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DA-5\DA-5-Nikhil-Sengar-Excel-Task\"/>
    </mc:Choice>
  </mc:AlternateContent>
  <xr:revisionPtr revIDLastSave="0" documentId="13_ncr:1_{85261123-C6FC-4766-A65A-4E21C884F1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ic,LookUp" sheetId="1" r:id="rId1"/>
    <sheet name="Basic and Advance Filter" sheetId="2" r:id="rId2"/>
    <sheet name="Charts" sheetId="3" r:id="rId3"/>
  </sheets>
  <definedNames>
    <definedName name="_xlnm._FilterDatabase" localSheetId="1" hidden="1">'Basic and Advance Filter'!$A$1:$Q$1001</definedName>
    <definedName name="_xlnm._FilterDatabase" localSheetId="0" hidden="1">'Basic,LookUp'!$AA$68:$AR$1068</definedName>
    <definedName name="_xlnm._FilterDatabase" localSheetId="2" hidden="1">Charts!$A$1:$Q$1001</definedName>
    <definedName name="_xlnm.Criteria" localSheetId="1">'Basic and Advance Filter'!$T$1007:$V$1008</definedName>
    <definedName name="_xlnm.Criteria" localSheetId="2">Charts!#REF!</definedName>
    <definedName name="_xlnm.Extract" localSheetId="1">'Basic and Advance Filter'!$T$1011:$AJ$1011</definedName>
    <definedName name="_xlnm.Extract" localSheetId="2">Charts!$S$7:$AB$7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6" i="3" l="1"/>
  <c r="R27" i="3"/>
  <c r="R25" i="3"/>
  <c r="R10" i="3"/>
  <c r="R11" i="3"/>
  <c r="R9" i="3"/>
  <c r="AC66" i="1" a="1"/>
  <c r="AC66" i="1" s="1"/>
  <c r="AC50" i="1"/>
  <c r="AC63" i="1" a="1"/>
  <c r="AC63" i="1" s="1"/>
  <c r="AC58" i="1" l="1"/>
  <c r="AC54" i="1"/>
  <c r="AE54" i="1" l="1" a="1"/>
  <c r="AE54" i="1" s="1"/>
  <c r="AC45" i="1"/>
  <c r="AE38" i="1" l="1"/>
  <c r="AD12" i="1"/>
  <c r="AC8" i="1"/>
  <c r="AC7" i="1"/>
  <c r="AC12" i="1"/>
  <c r="AC14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AC6" i="1"/>
  <c r="AG27" i="1" a="1"/>
  <c r="AG27" i="1" s="1"/>
  <c r="AG25" i="1" a="1"/>
  <c r="AG25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D33" i="1" l="1"/>
  <c r="AD35" i="1"/>
  <c r="AF41" i="1"/>
  <c r="AD32" i="1"/>
  <c r="AD34" i="1"/>
  <c r="AE12" i="1"/>
  <c r="AI21" i="1" l="1"/>
  <c r="AI20" i="1"/>
  <c r="AI19" i="1"/>
  <c r="AI22" i="1"/>
  <c r="AI18" i="1"/>
  <c r="AH19" i="1"/>
  <c r="AH20" i="1"/>
  <c r="AH21" i="1"/>
  <c r="AH22" i="1"/>
  <c r="AH18" i="1"/>
  <c r="AG19" i="1"/>
  <c r="AG20" i="1"/>
  <c r="AG21" i="1"/>
  <c r="AG22" i="1"/>
  <c r="AG18" i="1"/>
  <c r="AF19" i="1"/>
  <c r="AF20" i="1"/>
  <c r="AF21" i="1"/>
  <c r="AF22" i="1"/>
  <c r="AF18" i="1"/>
  <c r="AE19" i="1"/>
  <c r="AE20" i="1"/>
  <c r="AE21" i="1"/>
  <c r="AE22" i="1"/>
  <c r="AE18" i="1"/>
  <c r="AD19" i="1"/>
  <c r="AD20" i="1"/>
  <c r="AD21" i="1"/>
  <c r="AD22" i="1"/>
  <c r="AD18" i="1"/>
  <c r="AC19" i="1"/>
  <c r="AC20" i="1"/>
  <c r="AC21" i="1"/>
  <c r="AC22" i="1"/>
  <c r="AC18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I1003" i="1"/>
  <c r="J100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T100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<sst xmlns="http://schemas.openxmlformats.org/spreadsheetml/2006/main" count="30662" uniqueCount="1148">
  <si>
    <t>Invoice ID</t>
  </si>
  <si>
    <t>Branch</t>
  </si>
  <si>
    <t>City</t>
  </si>
  <si>
    <t>Customer type</t>
  </si>
  <si>
    <t>Gender</t>
  </si>
  <si>
    <t>Product line(General item categorization groups)</t>
  </si>
  <si>
    <t>Unit price</t>
  </si>
  <si>
    <t>Quantity</t>
  </si>
  <si>
    <t>Tax 5%</t>
  </si>
  <si>
    <t>Total(Total price including tax)</t>
  </si>
  <si>
    <t>Date</t>
  </si>
  <si>
    <t>Time</t>
  </si>
  <si>
    <t>Payment</t>
  </si>
  <si>
    <t>cogs(Cost of goods sold)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</si>
  <si>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</si>
  <si>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</si>
  <si>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</si>
  <si>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</si>
  <si>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</si>
  <si>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</si>
  <si>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</si>
  <si>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</si>
  <si>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</si>
  <si>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</si>
  <si>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</si>
  <si>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</si>
  <si>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</si>
  <si>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</si>
  <si>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</si>
  <si>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</si>
  <si>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</si>
  <si>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</si>
  <si>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</si>
  <si>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</si>
  <si>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</si>
  <si>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</si>
  <si>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</si>
  <si>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</si>
  <si>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</si>
  <si>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</si>
  <si>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</si>
  <si>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</si>
  <si>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</si>
  <si>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</si>
  <si>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</si>
  <si>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</si>
  <si>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</si>
  <si>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</si>
  <si>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</si>
  <si>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</si>
  <si>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</si>
  <si>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</si>
  <si>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</si>
  <si>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</si>
  <si>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</si>
  <si>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</si>
  <si>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</si>
  <si>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</si>
  <si>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</si>
  <si>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</si>
  <si>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</si>
  <si>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</si>
  <si>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</si>
  <si>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</si>
  <si>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</si>
  <si>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</si>
  <si>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</si>
  <si>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</si>
  <si>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</si>
  <si>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</si>
  <si>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</si>
  <si>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</si>
  <si>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</si>
  <si>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</si>
  <si>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</si>
  <si>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</si>
  <si>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</si>
  <si>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</si>
  <si>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</si>
  <si>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</si>
  <si>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</si>
  <si>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</si>
  <si>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</si>
  <si>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</si>
  <si>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</si>
  <si>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</si>
  <si>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</si>
  <si>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</si>
  <si>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</si>
  <si>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</si>
  <si>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</si>
  <si>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</si>
  <si>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</si>
  <si>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</si>
  <si>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</si>
  <si>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</si>
  <si>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</si>
  <si>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</si>
  <si>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</si>
  <si>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</si>
  <si>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</si>
  <si>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</si>
  <si>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</si>
  <si>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</si>
  <si>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</si>
  <si>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</si>
  <si>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</si>
  <si>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</si>
  <si>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</si>
  <si>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</si>
  <si>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</si>
  <si>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</si>
  <si>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</si>
  <si>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</si>
  <si>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</si>
  <si>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</si>
  <si>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</si>
  <si>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</si>
  <si>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</si>
  <si>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</si>
  <si>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</si>
  <si>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</si>
  <si>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</si>
  <si>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</si>
  <si>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</si>
  <si>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</si>
  <si>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</si>
  <si>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</si>
  <si>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</si>
  <si>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</si>
  <si>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</si>
  <si>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</si>
  <si>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</si>
  <si>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</si>
  <si>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</si>
  <si>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</si>
  <si>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</si>
  <si>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</si>
  <si>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</si>
  <si>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</si>
  <si>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</si>
  <si>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</si>
  <si>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</si>
  <si>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</si>
  <si>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</si>
  <si>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</si>
  <si>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</si>
  <si>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</si>
  <si>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</si>
  <si>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</si>
  <si>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</si>
  <si>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</si>
  <si>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</si>
  <si>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</si>
  <si>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</si>
  <si>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</si>
  <si>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</si>
  <si>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</si>
  <si>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</si>
  <si>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</si>
  <si>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</si>
  <si>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</si>
  <si>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</si>
  <si>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</si>
  <si>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</si>
  <si>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</si>
  <si>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</si>
  <si>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</si>
  <si>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</si>
  <si>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</si>
  <si>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</si>
  <si>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</si>
  <si>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</si>
  <si>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</si>
  <si>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</si>
  <si>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</si>
  <si>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</si>
  <si>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</si>
  <si>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</si>
  <si>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</si>
  <si>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</si>
  <si>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</si>
  <si>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</si>
  <si>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</si>
  <si>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</si>
  <si>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</si>
  <si>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</si>
  <si>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</si>
  <si>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</si>
  <si>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</si>
  <si>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</si>
  <si>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</si>
  <si>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</si>
  <si>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</si>
  <si>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</si>
  <si>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</si>
  <si>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</si>
  <si>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</si>
  <si>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</si>
  <si>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</si>
  <si>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</si>
  <si>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</si>
  <si>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</si>
  <si>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</si>
  <si>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</si>
  <si>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</si>
  <si>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</si>
  <si>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</si>
  <si>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</si>
  <si>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</si>
  <si>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</si>
  <si>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</si>
  <si>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</si>
  <si>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</si>
  <si>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</si>
  <si>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</si>
  <si>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</si>
  <si>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</si>
  <si>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</si>
  <si>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</si>
  <si>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</si>
  <si>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</si>
  <si>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</si>
  <si>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</si>
  <si>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</si>
  <si>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</si>
  <si>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</si>
  <si>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</si>
  <si>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</si>
  <si>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</si>
  <si>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</si>
  <si>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</si>
  <si>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</si>
  <si>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</si>
  <si>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</si>
  <si>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</si>
  <si>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</si>
  <si>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</si>
  <si>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</si>
  <si>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</si>
  <si>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</si>
  <si>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</si>
  <si>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</si>
  <si>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</si>
  <si>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</si>
  <si>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</si>
  <si>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</si>
  <si>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</si>
  <si>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</si>
  <si>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</si>
  <si>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</si>
  <si>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</si>
  <si>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</si>
  <si>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</si>
  <si>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</si>
  <si>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</si>
  <si>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</si>
  <si>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</si>
  <si>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</si>
  <si>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</si>
  <si>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</si>
  <si>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</si>
  <si>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</si>
  <si>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</si>
  <si>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</si>
  <si>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</si>
  <si>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</si>
  <si>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</si>
  <si>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</si>
  <si>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</si>
  <si>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</si>
  <si>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</si>
  <si>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</si>
  <si>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</si>
  <si>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</si>
  <si>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</si>
  <si>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</si>
  <si>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</si>
  <si>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</si>
  <si>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</si>
  <si>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</si>
  <si>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</si>
  <si>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</si>
  <si>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</si>
  <si>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</si>
  <si>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</si>
  <si>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</si>
  <si>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</si>
  <si>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</si>
  <si>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</si>
  <si>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</si>
  <si>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</si>
  <si>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</si>
  <si>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</si>
  <si>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</si>
  <si>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</si>
  <si>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</si>
  <si>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</si>
  <si>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</si>
  <si>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</si>
  <si>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</si>
  <si>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</si>
  <si>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</si>
  <si>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</si>
  <si>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</si>
  <si>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</si>
  <si>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</si>
  <si>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</si>
  <si>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</si>
  <si>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</si>
  <si>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</si>
  <si>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</si>
  <si>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</si>
  <si>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</si>
  <si>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</si>
  <si>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</si>
  <si>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</si>
  <si>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</si>
  <si>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</si>
  <si>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</si>
  <si>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</si>
  <si>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</si>
  <si>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</si>
  <si>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</si>
  <si>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</si>
  <si>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</si>
  <si>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</si>
  <si>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</si>
  <si>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</si>
  <si>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</si>
  <si>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</si>
  <si>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</si>
  <si>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</si>
  <si>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</si>
  <si>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</si>
  <si>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</si>
  <si>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</si>
  <si>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</si>
  <si>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</si>
  <si>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</si>
  <si>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</si>
  <si>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</si>
  <si>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</si>
  <si>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</si>
  <si>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</si>
  <si>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</si>
  <si>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</si>
  <si>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</si>
  <si>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</si>
  <si>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</si>
  <si>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</si>
  <si>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</si>
  <si>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</si>
  <si>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</si>
  <si>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</si>
  <si>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</si>
  <si>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</si>
  <si>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</si>
  <si>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</si>
  <si>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</si>
  <si>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</si>
  <si>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</si>
  <si>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</si>
  <si>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</si>
  <si>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</si>
  <si>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</si>
  <si>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</si>
  <si>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</si>
  <si>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</si>
  <si>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</si>
  <si>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</si>
  <si>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</si>
  <si>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</si>
  <si>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</si>
  <si>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</si>
  <si>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</si>
  <si>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</si>
  <si>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</si>
  <si>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</si>
  <si>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</si>
  <si>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</si>
  <si>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</si>
  <si>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</si>
  <si>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</si>
  <si>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</si>
  <si>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</si>
  <si>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</si>
  <si>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</si>
  <si>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</si>
  <si>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</si>
  <si>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</si>
  <si>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</si>
  <si>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</si>
  <si>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</si>
  <si>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</si>
  <si>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</si>
  <si>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</si>
  <si>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</si>
  <si>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</si>
  <si>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</si>
  <si>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</si>
  <si>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</si>
  <si>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</si>
  <si>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</si>
  <si>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</si>
  <si>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</si>
  <si>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</si>
  <si>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</si>
  <si>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</si>
  <si>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</si>
  <si>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</si>
  <si>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</si>
  <si>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</si>
  <si>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</si>
  <si>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</si>
  <si>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</si>
  <si>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</si>
  <si>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</si>
  <si>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</si>
  <si>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</si>
  <si>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</si>
  <si>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</si>
  <si>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</si>
  <si>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</si>
  <si>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</si>
  <si>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</si>
  <si>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</si>
  <si>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</si>
  <si>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</si>
  <si>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</si>
  <si>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</si>
  <si>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</si>
  <si>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</si>
  <si>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</si>
  <si>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</si>
  <si>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</si>
  <si>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</si>
  <si>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</si>
  <si>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</si>
  <si>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</si>
  <si>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</si>
  <si>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</si>
  <si>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</si>
  <si>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</si>
  <si>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</si>
  <si>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</si>
  <si>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</si>
  <si>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</si>
  <si>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</si>
  <si>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</si>
  <si>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</si>
  <si>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</si>
  <si>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</si>
  <si>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</si>
  <si>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</si>
  <si>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</si>
  <si>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</si>
  <si>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</si>
  <si>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</si>
  <si>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</si>
  <si>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</si>
  <si>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</si>
  <si>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</si>
  <si>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</si>
  <si>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</si>
  <si>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</si>
  <si>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</si>
  <si>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</si>
  <si>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</si>
  <si>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</si>
  <si>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</si>
  <si>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</si>
  <si>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</si>
  <si>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</si>
  <si>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</si>
  <si>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</si>
  <si>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</si>
  <si>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</si>
  <si>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</si>
  <si>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</si>
  <si>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</si>
  <si>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</si>
  <si>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</si>
  <si>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</si>
  <si>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</si>
  <si>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</si>
  <si>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</si>
  <si>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</si>
  <si>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</si>
  <si>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</si>
  <si>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</si>
  <si>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</si>
  <si>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</si>
  <si>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</si>
  <si>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</si>
  <si>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</si>
  <si>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</si>
  <si>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</si>
  <si>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</si>
  <si>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</si>
  <si>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</si>
  <si>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</si>
  <si>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</si>
  <si>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</si>
  <si>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</si>
  <si>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</si>
  <si>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</si>
  <si>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</si>
  <si>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</si>
  <si>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</si>
  <si>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</si>
  <si>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</si>
  <si>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</si>
  <si>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</si>
  <si>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</si>
  <si>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</si>
  <si>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</si>
  <si>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</si>
  <si>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</si>
  <si>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</si>
  <si>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</si>
  <si>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</si>
  <si>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</si>
  <si>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</si>
  <si>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</si>
  <si>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</si>
  <si>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</si>
  <si>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</si>
  <si>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</si>
  <si>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</si>
  <si>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</si>
  <si>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</si>
  <si>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</si>
  <si>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</si>
  <si>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</si>
  <si>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</si>
  <si>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</si>
  <si>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</si>
  <si>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</si>
  <si>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</si>
  <si>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</si>
  <si>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</si>
  <si>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</si>
  <si>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</si>
  <si>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</si>
  <si>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</si>
  <si>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</si>
  <si>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</si>
  <si>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</si>
  <si>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</si>
  <si>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</si>
  <si>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</si>
  <si>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</si>
  <si>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</si>
  <si>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</si>
  <si>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</si>
  <si>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</si>
  <si>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</si>
  <si>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</si>
  <si>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</si>
  <si>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</si>
  <si>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</si>
  <si>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</si>
  <si>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</si>
  <si>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</si>
  <si>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</si>
  <si>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</si>
  <si>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</si>
  <si>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</si>
  <si>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</si>
  <si>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</si>
  <si>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</si>
  <si>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</si>
  <si>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</si>
  <si>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</si>
  <si>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</si>
  <si>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</si>
  <si>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</si>
  <si>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</si>
  <si>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</si>
  <si>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</si>
  <si>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</si>
  <si>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</si>
  <si>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</si>
  <si>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</si>
  <si>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</si>
  <si>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</si>
  <si>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</si>
  <si>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</si>
  <si>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</si>
  <si>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</si>
  <si>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</si>
  <si>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</si>
  <si>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</si>
  <si>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</si>
  <si>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</si>
  <si>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</si>
  <si>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</si>
  <si>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</si>
  <si>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</si>
  <si>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</si>
  <si>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</si>
  <si>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</si>
  <si>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</si>
  <si>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</si>
  <si>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</si>
  <si>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</si>
  <si>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</si>
  <si>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</si>
  <si>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</si>
  <si>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</si>
  <si>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</si>
  <si>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</si>
  <si>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</si>
  <si>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</si>
  <si>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</si>
  <si>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</si>
  <si>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</si>
  <si>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</si>
  <si>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</si>
  <si>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</si>
  <si>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</si>
  <si>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</si>
  <si>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</si>
  <si>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</si>
  <si>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</si>
  <si>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</si>
  <si>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</si>
  <si>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</si>
  <si>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</si>
  <si>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</si>
  <si>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</si>
  <si>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</si>
  <si>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</si>
  <si>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</si>
  <si>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</si>
  <si>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</si>
  <si>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</si>
  <si>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</si>
  <si>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</si>
  <si>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</si>
  <si>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</si>
  <si>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</si>
  <si>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</si>
  <si>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</si>
  <si>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</si>
  <si>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</si>
  <si>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</si>
  <si>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</si>
  <si>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</si>
  <si>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</si>
  <si>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</si>
  <si>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</si>
  <si>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</si>
  <si>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</si>
  <si>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</si>
  <si>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</si>
  <si>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</si>
  <si>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</si>
  <si>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</si>
  <si>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</si>
  <si>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</si>
  <si>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</si>
  <si>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</si>
  <si>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</si>
  <si>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</si>
  <si>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</si>
  <si>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</si>
  <si>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</si>
  <si>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</si>
  <si>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</si>
  <si>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</si>
  <si>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</si>
  <si>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</si>
  <si>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</si>
  <si>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</si>
  <si>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</si>
  <si>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</si>
  <si>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</si>
  <si>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</si>
  <si>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</si>
  <si>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</si>
  <si>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</si>
  <si>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</si>
  <si>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</si>
  <si>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</si>
  <si>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</si>
  <si>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</si>
  <si>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</si>
  <si>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</si>
  <si>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</si>
  <si>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</si>
  <si>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</si>
  <si>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</si>
  <si>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</si>
  <si>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</si>
  <si>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</si>
  <si>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</si>
  <si>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</si>
  <si>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</si>
  <si>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</si>
  <si>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</si>
  <si>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</si>
  <si>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</si>
  <si>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</si>
  <si>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</si>
  <si>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</si>
  <si>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</si>
  <si>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</si>
  <si>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</si>
  <si>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</si>
  <si>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</si>
  <si>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</si>
  <si>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</si>
  <si>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</si>
  <si>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</si>
  <si>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</si>
  <si>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</si>
  <si>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</si>
  <si>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</si>
  <si>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</si>
  <si>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</si>
  <si>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</si>
  <si>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</si>
  <si>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</si>
  <si>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</si>
  <si>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</si>
  <si>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</si>
  <si>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</si>
  <si>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</si>
  <si>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</si>
  <si>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</si>
  <si>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</si>
  <si>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</si>
  <si>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</si>
  <si>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</si>
  <si>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</si>
  <si>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</si>
  <si>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</si>
  <si>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</si>
  <si>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</si>
  <si>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</si>
  <si>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</si>
  <si>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</si>
  <si>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</si>
  <si>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</si>
  <si>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</si>
  <si>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</si>
  <si>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</si>
  <si>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</si>
  <si>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</si>
  <si>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</si>
  <si>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</si>
  <si>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</si>
  <si>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</si>
  <si>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</si>
  <si>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</si>
  <si>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</si>
  <si>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</si>
  <si>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</si>
  <si>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</si>
  <si>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</si>
  <si>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</si>
  <si>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</si>
  <si>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</si>
  <si>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</si>
  <si>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</si>
  <si>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</si>
  <si>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</si>
  <si>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</si>
  <si>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</si>
  <si>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</si>
  <si>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</si>
  <si>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</si>
  <si>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</si>
  <si>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</si>
  <si>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</si>
  <si>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</si>
  <si>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</si>
  <si>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</si>
  <si>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</si>
  <si>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</si>
  <si>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</si>
  <si>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</si>
  <si>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</si>
  <si>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</si>
  <si>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</si>
  <si>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</si>
  <si>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</si>
  <si>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</si>
  <si>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</si>
  <si>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</si>
  <si>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</si>
  <si>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</si>
  <si>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</si>
  <si>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</si>
  <si>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</si>
  <si>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</si>
  <si>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</si>
  <si>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</si>
  <si>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</si>
  <si>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</si>
  <si>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</si>
  <si>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</si>
  <si>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</si>
  <si>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</si>
  <si>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</si>
  <si>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</si>
  <si>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</si>
  <si>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</si>
  <si>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</si>
  <si>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</si>
  <si>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</si>
  <si>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</si>
  <si>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</si>
  <si>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</si>
  <si>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</si>
  <si>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</si>
  <si>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</si>
  <si>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</si>
  <si>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</si>
  <si>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</si>
  <si>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</si>
  <si>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</si>
  <si>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</si>
  <si>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</si>
  <si>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</si>
  <si>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</si>
  <si>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</si>
  <si>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</si>
  <si>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</si>
  <si>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</si>
  <si>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</si>
  <si>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</si>
  <si>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</si>
  <si>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</si>
  <si>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</si>
  <si>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</si>
  <si>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</si>
  <si>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</si>
  <si>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</si>
  <si>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</si>
  <si>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</si>
  <si>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</si>
  <si>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</si>
  <si>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</si>
  <si>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</si>
  <si>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</si>
  <si>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</si>
  <si>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</si>
  <si>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</si>
  <si>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</si>
  <si>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</si>
  <si>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</si>
  <si>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</si>
  <si>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</si>
  <si>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</si>
  <si>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</si>
  <si>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</si>
  <si>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</si>
  <si>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</si>
  <si>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</si>
  <si>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</si>
  <si>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</si>
  <si>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</si>
  <si>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</si>
  <si>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</si>
  <si>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</si>
  <si>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</si>
  <si>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</si>
  <si>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</si>
  <si>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</si>
  <si>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</si>
  <si>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</si>
  <si>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</si>
  <si>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</si>
  <si>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</si>
  <si>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</si>
  <si>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</si>
  <si>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</si>
  <si>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</si>
  <si>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</si>
  <si>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</si>
  <si>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</si>
  <si>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</si>
  <si>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</si>
  <si>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</si>
  <si>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</si>
  <si>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</si>
  <si>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</si>
  <si>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</si>
  <si>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</si>
  <si>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</si>
  <si>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</si>
  <si>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</si>
  <si>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</si>
  <si>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</si>
  <si>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</si>
  <si>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</si>
  <si>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</si>
  <si>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</si>
  <si>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</si>
  <si>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</si>
  <si>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</si>
  <si>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</si>
  <si>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</si>
  <si>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</si>
  <si>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</si>
  <si>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</si>
  <si>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</si>
  <si>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</si>
  <si>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</si>
  <si>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</si>
  <si>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</si>
  <si>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</si>
  <si>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</si>
  <si>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</si>
  <si>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</si>
  <si>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</si>
  <si>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</si>
  <si>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</si>
  <si>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</si>
  <si>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</si>
  <si>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</si>
  <si>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</si>
  <si>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</si>
  <si>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</si>
  <si>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</si>
  <si>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</si>
  <si>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</si>
  <si>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</si>
  <si>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</si>
  <si>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</si>
  <si>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</si>
  <si>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</si>
  <si>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</si>
  <si>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</si>
  <si>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</si>
  <si>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</si>
  <si>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</si>
  <si>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</si>
  <si>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</si>
  <si>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</si>
  <si>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</si>
  <si>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</si>
  <si>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</si>
  <si>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</si>
  <si>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</si>
  <si>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</si>
  <si>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</si>
  <si>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</si>
  <si>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</si>
  <si>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</si>
  <si>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</si>
  <si>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</si>
  <si>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</si>
  <si>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</si>
  <si>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</si>
  <si>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</si>
  <si>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</si>
  <si>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</si>
  <si>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</si>
  <si>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</si>
  <si>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</si>
  <si>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</si>
  <si>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</si>
  <si>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</si>
  <si>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</si>
  <si>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</si>
  <si>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</si>
  <si>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</si>
  <si>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</si>
  <si>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</si>
  <si>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</si>
  <si>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</si>
  <si>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</si>
  <si>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</si>
  <si>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</si>
  <si>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</si>
  <si>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</si>
  <si>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</si>
  <si>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</si>
  <si>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</si>
  <si>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</si>
  <si>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</si>
  <si>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</si>
  <si>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</si>
  <si>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</si>
  <si>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</si>
  <si>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</si>
  <si>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</si>
  <si>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</si>
  <si>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</si>
  <si>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</si>
  <si>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</si>
  <si>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</si>
  <si>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</si>
  <si>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</si>
  <si>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</si>
  <si>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</si>
  <si>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</si>
  <si>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</si>
  <si>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</si>
  <si>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</si>
  <si>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</si>
  <si>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</si>
  <si>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</si>
  <si>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</si>
  <si>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</si>
  <si>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</si>
  <si>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</si>
  <si>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</si>
  <si>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</si>
  <si>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</si>
  <si>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</si>
  <si>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</si>
  <si>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</si>
  <si>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</si>
  <si>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</si>
  <si>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</si>
  <si>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</si>
  <si>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</si>
  <si>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</si>
  <si>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</si>
  <si>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</si>
  <si>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</si>
  <si>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</si>
  <si>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</si>
  <si>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</si>
  <si>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</si>
  <si>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</si>
  <si>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</si>
  <si>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</si>
  <si>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</si>
  <si>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</si>
  <si>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</si>
  <si>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</si>
  <si>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</si>
  <si>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</si>
  <si>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</si>
  <si>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</si>
  <si>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</si>
  <si>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</si>
  <si>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</si>
  <si>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</si>
  <si>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</si>
  <si>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</si>
  <si>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</si>
  <si>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</si>
  <si>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</si>
  <si>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</si>
  <si>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</si>
  <si>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</si>
  <si>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</si>
  <si>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</si>
  <si>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</si>
  <si>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</si>
  <si>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</si>
  <si>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</si>
  <si>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</si>
  <si>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</si>
  <si>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</si>
  <si>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</si>
  <si>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</si>
  <si>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</si>
  <si>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</si>
  <si>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</si>
  <si>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</si>
  <si>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</si>
  <si>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</si>
  <si>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</si>
  <si>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</si>
  <si>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</si>
  <si>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</si>
  <si>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</si>
  <si>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</si>
  <si>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</si>
  <si>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</si>
  <si>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</si>
  <si>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</si>
  <si>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</si>
  <si>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</si>
  <si>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</si>
  <si>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</si>
  <si>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</si>
  <si>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</si>
  <si>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</si>
  <si>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</si>
  <si>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</si>
  <si>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RANK AVG</t>
  </si>
  <si>
    <t>RANK EQ</t>
  </si>
  <si>
    <t>Sum Of Product(Without Tax)</t>
  </si>
  <si>
    <t>Total(Without Tax)</t>
  </si>
  <si>
    <t>With Tax (5%)</t>
  </si>
  <si>
    <t>Total</t>
  </si>
  <si>
    <t>CONCAT</t>
  </si>
  <si>
    <t>Right</t>
  </si>
  <si>
    <t>Left</t>
  </si>
  <si>
    <t>Mid</t>
  </si>
  <si>
    <t>Length</t>
  </si>
  <si>
    <t>UPPER</t>
  </si>
  <si>
    <t>lower</t>
  </si>
  <si>
    <t>Substitute</t>
  </si>
  <si>
    <t>Match "="</t>
  </si>
  <si>
    <t>Greater  "&gt;"</t>
  </si>
  <si>
    <t>Less  "&lt;"</t>
  </si>
  <si>
    <t>Ratings</t>
  </si>
  <si>
    <t>OR Operator</t>
  </si>
  <si>
    <t>AND Operator</t>
  </si>
  <si>
    <t>Quantity purchsed is more than 5</t>
  </si>
  <si>
    <t>IF Statement</t>
  </si>
  <si>
    <t>Min purchase</t>
  </si>
  <si>
    <t>Max Purchase</t>
  </si>
  <si>
    <t>Avg Purchase</t>
  </si>
  <si>
    <t>condition</t>
  </si>
  <si>
    <t>CountIf</t>
  </si>
  <si>
    <t>&lt;5</t>
  </si>
  <si>
    <t>Bad</t>
  </si>
  <si>
    <t>&lt;7</t>
  </si>
  <si>
    <t>&lt;9</t>
  </si>
  <si>
    <t>&gt;9</t>
  </si>
  <si>
    <t>Good</t>
  </si>
  <si>
    <t>Better</t>
  </si>
  <si>
    <t>Best</t>
  </si>
  <si>
    <t>COUNTIFS</t>
  </si>
  <si>
    <t>&gt;500</t>
  </si>
  <si>
    <t>How may customer have purchase more than 500</t>
  </si>
  <si>
    <t>Criteria</t>
  </si>
  <si>
    <t>How much amount of purchase by the customer who gave &gt;9 rating</t>
  </si>
  <si>
    <t>SumIf</t>
  </si>
  <si>
    <t>VLookUp</t>
  </si>
  <si>
    <t>HLookUp</t>
  </si>
  <si>
    <t>Index</t>
  </si>
  <si>
    <t>Index-Match</t>
  </si>
  <si>
    <t>Row Value</t>
  </si>
  <si>
    <t>Row Index</t>
  </si>
  <si>
    <t>Find Value</t>
  </si>
  <si>
    <t>Column Value</t>
  </si>
  <si>
    <t>Col Index</t>
  </si>
  <si>
    <t>XLookUp</t>
  </si>
  <si>
    <t>Maths</t>
  </si>
  <si>
    <t>Text</t>
  </si>
  <si>
    <t>Logical Operator</t>
  </si>
  <si>
    <t>Column Names(By Using Filter)</t>
  </si>
  <si>
    <t>Invoice ID(By using filter)</t>
  </si>
  <si>
    <t>&gt;600</t>
  </si>
  <si>
    <t>Count</t>
  </si>
  <si>
    <t>Total Purchase per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</si>
</sst>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7" borderId="0" xfId="0" applyFill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5" borderId="0" xfId="0" applyFill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7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Charts!$R$8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Charts!$Q$9:$Q$11</c:f>
              <c:strCache>
                <c:ptCount val="3"/>
                <c:pt idx="0">
                  <c:v>Ewallet</c:v>
                </c:pt>
                <c:pt idx="1">
                  <c:v>Cash</c:v>
                </c:pt>
                <c:pt idx="2">
                  <c:v>Credit card</c:v>
                </c:pt>
              </c:strCache>
            </c:strRef>
          </c:cat>
          <c:val>
            <c:numRef>
              <c:f>Charts!$R$9:$R$11</c:f>
              <c:numCache>
                <c:formatCode>General</c:formatCode>
                <c:ptCount val="3"/>
                <c:pt idx="0">
                  <c:v>345</c:v>
                </c:pt>
                <c:pt idx="1">
                  <c:v>344</c:v>
                </c:pt>
                <c:pt idx="2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9-4CD3-9FB0-1642CAFDE8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7119695"/>
        <c:axId val="844084239"/>
      </c:barChart>
      <c:catAx>
        <c:axId val="79711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84239"/>
        <c:crosses val="autoZero"/>
        <c:auto val="1"/>
        <c:lblAlgn val="ctr"/>
        <c:lblOffset val="100"/>
        <c:noMultiLvlLbl val="0"/>
      </c:catAx>
      <c:valAx>
        <c:axId val="8440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19695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Charts!$R$24</c:f>
              <c:strCache>
                <c:ptCount val="1"/>
                <c:pt idx="0">
                  <c:v>Total Purchase per Branch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Charts!$Q$25:$Q$27</c:f>
              <c:strCache>
                <c:ptCount val="3"/>
                <c:pt idx="0">
                  <c:v>A</c:v>
                </c:pt>
                <c:pt idx="1">
                  <c:v>C</c:v>
                </c:pt>
                <c:pt idx="2">
                  <c:v>B</c:v>
                </c:pt>
              </c:strCache>
            </c:strRef>
          </c:cat>
          <c:val>
            <c:numRef>
              <c:f>Charts!$R$25:$R$27</c:f>
              <c:numCache>
                <c:formatCode>General</c:formatCode>
                <c:ptCount val="3"/>
                <c:pt idx="0">
                  <c:v>106200.37050000011</c:v>
                </c:pt>
                <c:pt idx="1">
                  <c:v>110568.70649999994</c:v>
                </c:pt>
                <c:pt idx="2">
                  <c:v>106197.67199999996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0-42D2-B6B9-06CAE4395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260425</xdr:colOff>
      <xdr:row>4</xdr:row>
      <xdr:rowOff>174138</xdr:rowOff>
    </xdr:from>
    <xdr:to>
      <xdr:col>25</xdr:col>
      <xdr:colOff>466165</xdr:colOff>
      <xdr:row>19</xdr:row>
      <xdr:rowOff>174138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A9F32AB-0CDE-8C4D-AD8B-8FD23DA2E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257286</xdr:colOff>
      <xdr:row>22</xdr:row>
      <xdr:rowOff>178621</xdr:rowOff>
    </xdr:from>
    <xdr:to>
      <xdr:col>25</xdr:col>
      <xdr:colOff>502023</xdr:colOff>
      <xdr:row>36</xdr:row>
      <xdr:rowOff>62753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4236495-B43B-94DE-0369-D73F8749A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8"/>
  <sheetViews>
    <sheetView zoomScaleNormal="100" workbookViewId="0">
      <selection activeCell="AF41" sqref="AF41"/>
    </sheetView>
  </sheetViews>
  <sheetFormatPr defaultRowHeight="14.4" x14ac:dyDescent="0.3"/>
  <cols>
    <col min="1" max="1" width="11.6640625" bestFit="1" customWidth="1"/>
    <col min="10" max="10" width="26" bestFit="1" customWidth="1"/>
    <col min="11" max="11" width="10.33203125" bestFit="1" customWidth="1"/>
    <col min="18" max="18" width="9.44140625" bestFit="1" customWidth="1"/>
    <col min="19" max="19" width="8.33203125" bestFit="1" customWidth="1"/>
    <col min="20" max="20" width="16.44140625" bestFit="1" customWidth="1"/>
    <col min="21" max="21" width="77.33203125" bestFit="1" customWidth="1"/>
    <col min="22" max="22" width="9.44140625" bestFit="1" customWidth="1"/>
    <col min="23" max="23" width="11" bestFit="1" customWidth="1"/>
    <col min="24" max="24" width="8.33203125" bestFit="1" customWidth="1"/>
    <col min="25" max="25" width="11.44140625" bestFit="1" customWidth="1"/>
    <col min="26" max="26" width="11.44140625" customWidth="1"/>
    <col min="27" max="27" width="15.109375" bestFit="1" customWidth="1"/>
    <col min="28" max="28" width="27.44140625" bestFit="1" customWidth="1"/>
    <col min="29" max="29" width="17" bestFit="1" customWidth="1"/>
    <col min="31" max="31" width="11.33203125" bestFit="1" customWidth="1"/>
    <col min="33" max="33" width="11.109375" bestFit="1" customWidth="1"/>
    <col min="34" max="34" width="9.5546875" bestFit="1" customWidth="1"/>
    <col min="35" max="35" width="9.77734375" bestFit="1" customWidth="1"/>
    <col min="38" max="38" width="41" bestFit="1" customWidth="1"/>
    <col min="39" max="39" width="11.21875" customWidth="1"/>
    <col min="40" max="40" width="9.88671875" bestFit="1" customWidth="1"/>
    <col min="42" max="42" width="12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2" t="s">
        <v>1089</v>
      </c>
      <c r="S1" s="22" t="s">
        <v>1090</v>
      </c>
      <c r="T1" s="22" t="s">
        <v>1092</v>
      </c>
      <c r="U1" s="22" t="s">
        <v>1095</v>
      </c>
      <c r="V1" s="22" t="s">
        <v>1103</v>
      </c>
      <c r="W1" s="22" t="s">
        <v>1104</v>
      </c>
      <c r="X1" s="22" t="s">
        <v>1105</v>
      </c>
      <c r="Y1" s="22" t="s">
        <v>1110</v>
      </c>
    </row>
    <row r="2" spans="1:39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  <c r="R2">
        <f t="shared" ref="R2:R65" si="0">_xlfn.RANK.AVG(J2,$J$2:$J$1001,0)</f>
        <v>187</v>
      </c>
      <c r="S2">
        <f t="shared" ref="S2:S65" si="1">_xlfn.RANK.EQ(J2,$J$2:$J$1001,0)</f>
        <v>187</v>
      </c>
      <c r="T2">
        <f t="shared" ref="T2:T65" si="2">G2*H2</f>
        <v>522.82999999999993</v>
      </c>
      <c r="U2" t="str">
        <f t="shared" ref="U2:U65" si="3">_xlfn.CONCAT("The customer is from ",C2," and purchase ",F2," product from shop")</f>
        <v>The customer is from Yangon and purchase Health and beauty product from shop</v>
      </c>
      <c r="V2" t="b">
        <f>Q2=$AE$3</f>
        <v>1</v>
      </c>
      <c r="W2" t="b">
        <f>Q2&gt;$AE$4</f>
        <v>1</v>
      </c>
      <c r="X2" t="b">
        <f>Q2&lt;$AE$5</f>
        <v>0</v>
      </c>
      <c r="Y2" t="str">
        <f t="shared" ref="Y2:Y65" si="4">IF(Q2&lt;5,"Bad",IF(Q2&lt;7,"Good",IF(Q2&lt;9,"Better","Best")))</f>
        <v>Best</v>
      </c>
      <c r="AE2" s="5" t="s">
        <v>1106</v>
      </c>
    </row>
    <row r="3" spans="1:39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  <c r="R3">
        <f t="shared" si="0"/>
        <v>856</v>
      </c>
      <c r="S3">
        <f t="shared" si="1"/>
        <v>856</v>
      </c>
      <c r="T3">
        <f t="shared" si="2"/>
        <v>76.399999999999991</v>
      </c>
      <c r="U3" t="str">
        <f t="shared" si="3"/>
        <v>The customer is from Naypyitaw and purchase Electronic accessories product from shop</v>
      </c>
      <c r="V3" t="b">
        <f>Q3=$AE$3</f>
        <v>0</v>
      </c>
      <c r="W3" t="b">
        <f>Q3&gt;$AE$4</f>
        <v>1</v>
      </c>
      <c r="X3" t="b">
        <f>Q3&lt;$AD$5</f>
        <v>0</v>
      </c>
      <c r="Y3" t="str">
        <f t="shared" si="4"/>
        <v>Best</v>
      </c>
      <c r="AE3" s="4">
        <v>9.1</v>
      </c>
    </row>
    <row r="4" spans="1:39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  <c r="R4">
        <f t="shared" si="0"/>
        <v>383</v>
      </c>
      <c r="S4">
        <f t="shared" si="1"/>
        <v>383</v>
      </c>
      <c r="T4">
        <f t="shared" si="2"/>
        <v>324.31</v>
      </c>
      <c r="U4" t="str">
        <f t="shared" si="3"/>
        <v>The customer is from Yangon and purchase Home and lifestyle product from shop</v>
      </c>
      <c r="V4" t="b">
        <f>Q4=$AE$3</f>
        <v>0</v>
      </c>
      <c r="W4" t="b">
        <f>Q4&gt;$AE$4</f>
        <v>1</v>
      </c>
      <c r="X4" t="b">
        <f>Q4&lt;$AD$5</f>
        <v>0</v>
      </c>
      <c r="Y4" t="str">
        <f t="shared" si="4"/>
        <v>Better</v>
      </c>
      <c r="AE4" s="4">
        <v>6.8</v>
      </c>
    </row>
    <row r="5" spans="1:39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  <c r="R5">
        <f t="shared" si="0"/>
        <v>235</v>
      </c>
      <c r="S5">
        <f t="shared" si="1"/>
        <v>235</v>
      </c>
      <c r="T5">
        <f t="shared" si="2"/>
        <v>465.76</v>
      </c>
      <c r="U5" t="str">
        <f t="shared" si="3"/>
        <v>The customer is from Yangon and purchase Health and beauty product from shop</v>
      </c>
      <c r="V5" t="b">
        <f>Q5=$AE$3</f>
        <v>0</v>
      </c>
      <c r="W5" t="b">
        <f>Q5&gt;$AE$4</f>
        <v>1</v>
      </c>
      <c r="X5" t="b">
        <f>Q5&lt;$AD$5</f>
        <v>0</v>
      </c>
      <c r="Y5" t="str">
        <f t="shared" si="4"/>
        <v>Better</v>
      </c>
      <c r="AA5" s="22" t="s">
        <v>1140</v>
      </c>
      <c r="AE5" s="4">
        <v>8</v>
      </c>
    </row>
    <row r="6" spans="1:39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  <c r="R6">
        <f t="shared" si="0"/>
        <v>134</v>
      </c>
      <c r="S6">
        <f t="shared" si="1"/>
        <v>134</v>
      </c>
      <c r="T6">
        <f t="shared" si="2"/>
        <v>604.17000000000007</v>
      </c>
      <c r="U6" t="str">
        <f t="shared" si="3"/>
        <v>The customer is from Yangon and purchase Sports and travel product from shop</v>
      </c>
      <c r="V6" t="b">
        <f>Q6=$AE$3</f>
        <v>0</v>
      </c>
      <c r="W6" t="b">
        <f>Q6&gt;$AE$4</f>
        <v>0</v>
      </c>
      <c r="X6" t="b">
        <f>Q6&lt;$AD$5</f>
        <v>0</v>
      </c>
      <c r="Y6" t="str">
        <f t="shared" si="4"/>
        <v>Good</v>
      </c>
      <c r="AB6" s="5" t="s">
        <v>1111</v>
      </c>
      <c r="AC6" s="4">
        <f>MIN(J2:J1001)</f>
        <v>10.6785</v>
      </c>
    </row>
    <row r="7" spans="1:39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  <c r="R7">
        <f t="shared" si="0"/>
        <v>143</v>
      </c>
      <c r="S7">
        <f t="shared" si="1"/>
        <v>143</v>
      </c>
      <c r="T7">
        <f t="shared" si="2"/>
        <v>597.73</v>
      </c>
      <c r="U7" t="str">
        <f t="shared" si="3"/>
        <v>The customer is from Naypyitaw and purchase Electronic accessories product from shop</v>
      </c>
      <c r="V7" t="b">
        <f>Q7=$AE$3</f>
        <v>0</v>
      </c>
      <c r="W7" t="b">
        <f>Q7&gt;$AE$4</f>
        <v>0</v>
      </c>
      <c r="X7" t="b">
        <f>Q7&lt;$AD$5</f>
        <v>0</v>
      </c>
      <c r="Y7" t="str">
        <f t="shared" si="4"/>
        <v>Bad</v>
      </c>
      <c r="AB7" s="5" t="s">
        <v>1112</v>
      </c>
      <c r="AC7" s="4">
        <f>MAX(J2:J1001)</f>
        <v>1042.6500000000001</v>
      </c>
      <c r="AL7" s="6" t="s">
        <v>1143</v>
      </c>
      <c r="AM7" s="11" t="s">
        <v>0</v>
      </c>
    </row>
    <row r="8" spans="1:39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  <c r="R8">
        <f t="shared" si="0"/>
        <v>288</v>
      </c>
      <c r="S8">
        <f t="shared" si="1"/>
        <v>288</v>
      </c>
      <c r="T8">
        <f t="shared" si="2"/>
        <v>413.04</v>
      </c>
      <c r="U8" t="str">
        <f t="shared" si="3"/>
        <v>The customer is from Yangon and purchase Electronic accessories product from shop</v>
      </c>
      <c r="V8" t="b">
        <f>Q8=$AE$3</f>
        <v>0</v>
      </c>
      <c r="W8" t="b">
        <f>Q8&gt;$AE$4</f>
        <v>0</v>
      </c>
      <c r="X8" t="b">
        <f>Q8&lt;$AD$5</f>
        <v>0</v>
      </c>
      <c r="Y8" t="str">
        <f t="shared" si="4"/>
        <v>Good</v>
      </c>
      <c r="AB8" s="5" t="s">
        <v>1113</v>
      </c>
      <c r="AC8" s="4">
        <f>AVERAGE(J2:J1001)</f>
        <v>322.96674900000005</v>
      </c>
      <c r="AL8" s="5" t="s">
        <v>0</v>
      </c>
    </row>
    <row r="9" spans="1:39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  <c r="R9">
        <f t="shared" si="0"/>
        <v>69</v>
      </c>
      <c r="S9">
        <f t="shared" si="1"/>
        <v>69</v>
      </c>
      <c r="T9">
        <f t="shared" si="2"/>
        <v>735.6</v>
      </c>
      <c r="U9" t="str">
        <f t="shared" si="3"/>
        <v>The customer is from Naypyitaw and purchase Home and lifestyle product from shop</v>
      </c>
      <c r="V9" t="b">
        <f>Q9=$AE$3</f>
        <v>0</v>
      </c>
      <c r="W9" t="b">
        <f>Q9&gt;$AE$4</f>
        <v>1</v>
      </c>
      <c r="X9" t="b">
        <f>Q9&lt;$AD$5</f>
        <v>0</v>
      </c>
      <c r="Y9" t="str">
        <f t="shared" si="4"/>
        <v>Better</v>
      </c>
      <c r="AL9" s="5" t="s">
        <v>1</v>
      </c>
    </row>
    <row r="10" spans="1:39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  <c r="R10">
        <f t="shared" si="0"/>
        <v>874</v>
      </c>
      <c r="S10">
        <f t="shared" si="1"/>
        <v>874</v>
      </c>
      <c r="T10">
        <f t="shared" si="2"/>
        <v>72.52</v>
      </c>
      <c r="U10" t="str">
        <f t="shared" si="3"/>
        <v>The customer is from Yangon and purchase Health and beauty product from shop</v>
      </c>
      <c r="V10" t="b">
        <f>Q10=$AE$3</f>
        <v>0</v>
      </c>
      <c r="W10" t="b">
        <f>Q10&gt;$AE$4</f>
        <v>1</v>
      </c>
      <c r="X10" t="b">
        <f>Q10&lt;$AD$5</f>
        <v>0</v>
      </c>
      <c r="Y10" t="str">
        <f t="shared" si="4"/>
        <v>Better</v>
      </c>
      <c r="AL10" s="5" t="s">
        <v>2</v>
      </c>
    </row>
    <row r="11" spans="1:39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  <c r="R11">
        <f t="shared" si="0"/>
        <v>648</v>
      </c>
      <c r="S11">
        <f t="shared" si="1"/>
        <v>648</v>
      </c>
      <c r="T11">
        <f t="shared" si="2"/>
        <v>164.52</v>
      </c>
      <c r="U11" t="str">
        <f t="shared" si="3"/>
        <v>The customer is from Mandalay and purchase Food and beverages product from shop</v>
      </c>
      <c r="V11" t="b">
        <f>Q11=$AE$3</f>
        <v>0</v>
      </c>
      <c r="W11" t="b">
        <f>Q11&gt;$AE$4</f>
        <v>0</v>
      </c>
      <c r="X11" t="b">
        <f>Q11&lt;$AD$5</f>
        <v>0</v>
      </c>
      <c r="Y11" t="str">
        <f t="shared" si="4"/>
        <v>Good</v>
      </c>
      <c r="AB11" s="4"/>
      <c r="AC11" s="5" t="s">
        <v>1092</v>
      </c>
      <c r="AD11" s="5" t="s">
        <v>8</v>
      </c>
      <c r="AE11" s="5" t="s">
        <v>1094</v>
      </c>
      <c r="AL11" s="5" t="s">
        <v>3</v>
      </c>
    </row>
    <row r="12" spans="1:39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  <c r="R12">
        <f t="shared" si="0"/>
        <v>910</v>
      </c>
      <c r="S12">
        <f t="shared" si="1"/>
        <v>910</v>
      </c>
      <c r="T12">
        <f t="shared" si="2"/>
        <v>57.92</v>
      </c>
      <c r="U12" t="str">
        <f t="shared" si="3"/>
        <v>The customer is from Mandalay and purchase Fashion accessories product from shop</v>
      </c>
      <c r="V12" t="b">
        <f>Q12=$AE$3</f>
        <v>0</v>
      </c>
      <c r="W12" t="b">
        <f>Q12&gt;$AE$4</f>
        <v>0</v>
      </c>
      <c r="X12" t="b">
        <f>Q12&lt;$AD$5</f>
        <v>0</v>
      </c>
      <c r="Y12" t="str">
        <f t="shared" si="4"/>
        <v>Bad</v>
      </c>
      <c r="AB12" s="5" t="s">
        <v>1091</v>
      </c>
      <c r="AC12" s="4">
        <f>SUMPRODUCT(G2:G1001,H2:H1001)</f>
        <v>307587.38000000035</v>
      </c>
      <c r="AD12" s="4">
        <f>SUM(I2:I1001)</f>
        <v>15379.369000000002</v>
      </c>
      <c r="AE12" s="4">
        <f>AC12+AD12</f>
        <v>322966.74900000036</v>
      </c>
      <c r="AL12" s="5" t="s">
        <v>4</v>
      </c>
    </row>
    <row r="13" spans="1:39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  <c r="R13">
        <f t="shared" si="0"/>
        <v>773</v>
      </c>
      <c r="S13">
        <f t="shared" si="1"/>
        <v>773</v>
      </c>
      <c r="T13">
        <f t="shared" si="2"/>
        <v>102.04</v>
      </c>
      <c r="U13" t="str">
        <f t="shared" si="3"/>
        <v>The customer is from Mandalay and purchase Electronic accessories product from shop</v>
      </c>
      <c r="V13" t="b">
        <f>Q13=$AE$3</f>
        <v>0</v>
      </c>
      <c r="W13" t="b">
        <f>Q13&gt;$AE$4</f>
        <v>0</v>
      </c>
      <c r="X13" t="b">
        <f>Q13&lt;$AD$5</f>
        <v>0</v>
      </c>
      <c r="Y13" t="str">
        <f t="shared" si="4"/>
        <v>Good</v>
      </c>
      <c r="AB13" s="4"/>
      <c r="AC13" s="4"/>
      <c r="AD13" s="4"/>
      <c r="AE13" s="4"/>
      <c r="AL13" s="5" t="s">
        <v>5</v>
      </c>
    </row>
    <row r="14" spans="1:39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  <c r="R14">
        <f t="shared" si="0"/>
        <v>515</v>
      </c>
      <c r="S14">
        <f t="shared" si="1"/>
        <v>515</v>
      </c>
      <c r="T14">
        <f t="shared" si="2"/>
        <v>234.75</v>
      </c>
      <c r="U14" t="str">
        <f t="shared" si="3"/>
        <v>The customer is from Yangon and purchase Electronic accessories product from shop</v>
      </c>
      <c r="V14" t="b">
        <f>Q14=$AE$3</f>
        <v>0</v>
      </c>
      <c r="W14" t="b">
        <f>Q14&gt;$AE$4</f>
        <v>1</v>
      </c>
      <c r="X14" t="b">
        <f>Q14&lt;$AD$5</f>
        <v>0</v>
      </c>
      <c r="Y14" t="str">
        <f t="shared" si="4"/>
        <v>Better</v>
      </c>
      <c r="AB14" s="5" t="s">
        <v>1093</v>
      </c>
      <c r="AC14" s="4">
        <f>AC12+(AC12*0.05)</f>
        <v>322966.74900000036</v>
      </c>
      <c r="AD14" s="4"/>
      <c r="AE14" s="4"/>
      <c r="AL14" s="5" t="s">
        <v>6</v>
      </c>
    </row>
    <row r="15" spans="1:39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f t="shared" si="0"/>
        <v>270</v>
      </c>
      <c r="S15">
        <f t="shared" si="1"/>
        <v>270</v>
      </c>
      <c r="T15">
        <f t="shared" si="2"/>
        <v>431.9</v>
      </c>
      <c r="U15" t="str">
        <f t="shared" si="3"/>
        <v>The customer is from Yangon and purchase Food and beverages product from shop</v>
      </c>
      <c r="V15" t="b">
        <f>Q15=$AE$3</f>
        <v>0</v>
      </c>
      <c r="W15" t="b">
        <f>Q15&gt;$AE$4</f>
        <v>1</v>
      </c>
      <c r="X15" t="b">
        <f>Q15&lt;$AD$5</f>
        <v>0</v>
      </c>
      <c r="Y15" t="str">
        <f t="shared" si="4"/>
        <v>Better</v>
      </c>
      <c r="AL15" s="5" t="s">
        <v>7</v>
      </c>
    </row>
    <row r="16" spans="1:39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  <c r="R16">
        <f t="shared" si="0"/>
        <v>82</v>
      </c>
      <c r="S16">
        <f t="shared" si="1"/>
        <v>82</v>
      </c>
      <c r="T16">
        <f t="shared" si="2"/>
        <v>713.8</v>
      </c>
      <c r="U16" t="str">
        <f t="shared" si="3"/>
        <v>The customer is from Yangon and purchase Health and beauty product from shop</v>
      </c>
      <c r="V16" t="b">
        <f>Q16=$AE$3</f>
        <v>0</v>
      </c>
      <c r="W16" t="b">
        <f>Q16&gt;$AE$4</f>
        <v>0</v>
      </c>
      <c r="X16" t="b">
        <f>Q16&lt;$AD$5</f>
        <v>0</v>
      </c>
      <c r="Y16" t="str">
        <f t="shared" si="4"/>
        <v>Good</v>
      </c>
      <c r="AA16" s="22" t="s">
        <v>1141</v>
      </c>
      <c r="AL16" s="5" t="s">
        <v>8</v>
      </c>
    </row>
    <row r="17" spans="1:38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  <c r="R17">
        <f t="shared" si="0"/>
        <v>164</v>
      </c>
      <c r="S17">
        <f t="shared" si="1"/>
        <v>164</v>
      </c>
      <c r="T17">
        <f t="shared" si="2"/>
        <v>562.31999999999994</v>
      </c>
      <c r="U17" t="str">
        <f t="shared" si="3"/>
        <v>The customer is from Mandalay and purchase Sports and travel product from shop</v>
      </c>
      <c r="V17" t="b">
        <f>Q17=$AE$3</f>
        <v>0</v>
      </c>
      <c r="W17" t="b">
        <f>Q17&gt;$AE$4</f>
        <v>0</v>
      </c>
      <c r="X17" t="b">
        <f>Q17&lt;$AD$5</f>
        <v>0</v>
      </c>
      <c r="Y17" t="str">
        <f t="shared" si="4"/>
        <v>Bad</v>
      </c>
      <c r="AB17" s="5" t="s">
        <v>2</v>
      </c>
      <c r="AC17" s="5" t="s">
        <v>1096</v>
      </c>
      <c r="AD17" s="5" t="s">
        <v>1097</v>
      </c>
      <c r="AE17" s="5" t="s">
        <v>1098</v>
      </c>
      <c r="AF17" s="5" t="s">
        <v>1099</v>
      </c>
      <c r="AG17" s="5" t="s">
        <v>1100</v>
      </c>
      <c r="AH17" s="5" t="s">
        <v>1101</v>
      </c>
      <c r="AI17" s="5" t="s">
        <v>1102</v>
      </c>
      <c r="AL17" s="5" t="s">
        <v>9</v>
      </c>
    </row>
    <row r="18" spans="1:38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f t="shared" si="0"/>
        <v>225</v>
      </c>
      <c r="S18">
        <f t="shared" si="1"/>
        <v>225</v>
      </c>
      <c r="T18">
        <f t="shared" si="2"/>
        <v>482.51000000000005</v>
      </c>
      <c r="U18" t="str">
        <f t="shared" si="3"/>
        <v>The customer is from Yangon and purchase Health and beauty product from shop</v>
      </c>
      <c r="V18" t="b">
        <f>Q18=$AE$3</f>
        <v>0</v>
      </c>
      <c r="W18" t="b">
        <f>Q18&gt;$AE$4</f>
        <v>0</v>
      </c>
      <c r="X18" t="b">
        <f>Q18&lt;$AD$5</f>
        <v>0</v>
      </c>
      <c r="Y18" t="str">
        <f t="shared" si="4"/>
        <v>Bad</v>
      </c>
      <c r="AB18" s="4" t="s">
        <v>19</v>
      </c>
      <c r="AC18" s="4" t="str">
        <f>RIGHT(AB18,3)</f>
        <v>gon</v>
      </c>
      <c r="AD18" s="4" t="str">
        <f>LEFT(AB18,4)</f>
        <v>Yang</v>
      </c>
      <c r="AE18" s="4" t="str">
        <f>MID(AB18,2,4)</f>
        <v>ango</v>
      </c>
      <c r="AF18" s="4">
        <f>LEN(AB18)</f>
        <v>6</v>
      </c>
      <c r="AG18" s="4" t="str">
        <f>UPPER(AB18)</f>
        <v>YANGON</v>
      </c>
      <c r="AH18" s="4" t="str">
        <f>LOWER(AB18)</f>
        <v>yangon</v>
      </c>
      <c r="AI18" s="4" t="str">
        <f>SUBSTITUTE(AB18,"gon","city")</f>
        <v>Yancity</v>
      </c>
      <c r="AL18" s="5" t="s">
        <v>10</v>
      </c>
    </row>
    <row r="19" spans="1:38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  <c r="R19">
        <f t="shared" si="0"/>
        <v>266</v>
      </c>
      <c r="S19">
        <f t="shared" si="1"/>
        <v>266</v>
      </c>
      <c r="T19">
        <f t="shared" si="2"/>
        <v>435.65999999999997</v>
      </c>
      <c r="U19" t="str">
        <f t="shared" si="3"/>
        <v>The customer is from Yangon and purchase Sports and travel product from shop</v>
      </c>
      <c r="V19" t="b">
        <f>Q19=$AE$3</f>
        <v>0</v>
      </c>
      <c r="W19" t="b">
        <f>Q19&gt;$AE$4</f>
        <v>1</v>
      </c>
      <c r="X19" t="b">
        <f>Q19&lt;$AD$5</f>
        <v>0</v>
      </c>
      <c r="Y19" t="str">
        <f t="shared" si="4"/>
        <v>Good</v>
      </c>
      <c r="AB19" s="4" t="s">
        <v>26</v>
      </c>
      <c r="AC19" s="4" t="str">
        <f t="shared" ref="AC19:AC22" si="5">RIGHT(AB19,3)</f>
        <v>taw</v>
      </c>
      <c r="AD19" s="4" t="str">
        <f t="shared" ref="AD19:AD22" si="6">LEFT(AB19,4)</f>
        <v>Nayp</v>
      </c>
      <c r="AE19" s="4" t="str">
        <f t="shared" ref="AE19:AE22" si="7">MID(AB19,2,4)</f>
        <v>aypy</v>
      </c>
      <c r="AF19" s="4">
        <f t="shared" ref="AF19:AF22" si="8">LEN(AB19)</f>
        <v>9</v>
      </c>
      <c r="AG19" s="4" t="str">
        <f t="shared" ref="AG19:AG22" si="9">UPPER(AB19)</f>
        <v>NAYPYITAW</v>
      </c>
      <c r="AH19" s="4" t="str">
        <f t="shared" ref="AH19:AH22" si="10">LOWER(AB19)</f>
        <v>naypyitaw</v>
      </c>
      <c r="AI19" s="4" t="str">
        <f>SUBSTITUTE(AB19,"yitaw","city")</f>
        <v>Naypcity</v>
      </c>
      <c r="AL19" s="5" t="s">
        <v>11</v>
      </c>
    </row>
    <row r="20" spans="1:38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  <c r="R20">
        <f t="shared" si="0"/>
        <v>650</v>
      </c>
      <c r="S20">
        <f t="shared" si="1"/>
        <v>650</v>
      </c>
      <c r="T20">
        <f t="shared" si="2"/>
        <v>164.01</v>
      </c>
      <c r="U20" t="str">
        <f t="shared" si="3"/>
        <v>The customer is from Yangon and purchase Food and beverages product from shop</v>
      </c>
      <c r="V20" t="b">
        <f>Q20=$AE$3</f>
        <v>0</v>
      </c>
      <c r="W20" t="b">
        <f>Q20&gt;$AE$4</f>
        <v>1</v>
      </c>
      <c r="X20" t="b">
        <f>Q20&lt;$AD$5</f>
        <v>0</v>
      </c>
      <c r="Y20" t="str">
        <f t="shared" si="4"/>
        <v>Better</v>
      </c>
      <c r="AB20" s="4" t="s">
        <v>47</v>
      </c>
      <c r="AC20" s="4" t="str">
        <f t="shared" si="5"/>
        <v>lay</v>
      </c>
      <c r="AD20" s="4" t="str">
        <f t="shared" si="6"/>
        <v>Mand</v>
      </c>
      <c r="AE20" s="4" t="str">
        <f t="shared" si="7"/>
        <v>anda</v>
      </c>
      <c r="AF20" s="4">
        <f t="shared" si="8"/>
        <v>8</v>
      </c>
      <c r="AG20" s="4" t="str">
        <f t="shared" si="9"/>
        <v>MANDALAY</v>
      </c>
      <c r="AH20" s="4" t="str">
        <f t="shared" si="10"/>
        <v>mandalay</v>
      </c>
      <c r="AI20" s="4" t="str">
        <f>SUBSTITUTE(AB20,"lay","city")</f>
        <v>Mandacity</v>
      </c>
      <c r="AL20" s="5" t="s">
        <v>12</v>
      </c>
    </row>
    <row r="21" spans="1:38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f t="shared" si="0"/>
        <v>847</v>
      </c>
      <c r="S21">
        <f t="shared" si="1"/>
        <v>847</v>
      </c>
      <c r="T21">
        <f t="shared" si="2"/>
        <v>80.599999999999994</v>
      </c>
      <c r="U21" t="str">
        <f t="shared" si="3"/>
        <v>The customer is from Mandalay and purchase Home and lifestyle product from shop</v>
      </c>
      <c r="V21" t="b">
        <f>Q21=$AE$3</f>
        <v>0</v>
      </c>
      <c r="W21" t="b">
        <f>Q21&gt;$AE$4</f>
        <v>0</v>
      </c>
      <c r="X21" t="b">
        <f>Q21&lt;$AD$5</f>
        <v>0</v>
      </c>
      <c r="Y21" t="str">
        <f t="shared" si="4"/>
        <v>Bad</v>
      </c>
      <c r="AB21" s="4" t="s">
        <v>26</v>
      </c>
      <c r="AC21" s="4" t="str">
        <f t="shared" si="5"/>
        <v>taw</v>
      </c>
      <c r="AD21" s="4" t="str">
        <f t="shared" si="6"/>
        <v>Nayp</v>
      </c>
      <c r="AE21" s="4" t="str">
        <f t="shared" si="7"/>
        <v>aypy</v>
      </c>
      <c r="AF21" s="4">
        <f t="shared" si="8"/>
        <v>9</v>
      </c>
      <c r="AG21" s="4" t="str">
        <f t="shared" si="9"/>
        <v>NAYPYITAW</v>
      </c>
      <c r="AH21" s="4" t="str">
        <f t="shared" si="10"/>
        <v>naypyitaw</v>
      </c>
      <c r="AI21" s="4" t="str">
        <f>SUBSTITUTE(AB21,"yitaw","city")</f>
        <v>Naypcity</v>
      </c>
      <c r="AL21" s="5" t="s">
        <v>13</v>
      </c>
    </row>
    <row r="22" spans="1:38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  <c r="R22">
        <f t="shared" si="0"/>
        <v>272</v>
      </c>
      <c r="S22">
        <f t="shared" si="1"/>
        <v>272</v>
      </c>
      <c r="T22">
        <f t="shared" si="2"/>
        <v>430.20000000000005</v>
      </c>
      <c r="U22" t="str">
        <f t="shared" si="3"/>
        <v>The customer is from Naypyitaw and purchase Electronic accessories product from shop</v>
      </c>
      <c r="V22" t="b">
        <f>Q22=$AE$3</f>
        <v>0</v>
      </c>
      <c r="W22" t="b">
        <f>Q22&gt;$AE$4</f>
        <v>0</v>
      </c>
      <c r="X22" t="b">
        <f>Q22&lt;$AD$5</f>
        <v>0</v>
      </c>
      <c r="Y22" t="str">
        <f t="shared" si="4"/>
        <v>Bad</v>
      </c>
      <c r="AB22" s="4" t="s">
        <v>19</v>
      </c>
      <c r="AC22" s="4" t="str">
        <f t="shared" si="5"/>
        <v>gon</v>
      </c>
      <c r="AD22" s="4" t="str">
        <f t="shared" si="6"/>
        <v>Yang</v>
      </c>
      <c r="AE22" s="4" t="str">
        <f t="shared" si="7"/>
        <v>ango</v>
      </c>
      <c r="AF22" s="4">
        <f t="shared" si="8"/>
        <v>6</v>
      </c>
      <c r="AG22" s="4" t="str">
        <f t="shared" si="9"/>
        <v>YANGON</v>
      </c>
      <c r="AH22" s="4" t="str">
        <f t="shared" si="10"/>
        <v>yangon</v>
      </c>
      <c r="AI22" s="4" t="str">
        <f t="shared" ref="AI22" si="11">SUBSTITUTE(AB22,"gon","city")</f>
        <v>Yancity</v>
      </c>
      <c r="AL22" s="5" t="s">
        <v>14</v>
      </c>
    </row>
    <row r="23" spans="1:38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f t="shared" si="0"/>
        <v>466</v>
      </c>
      <c r="S23">
        <f t="shared" si="1"/>
        <v>466</v>
      </c>
      <c r="T23">
        <f t="shared" si="2"/>
        <v>263.94</v>
      </c>
      <c r="U23" t="str">
        <f t="shared" si="3"/>
        <v>The customer is from Mandalay and purchase Health and beauty product from shop</v>
      </c>
      <c r="V23" t="b">
        <f>Q23=$AE$3</f>
        <v>0</v>
      </c>
      <c r="W23" t="b">
        <f>Q23&gt;$AE$4</f>
        <v>0</v>
      </c>
      <c r="X23" t="b">
        <f>Q23&lt;$AD$5</f>
        <v>0</v>
      </c>
      <c r="Y23" t="str">
        <f t="shared" si="4"/>
        <v>Good</v>
      </c>
      <c r="AL23" s="5" t="s">
        <v>15</v>
      </c>
    </row>
    <row r="24" spans="1:38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f t="shared" si="0"/>
        <v>894</v>
      </c>
      <c r="S24">
        <f t="shared" si="1"/>
        <v>894</v>
      </c>
      <c r="T24">
        <f t="shared" si="2"/>
        <v>66.400000000000006</v>
      </c>
      <c r="U24" t="str">
        <f t="shared" si="3"/>
        <v>The customer is from Mandalay and purchase Home and lifestyle product from shop</v>
      </c>
      <c r="V24" t="b">
        <f>Q24=$AE$3</f>
        <v>0</v>
      </c>
      <c r="W24" t="b">
        <f>Q24&gt;$AE$4</f>
        <v>0</v>
      </c>
      <c r="X24" t="b">
        <f>Q24&lt;$AD$5</f>
        <v>0</v>
      </c>
      <c r="Y24" t="str">
        <f t="shared" si="4"/>
        <v>Bad</v>
      </c>
      <c r="AA24" s="22" t="s">
        <v>1142</v>
      </c>
      <c r="AL24" s="5" t="s">
        <v>16</v>
      </c>
    </row>
    <row r="25" spans="1:38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  <c r="R25">
        <f t="shared" si="0"/>
        <v>629</v>
      </c>
      <c r="S25">
        <f t="shared" si="1"/>
        <v>629</v>
      </c>
      <c r="T25">
        <f t="shared" si="2"/>
        <v>172.8</v>
      </c>
      <c r="U25" t="str">
        <f t="shared" si="3"/>
        <v>The customer is from Yangon and purchase Electronic accessories product from shop</v>
      </c>
      <c r="V25" t="b">
        <f>Q25=$AE$3</f>
        <v>0</v>
      </c>
      <c r="W25" t="b">
        <f>Q25&gt;$AE$4</f>
        <v>1</v>
      </c>
      <c r="X25" t="b">
        <f>Q25&lt;$AD$5</f>
        <v>0</v>
      </c>
      <c r="Y25" t="str">
        <f t="shared" si="4"/>
        <v>Best</v>
      </c>
      <c r="AB25" s="5" t="s">
        <v>1107</v>
      </c>
      <c r="AC25" s="18" t="s">
        <v>1109</v>
      </c>
      <c r="AD25" s="18"/>
      <c r="AE25" s="18"/>
      <c r="AF25" s="18"/>
      <c r="AG25" s="4" t="b" cm="1">
        <f t="array" ref="AG25">OR(H2:H1001&gt;5)</f>
        <v>1</v>
      </c>
    </row>
    <row r="26" spans="1:38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  <c r="R26">
        <f t="shared" si="0"/>
        <v>463</v>
      </c>
      <c r="S26">
        <f t="shared" si="1"/>
        <v>463</v>
      </c>
      <c r="T26">
        <f t="shared" si="2"/>
        <v>265.89</v>
      </c>
      <c r="U26" t="str">
        <f t="shared" si="3"/>
        <v>The customer is from Yangon and purchase Sports and travel product from shop</v>
      </c>
      <c r="V26" t="b">
        <f>Q26=$AE$3</f>
        <v>0</v>
      </c>
      <c r="W26" t="b">
        <f>Q26&gt;$AE$4</f>
        <v>0</v>
      </c>
      <c r="X26" t="b">
        <f>Q26&lt;$AD$5</f>
        <v>0</v>
      </c>
      <c r="Y26" t="str">
        <f t="shared" si="4"/>
        <v>Good</v>
      </c>
      <c r="AB26" s="4"/>
      <c r="AC26" s="19"/>
      <c r="AD26" s="20"/>
      <c r="AE26" s="20"/>
      <c r="AF26" s="21"/>
      <c r="AG26" s="4"/>
    </row>
    <row r="27" spans="1:38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  <c r="R27">
        <f t="shared" si="0"/>
        <v>279</v>
      </c>
      <c r="S27">
        <f t="shared" si="1"/>
        <v>279</v>
      </c>
      <c r="T27">
        <f t="shared" si="2"/>
        <v>420.72</v>
      </c>
      <c r="U27" t="str">
        <f t="shared" si="3"/>
        <v>The customer is from Yangon and purchase Home and lifestyle product from shop</v>
      </c>
      <c r="V27" t="b">
        <f>Q27=$AE$3</f>
        <v>0</v>
      </c>
      <c r="W27" t="b">
        <f>Q27&gt;$AE$4</f>
        <v>1</v>
      </c>
      <c r="X27" t="b">
        <f>Q27&lt;$AD$5</f>
        <v>0</v>
      </c>
      <c r="Y27" t="str">
        <f t="shared" si="4"/>
        <v>Better</v>
      </c>
      <c r="AB27" s="5" t="s">
        <v>1108</v>
      </c>
      <c r="AC27" s="18" t="s">
        <v>1109</v>
      </c>
      <c r="AD27" s="18"/>
      <c r="AE27" s="18"/>
      <c r="AF27" s="18"/>
      <c r="AG27" s="4" t="b" cm="1">
        <f t="array" ref="AG27">AND(H2:H1001&gt;5)</f>
        <v>0</v>
      </c>
    </row>
    <row r="28" spans="1:38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f t="shared" si="0"/>
        <v>959</v>
      </c>
      <c r="S28">
        <f t="shared" si="1"/>
        <v>959</v>
      </c>
      <c r="T28">
        <f t="shared" si="2"/>
        <v>33.520000000000003</v>
      </c>
      <c r="U28" t="str">
        <f t="shared" si="3"/>
        <v>The customer is from Mandalay and purchase Fashion accessories product from shop</v>
      </c>
      <c r="V28" t="b">
        <f>Q28=$AE$3</f>
        <v>0</v>
      </c>
      <c r="W28" t="b">
        <f>Q28&gt;$AE$4</f>
        <v>0</v>
      </c>
      <c r="X28" t="b">
        <f>Q28&lt;$AD$5</f>
        <v>0</v>
      </c>
      <c r="Y28" t="str">
        <f t="shared" si="4"/>
        <v>Good</v>
      </c>
    </row>
    <row r="29" spans="1:38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  <c r="R29">
        <f t="shared" si="0"/>
        <v>619</v>
      </c>
      <c r="S29">
        <f t="shared" si="1"/>
        <v>619</v>
      </c>
      <c r="T29">
        <f t="shared" si="2"/>
        <v>175.34</v>
      </c>
      <c r="U29" t="str">
        <f t="shared" si="3"/>
        <v>The customer is from Yangon and purchase Fashion accessories product from shop</v>
      </c>
      <c r="V29" t="b">
        <f>Q29=$AE$3</f>
        <v>0</v>
      </c>
      <c r="W29" t="b">
        <f>Q29&gt;$AE$4</f>
        <v>1</v>
      </c>
      <c r="X29" t="b">
        <f>Q29&lt;$AD$5</f>
        <v>0</v>
      </c>
      <c r="Y29" t="str">
        <f t="shared" si="4"/>
        <v>Better</v>
      </c>
    </row>
    <row r="30" spans="1:38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  <c r="R30">
        <f t="shared" si="0"/>
        <v>258</v>
      </c>
      <c r="S30">
        <f t="shared" si="1"/>
        <v>258</v>
      </c>
      <c r="T30">
        <f t="shared" si="2"/>
        <v>441.8</v>
      </c>
      <c r="U30" t="str">
        <f t="shared" si="3"/>
        <v>The customer is from Mandalay and purchase Food and beverages product from shop</v>
      </c>
      <c r="V30" t="b">
        <f>Q30=$AE$3</f>
        <v>0</v>
      </c>
      <c r="W30" t="b">
        <f>Q30&gt;$AE$4</f>
        <v>1</v>
      </c>
      <c r="X30" t="b">
        <f>Q30&lt;$AD$5</f>
        <v>0</v>
      </c>
      <c r="Y30" t="str">
        <f t="shared" si="4"/>
        <v>Best</v>
      </c>
    </row>
    <row r="31" spans="1:38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  <c r="R31">
        <f t="shared" si="0"/>
        <v>527</v>
      </c>
      <c r="S31">
        <f t="shared" si="1"/>
        <v>527</v>
      </c>
      <c r="T31">
        <f t="shared" si="2"/>
        <v>224.01</v>
      </c>
      <c r="U31" t="str">
        <f t="shared" si="3"/>
        <v>The customer is from Yangon and purchase Health and beauty product from shop</v>
      </c>
      <c r="V31" t="b">
        <f>Q31=$AE$3</f>
        <v>0</v>
      </c>
      <c r="W31" t="b">
        <f>Q31&gt;$AE$4</f>
        <v>1</v>
      </c>
      <c r="X31" t="b">
        <f>Q31&lt;$AD$5</f>
        <v>0</v>
      </c>
      <c r="Y31" t="str">
        <f t="shared" si="4"/>
        <v>Better</v>
      </c>
      <c r="AB31" s="5" t="s">
        <v>1114</v>
      </c>
      <c r="AC31" s="5" t="s">
        <v>16</v>
      </c>
      <c r="AD31" s="7" t="s">
        <v>1115</v>
      </c>
    </row>
    <row r="32" spans="1:38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  <c r="R32">
        <f t="shared" si="0"/>
        <v>232</v>
      </c>
      <c r="S32">
        <f t="shared" si="1"/>
        <v>232</v>
      </c>
      <c r="T32">
        <f t="shared" si="2"/>
        <v>470.65</v>
      </c>
      <c r="U32" t="str">
        <f t="shared" si="3"/>
        <v>The customer is from Mandalay and purchase Fashion accessories product from shop</v>
      </c>
      <c r="V32" t="b">
        <f>Q32=$AE$3</f>
        <v>0</v>
      </c>
      <c r="W32" t="b">
        <f>Q32&gt;$AE$4</f>
        <v>0</v>
      </c>
      <c r="X32" t="b">
        <f>Q32&lt;$AD$5</f>
        <v>0</v>
      </c>
      <c r="Y32" t="str">
        <f t="shared" si="4"/>
        <v>Bad</v>
      </c>
      <c r="AB32" s="4" t="s">
        <v>1116</v>
      </c>
      <c r="AC32" s="4" t="s">
        <v>1117</v>
      </c>
      <c r="AD32" s="4">
        <f>COUNTIF($Y$2:$Y$1001,AC32)</f>
        <v>153</v>
      </c>
    </row>
    <row r="33" spans="1:32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  <c r="R33">
        <f t="shared" si="0"/>
        <v>88</v>
      </c>
      <c r="S33">
        <f t="shared" si="1"/>
        <v>88</v>
      </c>
      <c r="T33">
        <f t="shared" si="2"/>
        <v>702.62999999999988</v>
      </c>
      <c r="U33" t="str">
        <f t="shared" si="3"/>
        <v>The customer is from Mandalay and purchase Sports and travel product from shop</v>
      </c>
      <c r="V33" t="b">
        <f>Q33=$AE$3</f>
        <v>0</v>
      </c>
      <c r="W33" t="b">
        <f>Q33&gt;$AE$4</f>
        <v>0</v>
      </c>
      <c r="X33" t="b">
        <f>Q33&lt;$AD$5</f>
        <v>0</v>
      </c>
      <c r="Y33" t="str">
        <f t="shared" si="4"/>
        <v>Bad</v>
      </c>
      <c r="AB33" s="4" t="s">
        <v>1118</v>
      </c>
      <c r="AC33" s="4" t="s">
        <v>1121</v>
      </c>
      <c r="AD33" s="4">
        <f t="shared" ref="AD33:AD35" si="12">COUNTIF($Y$2:$Y$1001,AC33)</f>
        <v>346</v>
      </c>
    </row>
    <row r="34" spans="1:32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  <c r="R34">
        <f t="shared" si="0"/>
        <v>107</v>
      </c>
      <c r="S34">
        <f t="shared" si="1"/>
        <v>107</v>
      </c>
      <c r="T34">
        <f t="shared" si="2"/>
        <v>670.24</v>
      </c>
      <c r="U34" t="str">
        <f t="shared" si="3"/>
        <v>The customer is from Mandalay and purchase Sports and travel product from shop</v>
      </c>
      <c r="V34" t="b">
        <f>Q34=$AE$3</f>
        <v>0</v>
      </c>
      <c r="W34" t="b">
        <f>Q34&gt;$AE$4</f>
        <v>0</v>
      </c>
      <c r="X34" t="b">
        <f>Q34&lt;$AD$5</f>
        <v>0</v>
      </c>
      <c r="Y34" t="str">
        <f t="shared" si="4"/>
        <v>Good</v>
      </c>
      <c r="AB34" s="4" t="s">
        <v>1119</v>
      </c>
      <c r="AC34" s="4" t="s">
        <v>1122</v>
      </c>
      <c r="AD34" s="4">
        <f t="shared" si="12"/>
        <v>335</v>
      </c>
    </row>
    <row r="35" spans="1:32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f t="shared" si="0"/>
        <v>588</v>
      </c>
      <c r="S35">
        <f t="shared" si="1"/>
        <v>588</v>
      </c>
      <c r="T35">
        <f t="shared" si="2"/>
        <v>193.16</v>
      </c>
      <c r="U35" t="str">
        <f t="shared" si="3"/>
        <v>The customer is from Yangon and purchase Health and beauty product from shop</v>
      </c>
      <c r="V35" t="b">
        <f>Q35=$AE$3</f>
        <v>0</v>
      </c>
      <c r="W35" t="b">
        <f>Q35&gt;$AE$4</f>
        <v>0</v>
      </c>
      <c r="X35" t="b">
        <f>Q35&lt;$AD$5</f>
        <v>0</v>
      </c>
      <c r="Y35" t="str">
        <f t="shared" si="4"/>
        <v>Good</v>
      </c>
      <c r="AB35" s="4" t="s">
        <v>1120</v>
      </c>
      <c r="AC35" s="4" t="s">
        <v>1123</v>
      </c>
      <c r="AD35" s="4">
        <f t="shared" si="12"/>
        <v>166</v>
      </c>
    </row>
    <row r="36" spans="1:32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  <c r="R36">
        <f t="shared" si="0"/>
        <v>302</v>
      </c>
      <c r="S36">
        <f t="shared" si="1"/>
        <v>302</v>
      </c>
      <c r="T36">
        <f t="shared" si="2"/>
        <v>397.68</v>
      </c>
      <c r="U36" t="str">
        <f t="shared" si="3"/>
        <v>The customer is from Naypyitaw and purchase Food and beverages product from shop</v>
      </c>
      <c r="V36" t="b">
        <f>Q36=$AE$3</f>
        <v>0</v>
      </c>
      <c r="W36" t="b">
        <f>Q36&gt;$AE$4</f>
        <v>1</v>
      </c>
      <c r="X36" t="b">
        <f>Q36&lt;$AD$5</f>
        <v>0</v>
      </c>
      <c r="Y36" t="str">
        <f t="shared" si="4"/>
        <v>Better</v>
      </c>
    </row>
    <row r="37" spans="1:32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  <c r="R37">
        <f t="shared" si="0"/>
        <v>890</v>
      </c>
      <c r="S37">
        <f t="shared" si="1"/>
        <v>890</v>
      </c>
      <c r="T37">
        <f t="shared" si="2"/>
        <v>68.12</v>
      </c>
      <c r="U37" t="str">
        <f t="shared" si="3"/>
        <v>The customer is from Naypyitaw and purchase Sports and travel product from shop</v>
      </c>
      <c r="V37" t="b">
        <f>Q37=$AE$3</f>
        <v>0</v>
      </c>
      <c r="W37" t="b">
        <f>Q37&gt;$AE$4</f>
        <v>0</v>
      </c>
      <c r="X37" t="b">
        <f>Q37&lt;$AD$5</f>
        <v>0</v>
      </c>
      <c r="Y37" t="str">
        <f t="shared" si="4"/>
        <v>Good</v>
      </c>
      <c r="AB37" t="s">
        <v>1127</v>
      </c>
      <c r="AC37" s="4" t="s">
        <v>1125</v>
      </c>
      <c r="AD37" s="4"/>
      <c r="AE37" s="7" t="s">
        <v>1124</v>
      </c>
    </row>
    <row r="38" spans="1:32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  <c r="R38">
        <f t="shared" si="0"/>
        <v>398</v>
      </c>
      <c r="S38">
        <f t="shared" si="1"/>
        <v>398</v>
      </c>
      <c r="T38">
        <f t="shared" si="2"/>
        <v>313.09999999999997</v>
      </c>
      <c r="U38" t="str">
        <f t="shared" si="3"/>
        <v>The customer is from Yangon and purchase Sports and travel product from shop</v>
      </c>
      <c r="V38" t="b">
        <f>Q38=$AE$3</f>
        <v>0</v>
      </c>
      <c r="W38" t="b">
        <f>Q38&gt;$AE$4</f>
        <v>1</v>
      </c>
      <c r="X38" t="b">
        <f>Q38&lt;$AD$5</f>
        <v>0</v>
      </c>
      <c r="Y38" t="str">
        <f t="shared" si="4"/>
        <v>Better</v>
      </c>
      <c r="AB38" s="18" t="s">
        <v>1126</v>
      </c>
      <c r="AC38" s="18"/>
      <c r="AD38" s="18"/>
      <c r="AE38" s="4">
        <f>COUNTIFS(J2:J1001,AC37)</f>
        <v>227</v>
      </c>
    </row>
    <row r="39" spans="1:32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f t="shared" si="0"/>
        <v>174</v>
      </c>
      <c r="S39">
        <f t="shared" si="1"/>
        <v>174</v>
      </c>
      <c r="T39">
        <f t="shared" si="2"/>
        <v>547.92000000000007</v>
      </c>
      <c r="U39" t="str">
        <f t="shared" si="3"/>
        <v>The customer is from Yangon and purchase Electronic accessories product from shop</v>
      </c>
      <c r="V39" t="b">
        <f>Q39=$AE$3</f>
        <v>0</v>
      </c>
      <c r="W39" t="b">
        <f>Q39&gt;$AE$4</f>
        <v>0</v>
      </c>
      <c r="X39" t="b">
        <f>Q39&lt;$AD$5</f>
        <v>0</v>
      </c>
      <c r="Y39" t="str">
        <f t="shared" si="4"/>
        <v>Bad</v>
      </c>
    </row>
    <row r="40" spans="1:32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  <c r="R40">
        <f t="shared" si="0"/>
        <v>263</v>
      </c>
      <c r="S40">
        <f t="shared" si="1"/>
        <v>263</v>
      </c>
      <c r="T40">
        <f t="shared" si="2"/>
        <v>439.36</v>
      </c>
      <c r="U40" t="str">
        <f t="shared" si="3"/>
        <v>The customer is from Naypyitaw and purchase Health and beauty product from shop</v>
      </c>
      <c r="V40" t="b">
        <f>Q40=$AE$3</f>
        <v>0</v>
      </c>
      <c r="W40" t="b">
        <f>Q40&gt;$AE$4</f>
        <v>1</v>
      </c>
      <c r="X40" t="b">
        <f>Q40&lt;$AD$5</f>
        <v>0</v>
      </c>
      <c r="Y40" t="str">
        <f t="shared" si="4"/>
        <v>Better</v>
      </c>
      <c r="AB40" s="19"/>
      <c r="AC40" s="20"/>
      <c r="AD40" s="20"/>
      <c r="AE40" s="21"/>
      <c r="AF40" s="7" t="s">
        <v>1129</v>
      </c>
    </row>
    <row r="41" spans="1:32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  <c r="R41">
        <f t="shared" si="0"/>
        <v>504</v>
      </c>
      <c r="S41">
        <f t="shared" si="1"/>
        <v>504</v>
      </c>
      <c r="T41">
        <f t="shared" si="2"/>
        <v>240.96</v>
      </c>
      <c r="U41" t="str">
        <f t="shared" si="3"/>
        <v>The customer is from Mandalay and purchase Home and lifestyle product from shop</v>
      </c>
      <c r="V41" t="b">
        <f>Q41=$AE$3</f>
        <v>0</v>
      </c>
      <c r="W41" t="b">
        <f>Q41&gt;$AE$4</f>
        <v>1</v>
      </c>
      <c r="X41" t="b">
        <f>Q41&lt;$AD$5</f>
        <v>0</v>
      </c>
      <c r="Y41" t="str">
        <f t="shared" si="4"/>
        <v>Better</v>
      </c>
      <c r="AB41" s="18" t="s">
        <v>1128</v>
      </c>
      <c r="AC41" s="18"/>
      <c r="AD41" s="18"/>
      <c r="AE41" s="18"/>
      <c r="AF41" s="4">
        <f>SUMIF(Y2:Y1001,AC35,J2:J1001)</f>
        <v>52840.08449999999</v>
      </c>
    </row>
    <row r="42" spans="1:32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  <c r="R42">
        <f t="shared" si="0"/>
        <v>826</v>
      </c>
      <c r="S42">
        <f t="shared" si="1"/>
        <v>826</v>
      </c>
      <c r="T42">
        <f t="shared" si="2"/>
        <v>86.72</v>
      </c>
      <c r="U42" t="str">
        <f t="shared" si="3"/>
        <v>The customer is from Mandalay and purchase Home and lifestyle product from shop</v>
      </c>
      <c r="V42" t="b">
        <f>Q42=$AE$3</f>
        <v>0</v>
      </c>
      <c r="W42" t="b">
        <f>Q42&gt;$AE$4</f>
        <v>1</v>
      </c>
      <c r="X42" t="b">
        <f>Q42&lt;$AD$5</f>
        <v>0</v>
      </c>
      <c r="Y42" t="str">
        <f t="shared" si="4"/>
        <v>Better</v>
      </c>
    </row>
    <row r="43" spans="1:32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  <c r="R43">
        <f t="shared" si="0"/>
        <v>763</v>
      </c>
      <c r="S43">
        <f t="shared" si="1"/>
        <v>763</v>
      </c>
      <c r="T43">
        <f t="shared" si="2"/>
        <v>112.22</v>
      </c>
      <c r="U43" t="str">
        <f t="shared" si="3"/>
        <v>The customer is from Naypyitaw and purchase Home and lifestyle product from shop</v>
      </c>
      <c r="V43" t="b">
        <f>Q43=$AE$3</f>
        <v>0</v>
      </c>
      <c r="W43" t="b">
        <f>Q43&gt;$AE$4</f>
        <v>0</v>
      </c>
      <c r="X43" t="b">
        <f>Q43&lt;$AD$5</f>
        <v>0</v>
      </c>
      <c r="Y43" t="str">
        <f t="shared" si="4"/>
        <v>Good</v>
      </c>
      <c r="AA43" s="22" t="s">
        <v>1130</v>
      </c>
    </row>
    <row r="44" spans="1:32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  <c r="R44">
        <f t="shared" si="0"/>
        <v>286</v>
      </c>
      <c r="S44">
        <f t="shared" si="1"/>
        <v>286</v>
      </c>
      <c r="T44">
        <f t="shared" si="2"/>
        <v>414.72</v>
      </c>
      <c r="U44" t="str">
        <f t="shared" si="3"/>
        <v>The customer is from Mandalay and purchase Sports and travel product from shop</v>
      </c>
      <c r="V44" t="b">
        <f>Q44=$AE$3</f>
        <v>0</v>
      </c>
      <c r="W44" t="b">
        <f>Q44&gt;$AE$4</f>
        <v>0</v>
      </c>
      <c r="X44" t="b">
        <f>Q44&lt;$AD$5</f>
        <v>0</v>
      </c>
      <c r="Y44" t="str">
        <f t="shared" si="4"/>
        <v>Good</v>
      </c>
      <c r="AB44" s="5" t="s">
        <v>0</v>
      </c>
      <c r="AC44" s="5" t="s">
        <v>12</v>
      </c>
    </row>
    <row r="45" spans="1:32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  <c r="R45">
        <f t="shared" si="0"/>
        <v>48.5</v>
      </c>
      <c r="S45">
        <f t="shared" si="1"/>
        <v>48</v>
      </c>
      <c r="T45">
        <f t="shared" si="2"/>
        <v>789.6</v>
      </c>
      <c r="U45" t="str">
        <f t="shared" si="3"/>
        <v>The customer is from Naypyitaw and purchase Food and beverages product from shop</v>
      </c>
      <c r="V45" t="b">
        <f>Q45=$AE$3</f>
        <v>0</v>
      </c>
      <c r="W45" t="b">
        <f>Q45&gt;$AE$4</f>
        <v>1</v>
      </c>
      <c r="X45" t="b">
        <f>Q45&lt;$AD$5</f>
        <v>0</v>
      </c>
      <c r="Y45" t="str">
        <f t="shared" si="4"/>
        <v>Better</v>
      </c>
      <c r="AB45" s="4" t="s">
        <v>90</v>
      </c>
      <c r="AC45" s="4" t="str">
        <f>VLOOKUP($AB$45,$A$2:$M$1001,13,FALSE)</f>
        <v>Ewallet</v>
      </c>
    </row>
    <row r="46" spans="1:32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  <c r="R46">
        <f t="shared" si="0"/>
        <v>966</v>
      </c>
      <c r="S46">
        <f t="shared" si="1"/>
        <v>966</v>
      </c>
      <c r="T46">
        <f t="shared" si="2"/>
        <v>30.74</v>
      </c>
      <c r="U46" t="str">
        <f t="shared" si="3"/>
        <v>The customer is from Naypyitaw and purchase Health and beauty product from shop</v>
      </c>
      <c r="V46" t="b">
        <f>Q46=$AE$3</f>
        <v>0</v>
      </c>
      <c r="W46" t="b">
        <f>Q46&gt;$AE$4</f>
        <v>1</v>
      </c>
      <c r="X46" t="b">
        <f>Q46&lt;$AD$5</f>
        <v>0</v>
      </c>
      <c r="Y46" t="str">
        <f t="shared" si="4"/>
        <v>Better</v>
      </c>
    </row>
    <row r="47" spans="1:32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  <c r="R47">
        <f t="shared" si="0"/>
        <v>329</v>
      </c>
      <c r="S47">
        <f t="shared" si="1"/>
        <v>329</v>
      </c>
      <c r="T47">
        <f t="shared" si="2"/>
        <v>375.84</v>
      </c>
      <c r="U47" t="str">
        <f t="shared" si="3"/>
        <v>The customer is from Mandalay and purchase Electronic accessories product from shop</v>
      </c>
      <c r="V47" t="b">
        <f>Q47=$AE$3</f>
        <v>0</v>
      </c>
      <c r="W47" t="b">
        <f>Q47&gt;$AE$4</f>
        <v>1</v>
      </c>
      <c r="X47" t="b">
        <f>Q47&lt;$AD$5</f>
        <v>0</v>
      </c>
      <c r="Y47" t="str">
        <f t="shared" si="4"/>
        <v>Best</v>
      </c>
    </row>
    <row r="48" spans="1:32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  <c r="R48">
        <f t="shared" si="0"/>
        <v>199</v>
      </c>
      <c r="S48">
        <f t="shared" si="1"/>
        <v>199</v>
      </c>
      <c r="T48">
        <f t="shared" si="2"/>
        <v>510.21</v>
      </c>
      <c r="U48" t="str">
        <f t="shared" si="3"/>
        <v>The customer is from Mandalay and purchase Health and beauty product from shop</v>
      </c>
      <c r="V48" t="b">
        <f>Q48=$AE$3</f>
        <v>0</v>
      </c>
      <c r="W48" t="b">
        <f>Q48&gt;$AE$4</f>
        <v>1</v>
      </c>
      <c r="X48" t="b">
        <f>Q48&lt;$AD$5</f>
        <v>0</v>
      </c>
      <c r="Y48" t="str">
        <f t="shared" si="4"/>
        <v>Better</v>
      </c>
      <c r="AA48" s="22" t="s">
        <v>1131</v>
      </c>
    </row>
    <row r="49" spans="1:44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f t="shared" si="0"/>
        <v>611.5</v>
      </c>
      <c r="S49">
        <f t="shared" si="1"/>
        <v>611</v>
      </c>
      <c r="T49">
        <f t="shared" si="2"/>
        <v>180.09</v>
      </c>
      <c r="U49" t="str">
        <f t="shared" si="3"/>
        <v>The customer is from Mandalay and purchase Food and beverages product from shop</v>
      </c>
      <c r="V49" t="b">
        <f>Q49=$AE$3</f>
        <v>0</v>
      </c>
      <c r="W49" t="b">
        <f>Q49&gt;$AE$4</f>
        <v>0</v>
      </c>
      <c r="X49" t="b">
        <f>Q49&lt;$AD$5</f>
        <v>0</v>
      </c>
      <c r="Y49" t="str">
        <f t="shared" si="4"/>
        <v>Bad</v>
      </c>
      <c r="AB49" s="4" t="s">
        <v>1132</v>
      </c>
      <c r="AC49" s="4">
        <v>35</v>
      </c>
    </row>
    <row r="50" spans="1:44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  <c r="R50">
        <f t="shared" si="0"/>
        <v>759</v>
      </c>
      <c r="S50">
        <f t="shared" si="1"/>
        <v>759</v>
      </c>
      <c r="T50">
        <f t="shared" si="2"/>
        <v>113.58</v>
      </c>
      <c r="U50" t="str">
        <f t="shared" si="3"/>
        <v>The customer is from Mandalay and purchase Electronic accessories product from shop</v>
      </c>
      <c r="V50" t="b">
        <f>Q50=$AE$3</f>
        <v>0</v>
      </c>
      <c r="W50" t="b">
        <f>Q50&gt;$AE$4</f>
        <v>1</v>
      </c>
      <c r="X50" t="b">
        <f>Q50&lt;$AD$5</f>
        <v>0</v>
      </c>
      <c r="Y50" t="str">
        <f t="shared" si="4"/>
        <v>Better</v>
      </c>
      <c r="AB50" s="5" t="s">
        <v>12</v>
      </c>
      <c r="AC50" s="4" t="str">
        <f>HLOOKUP(AB50,A1:Y1001,AC49,FALSE)</f>
        <v>Credit card</v>
      </c>
    </row>
    <row r="51" spans="1:44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  <c r="R51">
        <f t="shared" si="0"/>
        <v>32</v>
      </c>
      <c r="S51">
        <f t="shared" si="1"/>
        <v>32</v>
      </c>
      <c r="T51">
        <f t="shared" si="2"/>
        <v>826.3</v>
      </c>
      <c r="U51" t="str">
        <f t="shared" si="3"/>
        <v>The customer is from Naypyitaw and purchase Fashion accessories product from shop</v>
      </c>
      <c r="V51" t="b">
        <f>Q51=$AE$3</f>
        <v>0</v>
      </c>
      <c r="W51" t="b">
        <f>Q51&gt;$AE$4</f>
        <v>1</v>
      </c>
      <c r="X51" t="b">
        <f>Q51&lt;$AD$5</f>
        <v>0</v>
      </c>
      <c r="Y51" t="str">
        <f t="shared" si="4"/>
        <v>Better</v>
      </c>
    </row>
    <row r="52" spans="1:44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  <c r="R52">
        <f t="shared" si="0"/>
        <v>123</v>
      </c>
      <c r="S52">
        <f t="shared" si="1"/>
        <v>123</v>
      </c>
      <c r="T52">
        <f t="shared" si="2"/>
        <v>639.80000000000007</v>
      </c>
      <c r="U52" t="str">
        <f t="shared" si="3"/>
        <v>The customer is from Naypyitaw and purchase Food and beverages product from shop</v>
      </c>
      <c r="V52" t="b">
        <f>Q52=$AE$3</f>
        <v>0</v>
      </c>
      <c r="W52" t="b">
        <f>Q52&gt;$AE$4</f>
        <v>1</v>
      </c>
      <c r="X52" t="b">
        <f>Q52&lt;$AD$5</f>
        <v>0</v>
      </c>
      <c r="Y52" t="str">
        <f t="shared" si="4"/>
        <v>Best</v>
      </c>
      <c r="AA52" s="22" t="s">
        <v>1133</v>
      </c>
    </row>
    <row r="53" spans="1:44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  <c r="R53">
        <f t="shared" si="0"/>
        <v>528</v>
      </c>
      <c r="S53">
        <f t="shared" si="1"/>
        <v>528</v>
      </c>
      <c r="T53">
        <f t="shared" si="2"/>
        <v>222.95000000000002</v>
      </c>
      <c r="U53" t="str">
        <f t="shared" si="3"/>
        <v>The customer is from Yangon and purchase Food and beverages product from shop</v>
      </c>
      <c r="V53" t="b">
        <f>Q53=$AE$3</f>
        <v>0</v>
      </c>
      <c r="W53" t="b">
        <f>Q53&gt;$AE$4</f>
        <v>1</v>
      </c>
      <c r="X53" t="b">
        <f>Q53&lt;$AD$5</f>
        <v>0</v>
      </c>
      <c r="Y53" t="str">
        <f t="shared" si="4"/>
        <v>Better</v>
      </c>
      <c r="AB53" s="4" t="s">
        <v>1134</v>
      </c>
      <c r="AC53" s="4" t="s">
        <v>1135</v>
      </c>
      <c r="AD53" s="12"/>
      <c r="AE53" s="8" t="s">
        <v>1136</v>
      </c>
    </row>
    <row r="54" spans="1:44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  <c r="R54">
        <f t="shared" si="0"/>
        <v>879</v>
      </c>
      <c r="S54">
        <f t="shared" si="1"/>
        <v>879</v>
      </c>
      <c r="T54">
        <f t="shared" si="2"/>
        <v>71.48</v>
      </c>
      <c r="U54" t="str">
        <f t="shared" si="3"/>
        <v>The customer is from Mandalay and purchase Fashion accessories product from shop</v>
      </c>
      <c r="V54" t="b">
        <f>Q54=$AE$3</f>
        <v>0</v>
      </c>
      <c r="W54" t="b">
        <f>Q54&gt;$AE$4</f>
        <v>0</v>
      </c>
      <c r="X54" t="b">
        <f>Q54&lt;$AD$5</f>
        <v>0</v>
      </c>
      <c r="Y54" t="str">
        <f t="shared" si="4"/>
        <v>Good</v>
      </c>
      <c r="AB54" s="10" t="s">
        <v>17</v>
      </c>
      <c r="AC54" s="9">
        <f>MATCH(AB54,A2:A1001,0)</f>
        <v>1</v>
      </c>
      <c r="AD54" s="13"/>
      <c r="AE54" s="15" t="str" cm="1">
        <f t="array" ref="AE54">INDEX(B2:Y1001,AC54,AC58)</f>
        <v>Ewallet</v>
      </c>
    </row>
    <row r="55" spans="1:44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  <c r="R55">
        <f t="shared" si="0"/>
        <v>994</v>
      </c>
      <c r="S55">
        <f t="shared" si="1"/>
        <v>994</v>
      </c>
      <c r="T55">
        <f t="shared" si="2"/>
        <v>15.43</v>
      </c>
      <c r="U55" t="str">
        <f t="shared" si="3"/>
        <v>The customer is from Naypyitaw and purchase Fashion accessories product from shop</v>
      </c>
      <c r="V55" t="b">
        <f>Q55=$AE$3</f>
        <v>0</v>
      </c>
      <c r="W55" t="b">
        <f>Q55&gt;$AE$4</f>
        <v>0</v>
      </c>
      <c r="X55" t="b">
        <f>Q55&lt;$AD$5</f>
        <v>0</v>
      </c>
      <c r="Y55" t="str">
        <f t="shared" si="4"/>
        <v>Good</v>
      </c>
      <c r="AB55" s="12"/>
      <c r="AC55" s="12"/>
      <c r="AD55" s="13"/>
      <c r="AE55" s="16"/>
    </row>
    <row r="56" spans="1:44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  <c r="R56">
        <f t="shared" si="0"/>
        <v>961</v>
      </c>
      <c r="S56">
        <f t="shared" si="1"/>
        <v>961</v>
      </c>
      <c r="T56">
        <f t="shared" si="2"/>
        <v>32.32</v>
      </c>
      <c r="U56" t="str">
        <f t="shared" si="3"/>
        <v>The customer is from Mandalay and purchase Home and lifestyle product from shop</v>
      </c>
      <c r="V56" t="b">
        <f>Q56=$AE$3</f>
        <v>0</v>
      </c>
      <c r="W56" t="b">
        <f>Q56&gt;$AE$4</f>
        <v>0</v>
      </c>
      <c r="X56" t="b">
        <f>Q56&lt;$AD$5</f>
        <v>0</v>
      </c>
      <c r="Y56" t="str">
        <f t="shared" si="4"/>
        <v>Good</v>
      </c>
      <c r="AB56" s="14"/>
      <c r="AC56" s="14"/>
      <c r="AD56" s="13"/>
      <c r="AE56" s="16"/>
    </row>
    <row r="57" spans="1:44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f t="shared" si="0"/>
        <v>98</v>
      </c>
      <c r="S57">
        <f t="shared" si="1"/>
        <v>98</v>
      </c>
      <c r="T57">
        <f t="shared" si="2"/>
        <v>687.84</v>
      </c>
      <c r="U57" t="str">
        <f t="shared" si="3"/>
        <v>The customer is from Naypyitaw and purchase Electronic accessories product from shop</v>
      </c>
      <c r="V57" t="b">
        <f>Q57=$AE$3</f>
        <v>0</v>
      </c>
      <c r="W57" t="b">
        <f>Q57&gt;$AE$4</f>
        <v>1</v>
      </c>
      <c r="X57" t="b">
        <f>Q57&lt;$AD$5</f>
        <v>0</v>
      </c>
      <c r="Y57" t="str">
        <f t="shared" si="4"/>
        <v>Better</v>
      </c>
      <c r="AB57" s="4" t="s">
        <v>1137</v>
      </c>
      <c r="AC57" s="4" t="s">
        <v>1138</v>
      </c>
      <c r="AD57" s="13"/>
      <c r="AE57" s="16"/>
    </row>
    <row r="58" spans="1:44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  <c r="R58">
        <f t="shared" si="0"/>
        <v>815</v>
      </c>
      <c r="S58">
        <f t="shared" si="1"/>
        <v>815</v>
      </c>
      <c r="T58">
        <f t="shared" si="2"/>
        <v>88.68</v>
      </c>
      <c r="U58" t="str">
        <f t="shared" si="3"/>
        <v>The customer is from Yangon and purchase Home and lifestyle product from shop</v>
      </c>
      <c r="V58" t="b">
        <f>Q58=$AE$3</f>
        <v>0</v>
      </c>
      <c r="W58" t="b">
        <f>Q58&gt;$AE$4</f>
        <v>0</v>
      </c>
      <c r="X58" t="b">
        <f>Q58&lt;$AD$5</f>
        <v>0</v>
      </c>
      <c r="Y58" t="str">
        <f t="shared" si="4"/>
        <v>Good</v>
      </c>
      <c r="AB58" s="10" t="s">
        <v>12</v>
      </c>
      <c r="AC58" s="9">
        <f>MATCH(AB58,B1:Y1,0)</f>
        <v>12</v>
      </c>
      <c r="AD58" s="14"/>
      <c r="AE58" s="17"/>
    </row>
    <row r="59" spans="1:44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  <c r="R59">
        <f t="shared" si="0"/>
        <v>80</v>
      </c>
      <c r="S59">
        <f t="shared" si="1"/>
        <v>80</v>
      </c>
      <c r="T59">
        <f t="shared" si="2"/>
        <v>716.8</v>
      </c>
      <c r="U59" t="str">
        <f t="shared" si="3"/>
        <v>The customer is from Yangon and purchase Health and beauty product from shop</v>
      </c>
      <c r="V59" t="b">
        <f>Q59=$AE$3</f>
        <v>0</v>
      </c>
      <c r="W59" t="b">
        <f>Q59&gt;$AE$4</f>
        <v>0</v>
      </c>
      <c r="X59" t="b">
        <f>Q59&lt;$AD$5</f>
        <v>0</v>
      </c>
      <c r="Y59" t="str">
        <f t="shared" si="4"/>
        <v>Good</v>
      </c>
    </row>
    <row r="60" spans="1:44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  <c r="R60">
        <f t="shared" si="0"/>
        <v>77</v>
      </c>
      <c r="S60">
        <f t="shared" si="1"/>
        <v>77</v>
      </c>
      <c r="T60">
        <f t="shared" si="2"/>
        <v>723.5</v>
      </c>
      <c r="U60" t="str">
        <f t="shared" si="3"/>
        <v>The customer is from Yangon and purchase Home and lifestyle product from shop</v>
      </c>
      <c r="V60" t="b">
        <f>Q60=$AE$3</f>
        <v>0</v>
      </c>
      <c r="W60" t="b">
        <f>Q60&gt;$AE$4</f>
        <v>0</v>
      </c>
      <c r="X60" t="b">
        <f>Q60&lt;$AD$5</f>
        <v>0</v>
      </c>
      <c r="Y60" t="str">
        <f t="shared" si="4"/>
        <v>Good</v>
      </c>
    </row>
    <row r="61" spans="1:44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f t="shared" si="0"/>
        <v>606</v>
      </c>
      <c r="S61">
        <f t="shared" si="1"/>
        <v>606</v>
      </c>
      <c r="T61">
        <f t="shared" si="2"/>
        <v>183.66</v>
      </c>
      <c r="U61" t="str">
        <f t="shared" si="3"/>
        <v>The customer is from Naypyitaw and purchase Electronic accessories product from shop</v>
      </c>
      <c r="V61" t="b">
        <f>Q61=$AE$3</f>
        <v>0</v>
      </c>
      <c r="W61" t="b">
        <f>Q61&gt;$AE$4</f>
        <v>1</v>
      </c>
      <c r="X61" t="b">
        <f>Q61&lt;$AD$5</f>
        <v>0</v>
      </c>
      <c r="Y61" t="str">
        <f t="shared" si="4"/>
        <v>Best</v>
      </c>
      <c r="AA61" s="22" t="s">
        <v>1139</v>
      </c>
    </row>
    <row r="62" spans="1:44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  <c r="R62">
        <f t="shared" si="0"/>
        <v>864</v>
      </c>
      <c r="S62">
        <f t="shared" si="1"/>
        <v>864</v>
      </c>
      <c r="T62">
        <f t="shared" si="2"/>
        <v>74.22</v>
      </c>
      <c r="U62" t="str">
        <f t="shared" si="3"/>
        <v>The customer is from Naypyitaw and purchase Sports and travel product from shop</v>
      </c>
      <c r="V62" t="b">
        <f>Q62=$AE$3</f>
        <v>0</v>
      </c>
      <c r="W62" t="b">
        <f>Q62&gt;$AE$4</f>
        <v>1</v>
      </c>
      <c r="X62" t="b">
        <f>Q62&lt;$AD$5</f>
        <v>0</v>
      </c>
      <c r="Y62" t="str">
        <f t="shared" si="4"/>
        <v>Best</v>
      </c>
      <c r="AB62" s="3" t="s">
        <v>0</v>
      </c>
    </row>
    <row r="63" spans="1:44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  <c r="R63">
        <f t="shared" si="0"/>
        <v>372</v>
      </c>
      <c r="S63">
        <f t="shared" si="1"/>
        <v>372</v>
      </c>
      <c r="T63">
        <f t="shared" si="2"/>
        <v>334.38</v>
      </c>
      <c r="U63" t="str">
        <f t="shared" si="3"/>
        <v>The customer is from Naypyitaw and purchase Home and lifestyle product from shop</v>
      </c>
      <c r="V63" t="b">
        <f>Q63=$AE$3</f>
        <v>0</v>
      </c>
      <c r="W63" t="b">
        <f>Q63&gt;$AE$4</f>
        <v>1</v>
      </c>
      <c r="X63" t="b">
        <f>Q63&lt;$AD$5</f>
        <v>0</v>
      </c>
      <c r="Y63" t="str">
        <f t="shared" si="4"/>
        <v>Better</v>
      </c>
      <c r="AB63" s="4" t="s">
        <v>114</v>
      </c>
      <c r="AC63" s="4" t="str" cm="1">
        <f t="array" ref="AC63:AR63">_xlfn.XLOOKUP($AB$63,$A$1:$A$1001,$B$1:$Q$1001,"N/A",0)</f>
        <v>A</v>
      </c>
      <c r="AD63" s="4" t="str">
        <v>Yangon</v>
      </c>
      <c r="AE63" s="4" t="str">
        <v>Member</v>
      </c>
      <c r="AF63" s="4" t="str">
        <v>Female</v>
      </c>
      <c r="AG63" s="4" t="str">
        <v>Home and lifestyle</v>
      </c>
      <c r="AH63" s="4">
        <v>72.349999999999994</v>
      </c>
      <c r="AI63" s="4">
        <v>10</v>
      </c>
      <c r="AJ63" s="4">
        <v>36.174999999999997</v>
      </c>
      <c r="AK63" s="4">
        <v>759.67499999999995</v>
      </c>
      <c r="AL63" s="4" t="str">
        <v>1/20/2019</v>
      </c>
      <c r="AM63" s="4">
        <v>0.66319444444444442</v>
      </c>
      <c r="AN63" s="4" t="str">
        <v>Cash</v>
      </c>
      <c r="AO63" s="4">
        <v>723.5</v>
      </c>
      <c r="AP63" s="4">
        <v>4.7619047620000003</v>
      </c>
      <c r="AQ63" s="4">
        <v>36.174999999999997</v>
      </c>
      <c r="AR63" s="4">
        <v>5.4</v>
      </c>
    </row>
    <row r="64" spans="1:44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  <c r="R64">
        <f t="shared" si="0"/>
        <v>212</v>
      </c>
      <c r="S64">
        <f t="shared" si="1"/>
        <v>212</v>
      </c>
      <c r="T64">
        <f t="shared" si="2"/>
        <v>495.63</v>
      </c>
      <c r="U64" t="str">
        <f t="shared" si="3"/>
        <v>The customer is from Mandalay and purchase Sports and travel product from shop</v>
      </c>
      <c r="V64" t="b">
        <f>Q64=$AE$3</f>
        <v>0</v>
      </c>
      <c r="W64" t="b">
        <f>Q64&gt;$AE$4</f>
        <v>1</v>
      </c>
      <c r="X64" t="b">
        <f>Q64&lt;$AD$5</f>
        <v>0</v>
      </c>
      <c r="Y64" t="str">
        <f t="shared" si="4"/>
        <v>Best</v>
      </c>
    </row>
    <row r="65" spans="1:44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  <c r="R65">
        <f t="shared" si="0"/>
        <v>662</v>
      </c>
      <c r="S65">
        <f t="shared" si="1"/>
        <v>662</v>
      </c>
      <c r="T65">
        <f t="shared" si="2"/>
        <v>158.1</v>
      </c>
      <c r="U65" t="str">
        <f t="shared" si="3"/>
        <v>The customer is from Yangon and purchase Sports and travel product from shop</v>
      </c>
      <c r="V65" t="b">
        <f>Q65=$AE$3</f>
        <v>0</v>
      </c>
      <c r="W65" t="b">
        <f>Q65&gt;$AE$4</f>
        <v>1</v>
      </c>
      <c r="X65" t="b">
        <f>Q65&lt;$AD$5</f>
        <v>0</v>
      </c>
      <c r="Y65" t="str">
        <f t="shared" si="4"/>
        <v>Better</v>
      </c>
      <c r="AB65" s="3" t="s">
        <v>1144</v>
      </c>
    </row>
    <row r="66" spans="1:44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  <c r="R66">
        <f t="shared" ref="R66:R129" si="13">_xlfn.RANK.AVG(J66,$J$2:$J$1001,0)</f>
        <v>408</v>
      </c>
      <c r="S66">
        <f t="shared" ref="S66:S129" si="14">_xlfn.RANK.EQ(J66,$J$2:$J$1001,0)</f>
        <v>408</v>
      </c>
      <c r="T66">
        <f t="shared" ref="T66:T129" si="15">G66*H66</f>
        <v>302.95999999999998</v>
      </c>
      <c r="U66" t="str">
        <f t="shared" ref="U66:U129" si="16">_xlfn.CONCAT("The customer is from ",C66," and purchase ",F66," product from shop")</f>
        <v>The customer is from Mandalay and purchase Health and beauty product from shop</v>
      </c>
      <c r="V66" t="b">
        <f t="shared" ref="V66:V129" si="17">Q66=$AE$3</f>
        <v>0</v>
      </c>
      <c r="W66" t="b">
        <f t="shared" ref="W66:W129" si="18">Q66&gt;$AE$4</f>
        <v>1</v>
      </c>
      <c r="X66" t="b">
        <f>Q66&lt;$AD$5</f>
        <v>0</v>
      </c>
      <c r="Y66" t="str">
        <f t="shared" ref="Y66:Y129" si="19">IF(Q66&lt;5,"Bad",IF(Q66&lt;7,"Good",IF(Q66&lt;9,"Better","Best")))</f>
        <v>Better</v>
      </c>
      <c r="AB66" t="s">
        <v>466</v>
      </c>
      <c r="AC66" t="str" cm="1">
        <f t="array" ref="AC66:AR66">_xlfn.XLOOKUP(AB66,$A$1:$A$1001,$B$1:$Q$1001,"N/A",0)</f>
        <v>C</v>
      </c>
      <c r="AD66" t="str">
        <v>Naypyitaw</v>
      </c>
      <c r="AE66" t="str">
        <v>Normal</v>
      </c>
      <c r="AF66" t="str">
        <v>Male</v>
      </c>
      <c r="AG66" t="str">
        <v>Sports and travel</v>
      </c>
      <c r="AH66">
        <v>95.49</v>
      </c>
      <c r="AI66">
        <v>7</v>
      </c>
      <c r="AJ66">
        <v>33.421500000000002</v>
      </c>
      <c r="AK66">
        <v>701.85149999999999</v>
      </c>
      <c r="AL66" t="str">
        <v>2/22/2019</v>
      </c>
      <c r="AM66">
        <v>0.76180555555555562</v>
      </c>
      <c r="AN66" t="str">
        <v>Ewallet</v>
      </c>
      <c r="AO66">
        <v>668.43</v>
      </c>
      <c r="AP66">
        <v>4.7619047620000003</v>
      </c>
      <c r="AQ66">
        <v>33.421500000000002</v>
      </c>
      <c r="AR66">
        <v>8.6999999999999993</v>
      </c>
    </row>
    <row r="67" spans="1:44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f t="shared" si="13"/>
        <v>659</v>
      </c>
      <c r="S67">
        <f t="shared" si="14"/>
        <v>659</v>
      </c>
      <c r="T67">
        <f t="shared" si="15"/>
        <v>158.69999999999999</v>
      </c>
      <c r="U67" t="str">
        <f t="shared" si="16"/>
        <v>The customer is from Yangon and purchase Health and beauty product from shop</v>
      </c>
      <c r="V67" t="b">
        <f t="shared" si="17"/>
        <v>0</v>
      </c>
      <c r="W67" t="b">
        <f t="shared" si="18"/>
        <v>0</v>
      </c>
      <c r="X67" t="b">
        <f t="shared" ref="X67:X130" si="20">Q67&lt;$AD$5</f>
        <v>0</v>
      </c>
      <c r="Y67" t="str">
        <f t="shared" si="19"/>
        <v>Good</v>
      </c>
    </row>
    <row r="68" spans="1:44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  <c r="R68">
        <f t="shared" si="13"/>
        <v>892</v>
      </c>
      <c r="S68">
        <f t="shared" si="14"/>
        <v>892</v>
      </c>
      <c r="T68">
        <f t="shared" si="15"/>
        <v>66.94</v>
      </c>
      <c r="U68" t="str">
        <f t="shared" si="16"/>
        <v>The customer is from Naypyitaw and purchase Health and beauty product from shop</v>
      </c>
      <c r="V68" t="b">
        <f t="shared" si="17"/>
        <v>0</v>
      </c>
      <c r="W68" t="b">
        <f t="shared" si="18"/>
        <v>0</v>
      </c>
      <c r="X68" t="b">
        <f t="shared" si="20"/>
        <v>0</v>
      </c>
      <c r="Y68" t="str">
        <f t="shared" si="19"/>
        <v>Good</v>
      </c>
    </row>
    <row r="69" spans="1:44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  <c r="R69">
        <f t="shared" si="13"/>
        <v>151</v>
      </c>
      <c r="S69">
        <f t="shared" si="14"/>
        <v>151</v>
      </c>
      <c r="T69">
        <f t="shared" si="15"/>
        <v>585.66</v>
      </c>
      <c r="U69" t="str">
        <f t="shared" si="16"/>
        <v>The customer is from Mandalay and purchase Fashion accessories product from shop</v>
      </c>
      <c r="V69" t="b">
        <f t="shared" si="17"/>
        <v>0</v>
      </c>
      <c r="W69" t="b">
        <f t="shared" si="18"/>
        <v>1</v>
      </c>
      <c r="X69" t="b">
        <f t="shared" si="20"/>
        <v>0</v>
      </c>
      <c r="Y69" t="str">
        <f t="shared" si="19"/>
        <v>Best</v>
      </c>
    </row>
    <row r="70" spans="1:44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  <c r="R70">
        <f t="shared" si="13"/>
        <v>50</v>
      </c>
      <c r="S70">
        <f t="shared" si="14"/>
        <v>50</v>
      </c>
      <c r="T70">
        <f t="shared" si="15"/>
        <v>787.69999999999993</v>
      </c>
      <c r="U70" t="str">
        <f t="shared" si="16"/>
        <v>The customer is from Yangon and purchase Sports and travel product from shop</v>
      </c>
      <c r="V70" t="b">
        <f t="shared" si="17"/>
        <v>0</v>
      </c>
      <c r="W70" t="b">
        <f t="shared" si="18"/>
        <v>0</v>
      </c>
      <c r="X70" t="b">
        <f t="shared" si="20"/>
        <v>0</v>
      </c>
      <c r="Y70" t="str">
        <f t="shared" si="19"/>
        <v>Good</v>
      </c>
    </row>
    <row r="71" spans="1:44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f t="shared" si="13"/>
        <v>989</v>
      </c>
      <c r="S71">
        <f t="shared" si="14"/>
        <v>989</v>
      </c>
      <c r="T71">
        <f t="shared" si="15"/>
        <v>18.329999999999998</v>
      </c>
      <c r="U71" t="str">
        <f t="shared" si="16"/>
        <v>The customer is from Yangon and purchase Health and beauty product from shop</v>
      </c>
      <c r="V71" t="b">
        <f t="shared" si="17"/>
        <v>0</v>
      </c>
      <c r="W71" t="b">
        <f t="shared" si="18"/>
        <v>0</v>
      </c>
      <c r="X71" t="b">
        <f t="shared" si="20"/>
        <v>0</v>
      </c>
      <c r="Y71" t="str">
        <f t="shared" si="19"/>
        <v>Bad</v>
      </c>
    </row>
    <row r="72" spans="1:44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  <c r="R72">
        <f t="shared" si="13"/>
        <v>16</v>
      </c>
      <c r="S72">
        <f t="shared" si="14"/>
        <v>16</v>
      </c>
      <c r="T72">
        <f t="shared" si="15"/>
        <v>894.80000000000007</v>
      </c>
      <c r="U72" t="str">
        <f t="shared" si="16"/>
        <v>The customer is from Naypyitaw and purchase Food and beverages product from shop</v>
      </c>
      <c r="V72" t="b">
        <f t="shared" si="17"/>
        <v>0</v>
      </c>
      <c r="W72" t="b">
        <f t="shared" si="18"/>
        <v>1</v>
      </c>
      <c r="X72" t="b">
        <f t="shared" si="20"/>
        <v>0</v>
      </c>
      <c r="Y72" t="str">
        <f t="shared" si="19"/>
        <v>Best</v>
      </c>
    </row>
    <row r="73" spans="1:44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  <c r="R73">
        <f t="shared" si="13"/>
        <v>130</v>
      </c>
      <c r="S73">
        <f t="shared" si="14"/>
        <v>130</v>
      </c>
      <c r="T73">
        <f t="shared" si="15"/>
        <v>621.19999999999993</v>
      </c>
      <c r="U73" t="str">
        <f t="shared" si="16"/>
        <v>The customer is from Naypyitaw and purchase Fashion accessories product from shop</v>
      </c>
      <c r="V73" t="b">
        <f t="shared" si="17"/>
        <v>0</v>
      </c>
      <c r="W73" t="b">
        <f t="shared" si="18"/>
        <v>0</v>
      </c>
      <c r="X73" t="b">
        <f t="shared" si="20"/>
        <v>0</v>
      </c>
      <c r="Y73" t="str">
        <f t="shared" si="19"/>
        <v>Good</v>
      </c>
    </row>
    <row r="74" spans="1:44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  <c r="R74">
        <f t="shared" si="13"/>
        <v>685</v>
      </c>
      <c r="S74">
        <f t="shared" si="14"/>
        <v>685</v>
      </c>
      <c r="T74">
        <f t="shared" si="15"/>
        <v>145.56</v>
      </c>
      <c r="U74" t="str">
        <f t="shared" si="16"/>
        <v>The customer is from Mandalay and purchase Food and beverages product from shop</v>
      </c>
      <c r="V74" t="b">
        <f t="shared" si="17"/>
        <v>0</v>
      </c>
      <c r="W74" t="b">
        <f t="shared" si="18"/>
        <v>0</v>
      </c>
      <c r="X74" t="b">
        <f t="shared" si="20"/>
        <v>0</v>
      </c>
      <c r="Y74" t="str">
        <f t="shared" si="19"/>
        <v>Bad</v>
      </c>
      <c r="AL74" s="1"/>
      <c r="AM74" s="2"/>
    </row>
    <row r="75" spans="1:44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  <c r="R75">
        <f t="shared" si="13"/>
        <v>246</v>
      </c>
      <c r="S75">
        <f t="shared" si="14"/>
        <v>246</v>
      </c>
      <c r="T75">
        <f t="shared" si="15"/>
        <v>455.46</v>
      </c>
      <c r="U75" t="str">
        <f t="shared" si="16"/>
        <v>The customer is from Naypyitaw and purchase Electronic accessories product from shop</v>
      </c>
      <c r="V75" t="b">
        <f t="shared" si="17"/>
        <v>0</v>
      </c>
      <c r="W75" t="b">
        <f t="shared" si="18"/>
        <v>1</v>
      </c>
      <c r="X75" t="b">
        <f t="shared" si="20"/>
        <v>0</v>
      </c>
      <c r="Y75" t="str">
        <f t="shared" si="19"/>
        <v>Better</v>
      </c>
      <c r="AM75" s="2"/>
    </row>
    <row r="76" spans="1:44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  <c r="R76">
        <f t="shared" si="13"/>
        <v>106</v>
      </c>
      <c r="S76">
        <f t="shared" si="14"/>
        <v>106</v>
      </c>
      <c r="T76">
        <f t="shared" si="15"/>
        <v>672.03</v>
      </c>
      <c r="U76" t="str">
        <f t="shared" si="16"/>
        <v>The customer is from Yangon and purchase Home and lifestyle product from shop</v>
      </c>
      <c r="V76" t="b">
        <f t="shared" si="17"/>
        <v>0</v>
      </c>
      <c r="W76" t="b">
        <f t="shared" si="18"/>
        <v>1</v>
      </c>
      <c r="X76" t="b">
        <f t="shared" si="20"/>
        <v>0</v>
      </c>
      <c r="Y76" t="str">
        <f t="shared" si="19"/>
        <v>Best</v>
      </c>
      <c r="AM76" s="2"/>
    </row>
    <row r="77" spans="1:44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  <c r="R77">
        <f t="shared" si="13"/>
        <v>285</v>
      </c>
      <c r="S77">
        <f t="shared" si="14"/>
        <v>285</v>
      </c>
      <c r="T77">
        <f t="shared" si="15"/>
        <v>416.5</v>
      </c>
      <c r="U77" t="str">
        <f t="shared" si="16"/>
        <v>The customer is from Naypyitaw and purchase Electronic accessories product from shop</v>
      </c>
      <c r="V77" t="b">
        <f t="shared" si="17"/>
        <v>0</v>
      </c>
      <c r="W77" t="b">
        <f t="shared" si="18"/>
        <v>0</v>
      </c>
      <c r="X77" t="b">
        <f t="shared" si="20"/>
        <v>0</v>
      </c>
      <c r="Y77" t="str">
        <f t="shared" si="19"/>
        <v>Good</v>
      </c>
      <c r="AL77" s="1"/>
      <c r="AM77" s="2"/>
    </row>
    <row r="78" spans="1:44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  <c r="R78">
        <f t="shared" si="13"/>
        <v>259</v>
      </c>
      <c r="S78">
        <f t="shared" si="14"/>
        <v>259</v>
      </c>
      <c r="T78">
        <f t="shared" si="15"/>
        <v>441.36</v>
      </c>
      <c r="U78" t="str">
        <f t="shared" si="16"/>
        <v>The customer is from Naypyitaw and purchase Fashion accessories product from shop</v>
      </c>
      <c r="V78" t="b">
        <f t="shared" si="17"/>
        <v>0</v>
      </c>
      <c r="W78" t="b">
        <f t="shared" si="18"/>
        <v>1</v>
      </c>
      <c r="X78" t="b">
        <f t="shared" si="20"/>
        <v>0</v>
      </c>
      <c r="Y78" t="str">
        <f t="shared" si="19"/>
        <v>Better</v>
      </c>
      <c r="AL78" s="1"/>
      <c r="AM78" s="2"/>
    </row>
    <row r="79" spans="1:44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  <c r="R79">
        <f t="shared" si="13"/>
        <v>611.5</v>
      </c>
      <c r="S79">
        <f t="shared" si="14"/>
        <v>611</v>
      </c>
      <c r="T79">
        <f t="shared" si="15"/>
        <v>180.09</v>
      </c>
      <c r="U79" t="str">
        <f t="shared" si="16"/>
        <v>The customer is from Yangon and purchase Fashion accessories product from shop</v>
      </c>
      <c r="V79" t="b">
        <f t="shared" si="17"/>
        <v>0</v>
      </c>
      <c r="W79" t="b">
        <f t="shared" si="18"/>
        <v>0</v>
      </c>
      <c r="X79" t="b">
        <f t="shared" si="20"/>
        <v>0</v>
      </c>
      <c r="Y79" t="str">
        <f t="shared" si="19"/>
        <v>Good</v>
      </c>
      <c r="AL79" s="1"/>
      <c r="AM79" s="2"/>
    </row>
    <row r="80" spans="1:44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  <c r="R80">
        <f t="shared" si="13"/>
        <v>51</v>
      </c>
      <c r="S80">
        <f t="shared" si="14"/>
        <v>51</v>
      </c>
      <c r="T80">
        <f t="shared" si="15"/>
        <v>783.1</v>
      </c>
      <c r="U80" t="str">
        <f t="shared" si="16"/>
        <v>The customer is from Naypyitaw and purchase Food and beverages product from shop</v>
      </c>
      <c r="V80" t="b">
        <f t="shared" si="17"/>
        <v>0</v>
      </c>
      <c r="W80" t="b">
        <f t="shared" si="18"/>
        <v>0</v>
      </c>
      <c r="X80" t="b">
        <f t="shared" si="20"/>
        <v>0</v>
      </c>
      <c r="Y80" t="str">
        <f t="shared" si="19"/>
        <v>Good</v>
      </c>
      <c r="AL80" s="1"/>
      <c r="AM80" s="2"/>
    </row>
    <row r="81" spans="1:39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  <c r="R81">
        <f t="shared" si="13"/>
        <v>774</v>
      </c>
      <c r="S81">
        <f t="shared" si="14"/>
        <v>774</v>
      </c>
      <c r="T81">
        <f t="shared" si="15"/>
        <v>101.89999999999999</v>
      </c>
      <c r="U81" t="str">
        <f t="shared" si="16"/>
        <v>The customer is from Naypyitaw and purchase Health and beauty product from shop</v>
      </c>
      <c r="V81" t="b">
        <f t="shared" si="17"/>
        <v>0</v>
      </c>
      <c r="W81" t="b">
        <f t="shared" si="18"/>
        <v>0</v>
      </c>
      <c r="X81" t="b">
        <f t="shared" si="20"/>
        <v>0</v>
      </c>
      <c r="Y81" t="str">
        <f t="shared" si="19"/>
        <v>Good</v>
      </c>
      <c r="AL81" s="1"/>
      <c r="AM81" s="2"/>
    </row>
    <row r="82" spans="1:39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  <c r="R82">
        <f t="shared" si="13"/>
        <v>145</v>
      </c>
      <c r="S82">
        <f t="shared" si="14"/>
        <v>145</v>
      </c>
      <c r="T82">
        <f t="shared" si="15"/>
        <v>595.14</v>
      </c>
      <c r="U82" t="str">
        <f t="shared" si="16"/>
        <v>The customer is from Naypyitaw and purchase Health and beauty product from shop</v>
      </c>
      <c r="V82" t="b">
        <f t="shared" si="17"/>
        <v>0</v>
      </c>
      <c r="W82" t="b">
        <f t="shared" si="18"/>
        <v>0</v>
      </c>
      <c r="X82" t="b">
        <f t="shared" si="20"/>
        <v>0</v>
      </c>
      <c r="Y82" t="str">
        <f t="shared" si="19"/>
        <v>Good</v>
      </c>
      <c r="AL82" s="1"/>
      <c r="AM82" s="2"/>
    </row>
    <row r="83" spans="1:39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f t="shared" si="13"/>
        <v>429</v>
      </c>
      <c r="S83">
        <f t="shared" si="14"/>
        <v>429</v>
      </c>
      <c r="T83">
        <f t="shared" si="15"/>
        <v>290.04000000000002</v>
      </c>
      <c r="U83" t="str">
        <f t="shared" si="16"/>
        <v>The customer is from Mandalay and purchase Food and beverages product from shop</v>
      </c>
      <c r="V83" t="b">
        <f t="shared" si="17"/>
        <v>0</v>
      </c>
      <c r="W83" t="b">
        <f t="shared" si="18"/>
        <v>0</v>
      </c>
      <c r="X83" t="b">
        <f t="shared" si="20"/>
        <v>0</v>
      </c>
      <c r="Y83" t="str">
        <f t="shared" si="19"/>
        <v>Good</v>
      </c>
      <c r="AM83" s="2"/>
    </row>
    <row r="84" spans="1:39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  <c r="R84">
        <f t="shared" si="13"/>
        <v>674</v>
      </c>
      <c r="S84">
        <f t="shared" si="14"/>
        <v>674</v>
      </c>
      <c r="T84">
        <f t="shared" si="15"/>
        <v>154</v>
      </c>
      <c r="U84" t="str">
        <f t="shared" si="16"/>
        <v>The customer is from Naypyitaw and purchase Food and beverages product from shop</v>
      </c>
      <c r="V84" t="b">
        <f t="shared" si="17"/>
        <v>0</v>
      </c>
      <c r="W84" t="b">
        <f t="shared" si="18"/>
        <v>0</v>
      </c>
      <c r="X84" t="b">
        <f t="shared" si="20"/>
        <v>0</v>
      </c>
      <c r="Y84" t="str">
        <f t="shared" si="19"/>
        <v>Good</v>
      </c>
      <c r="AM84" s="2"/>
    </row>
    <row r="85" spans="1:39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f t="shared" si="13"/>
        <v>387</v>
      </c>
      <c r="S85">
        <f t="shared" si="14"/>
        <v>387</v>
      </c>
      <c r="T85">
        <f t="shared" si="15"/>
        <v>321.44</v>
      </c>
      <c r="U85" t="str">
        <f t="shared" si="16"/>
        <v>The customer is from Naypyitaw and purchase Food and beverages product from shop</v>
      </c>
      <c r="V85" t="b">
        <f t="shared" si="17"/>
        <v>0</v>
      </c>
      <c r="W85" t="b">
        <f t="shared" si="18"/>
        <v>1</v>
      </c>
      <c r="X85" t="b">
        <f t="shared" si="20"/>
        <v>0</v>
      </c>
      <c r="Y85" t="str">
        <f t="shared" si="19"/>
        <v>Better</v>
      </c>
      <c r="AM85" s="2"/>
    </row>
    <row r="86" spans="1:39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  <c r="R86">
        <f t="shared" si="13"/>
        <v>496</v>
      </c>
      <c r="S86">
        <f t="shared" si="14"/>
        <v>496</v>
      </c>
      <c r="T86">
        <f t="shared" si="15"/>
        <v>244.54999999999998</v>
      </c>
      <c r="U86" t="str">
        <f t="shared" si="16"/>
        <v>The customer is from Naypyitaw and purchase Sports and travel product from shop</v>
      </c>
      <c r="V86" t="b">
        <f t="shared" si="17"/>
        <v>0</v>
      </c>
      <c r="W86" t="b">
        <f t="shared" si="18"/>
        <v>0</v>
      </c>
      <c r="X86" t="b">
        <f t="shared" si="20"/>
        <v>0</v>
      </c>
      <c r="Y86" t="str">
        <f t="shared" si="19"/>
        <v>Good</v>
      </c>
      <c r="AM86" s="2"/>
    </row>
    <row r="87" spans="1:39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  <c r="R87">
        <f t="shared" si="13"/>
        <v>153</v>
      </c>
      <c r="S87">
        <f t="shared" si="14"/>
        <v>153</v>
      </c>
      <c r="T87">
        <f t="shared" si="15"/>
        <v>581.42000000000007</v>
      </c>
      <c r="U87" t="str">
        <f t="shared" si="16"/>
        <v>The customer is from Naypyitaw and purchase Sports and travel product from shop</v>
      </c>
      <c r="V87" t="b">
        <f t="shared" si="17"/>
        <v>0</v>
      </c>
      <c r="W87" t="b">
        <f t="shared" si="18"/>
        <v>0</v>
      </c>
      <c r="X87" t="b">
        <f t="shared" si="20"/>
        <v>0</v>
      </c>
      <c r="Y87" t="str">
        <f t="shared" si="19"/>
        <v>Bad</v>
      </c>
      <c r="AL87" s="1"/>
      <c r="AM87" s="2"/>
    </row>
    <row r="88" spans="1:39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  <c r="R88">
        <f t="shared" si="13"/>
        <v>317</v>
      </c>
      <c r="S88">
        <f t="shared" si="14"/>
        <v>317</v>
      </c>
      <c r="T88">
        <f t="shared" si="15"/>
        <v>382.59999999999997</v>
      </c>
      <c r="U88" t="str">
        <f t="shared" si="16"/>
        <v>The customer is from Naypyitaw and purchase Fashion accessories product from shop</v>
      </c>
      <c r="V88" t="b">
        <f t="shared" si="17"/>
        <v>0</v>
      </c>
      <c r="W88" t="b">
        <f t="shared" si="18"/>
        <v>1</v>
      </c>
      <c r="X88" t="b">
        <f t="shared" si="20"/>
        <v>0</v>
      </c>
      <c r="Y88" t="str">
        <f t="shared" si="19"/>
        <v>Best</v>
      </c>
      <c r="AL88" s="1"/>
      <c r="AM88" s="2"/>
    </row>
    <row r="89" spans="1:39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  <c r="R89">
        <f t="shared" si="13"/>
        <v>356</v>
      </c>
      <c r="S89">
        <f t="shared" si="14"/>
        <v>356</v>
      </c>
      <c r="T89">
        <f t="shared" si="15"/>
        <v>345.66</v>
      </c>
      <c r="U89" t="str">
        <f t="shared" si="16"/>
        <v>The customer is from Yangon and purchase Food and beverages product from shop</v>
      </c>
      <c r="V89" t="b">
        <f t="shared" si="17"/>
        <v>0</v>
      </c>
      <c r="W89" t="b">
        <f t="shared" si="18"/>
        <v>1</v>
      </c>
      <c r="X89" t="b">
        <f t="shared" si="20"/>
        <v>0</v>
      </c>
      <c r="Y89" t="str">
        <f t="shared" si="19"/>
        <v>Better</v>
      </c>
      <c r="AM89" s="2"/>
    </row>
    <row r="90" spans="1:39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  <c r="R90">
        <f t="shared" si="13"/>
        <v>943</v>
      </c>
      <c r="S90">
        <f t="shared" si="14"/>
        <v>943</v>
      </c>
      <c r="T90">
        <f t="shared" si="15"/>
        <v>42.47</v>
      </c>
      <c r="U90" t="str">
        <f t="shared" si="16"/>
        <v>The customer is from Yangon and purchase Sports and travel product from shop</v>
      </c>
      <c r="V90" t="b">
        <f t="shared" si="17"/>
        <v>0</v>
      </c>
      <c r="W90" t="b">
        <f t="shared" si="18"/>
        <v>0</v>
      </c>
      <c r="X90" t="b">
        <f t="shared" si="20"/>
        <v>0</v>
      </c>
      <c r="Y90" t="str">
        <f t="shared" si="19"/>
        <v>Good</v>
      </c>
      <c r="AL90" s="1"/>
      <c r="AM90" s="2"/>
    </row>
    <row r="91" spans="1:39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  <c r="R91">
        <f t="shared" si="13"/>
        <v>239</v>
      </c>
      <c r="S91">
        <f t="shared" si="14"/>
        <v>239</v>
      </c>
      <c r="T91">
        <f t="shared" si="15"/>
        <v>461.93999999999994</v>
      </c>
      <c r="U91" t="str">
        <f t="shared" si="16"/>
        <v>The customer is from Mandalay and purchase Health and beauty product from shop</v>
      </c>
      <c r="V91" t="b">
        <f t="shared" si="17"/>
        <v>0</v>
      </c>
      <c r="W91" t="b">
        <f t="shared" si="18"/>
        <v>0</v>
      </c>
      <c r="X91" t="b">
        <f t="shared" si="20"/>
        <v>0</v>
      </c>
      <c r="Y91" t="str">
        <f t="shared" si="19"/>
        <v>Good</v>
      </c>
      <c r="AM91" s="2"/>
    </row>
    <row r="92" spans="1:39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  <c r="R92">
        <f t="shared" si="13"/>
        <v>591</v>
      </c>
      <c r="S92">
        <f t="shared" si="14"/>
        <v>591</v>
      </c>
      <c r="T92">
        <f t="shared" si="15"/>
        <v>189.52</v>
      </c>
      <c r="U92" t="str">
        <f t="shared" si="16"/>
        <v>The customer is from Naypyitaw and purchase Home and lifestyle product from shop</v>
      </c>
      <c r="V92" t="b">
        <f t="shared" si="17"/>
        <v>0</v>
      </c>
      <c r="W92" t="b">
        <f t="shared" si="18"/>
        <v>1</v>
      </c>
      <c r="X92" t="b">
        <f t="shared" si="20"/>
        <v>0</v>
      </c>
      <c r="Y92" t="str">
        <f t="shared" si="19"/>
        <v>Better</v>
      </c>
      <c r="AL92" s="1"/>
      <c r="AM92" s="2"/>
    </row>
    <row r="93" spans="1:39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  <c r="R93">
        <f t="shared" si="13"/>
        <v>251</v>
      </c>
      <c r="S93">
        <f t="shared" si="14"/>
        <v>251</v>
      </c>
      <c r="T93">
        <f t="shared" si="15"/>
        <v>448.6</v>
      </c>
      <c r="U93" t="str">
        <f t="shared" si="16"/>
        <v>The customer is from Naypyitaw and purchase Sports and travel product from shop</v>
      </c>
      <c r="V93" t="b">
        <f t="shared" si="17"/>
        <v>0</v>
      </c>
      <c r="W93" t="b">
        <f t="shared" si="18"/>
        <v>1</v>
      </c>
      <c r="X93" t="b">
        <f t="shared" si="20"/>
        <v>0</v>
      </c>
      <c r="Y93" t="str">
        <f t="shared" si="19"/>
        <v>Better</v>
      </c>
      <c r="AL93" s="1"/>
      <c r="AM93" s="2"/>
    </row>
    <row r="94" spans="1:39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f t="shared" si="13"/>
        <v>675</v>
      </c>
      <c r="S94">
        <f t="shared" si="14"/>
        <v>675</v>
      </c>
      <c r="T94">
        <f t="shared" si="15"/>
        <v>153.86000000000001</v>
      </c>
      <c r="U94" t="str">
        <f t="shared" si="16"/>
        <v>The customer is from Yangon and purchase Sports and travel product from shop</v>
      </c>
      <c r="V94" t="b">
        <f t="shared" si="17"/>
        <v>0</v>
      </c>
      <c r="W94" t="b">
        <f t="shared" si="18"/>
        <v>0</v>
      </c>
      <c r="X94" t="b">
        <f t="shared" si="20"/>
        <v>0</v>
      </c>
      <c r="Y94" t="str">
        <f t="shared" si="19"/>
        <v>Good</v>
      </c>
      <c r="AM94" s="2"/>
    </row>
    <row r="95" spans="1:39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  <c r="R95">
        <f t="shared" si="13"/>
        <v>157</v>
      </c>
      <c r="S95">
        <f t="shared" si="14"/>
        <v>157</v>
      </c>
      <c r="T95">
        <f t="shared" si="15"/>
        <v>579.24</v>
      </c>
      <c r="U95" t="str">
        <f t="shared" si="16"/>
        <v>The customer is from Mandalay and purchase Health and beauty product from shop</v>
      </c>
      <c r="V95" t="b">
        <f t="shared" si="17"/>
        <v>0</v>
      </c>
      <c r="W95" t="b">
        <f t="shared" si="18"/>
        <v>1</v>
      </c>
      <c r="X95" t="b">
        <f t="shared" si="20"/>
        <v>0</v>
      </c>
      <c r="Y95" t="str">
        <f t="shared" si="19"/>
        <v>Better</v>
      </c>
      <c r="AM95" s="2"/>
    </row>
    <row r="96" spans="1:39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  <c r="R96">
        <f t="shared" si="13"/>
        <v>809</v>
      </c>
      <c r="S96">
        <f t="shared" si="14"/>
        <v>809</v>
      </c>
      <c r="T96">
        <f t="shared" si="15"/>
        <v>89.75</v>
      </c>
      <c r="U96" t="str">
        <f t="shared" si="16"/>
        <v>The customer is from Naypyitaw and purchase Health and beauty product from shop</v>
      </c>
      <c r="V96" t="b">
        <f t="shared" si="17"/>
        <v>0</v>
      </c>
      <c r="W96" t="b">
        <f t="shared" si="18"/>
        <v>0</v>
      </c>
      <c r="X96" t="b">
        <f t="shared" si="20"/>
        <v>0</v>
      </c>
      <c r="Y96" t="str">
        <f t="shared" si="19"/>
        <v>Good</v>
      </c>
      <c r="AM96" s="2"/>
    </row>
    <row r="97" spans="1:39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  <c r="R97">
        <f t="shared" si="13"/>
        <v>787</v>
      </c>
      <c r="S97">
        <f t="shared" si="14"/>
        <v>787</v>
      </c>
      <c r="T97">
        <f t="shared" si="15"/>
        <v>97.16</v>
      </c>
      <c r="U97" t="str">
        <f t="shared" si="16"/>
        <v>The customer is from Yangon and purchase Electronic accessories product from shop</v>
      </c>
      <c r="V97" t="b">
        <f t="shared" si="17"/>
        <v>0</v>
      </c>
      <c r="W97" t="b">
        <f t="shared" si="18"/>
        <v>1</v>
      </c>
      <c r="X97" t="b">
        <f t="shared" si="20"/>
        <v>0</v>
      </c>
      <c r="Y97" t="str">
        <f t="shared" si="19"/>
        <v>Better</v>
      </c>
      <c r="AM97" s="2"/>
    </row>
    <row r="98" spans="1:39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f t="shared" si="13"/>
        <v>23</v>
      </c>
      <c r="S98">
        <f t="shared" si="14"/>
        <v>23</v>
      </c>
      <c r="T98">
        <f t="shared" si="15"/>
        <v>878.7</v>
      </c>
      <c r="U98" t="str">
        <f t="shared" si="16"/>
        <v>The customer is from Mandalay and purchase Health and beauty product from shop</v>
      </c>
      <c r="V98" t="b">
        <f t="shared" si="17"/>
        <v>0</v>
      </c>
      <c r="W98" t="b">
        <f t="shared" si="18"/>
        <v>0</v>
      </c>
      <c r="X98" t="b">
        <f t="shared" si="20"/>
        <v>0</v>
      </c>
      <c r="Y98" t="str">
        <f t="shared" si="19"/>
        <v>Good</v>
      </c>
      <c r="AL98" s="1"/>
      <c r="AM98" s="2"/>
    </row>
    <row r="99" spans="1:39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f t="shared" si="13"/>
        <v>862</v>
      </c>
      <c r="S99">
        <f t="shared" si="14"/>
        <v>862</v>
      </c>
      <c r="T99">
        <f t="shared" si="15"/>
        <v>74.699999999999989</v>
      </c>
      <c r="U99" t="str">
        <f t="shared" si="16"/>
        <v>The customer is from Naypyitaw and purchase Electronic accessories product from shop</v>
      </c>
      <c r="V99" t="b">
        <f t="shared" si="17"/>
        <v>0</v>
      </c>
      <c r="W99" t="b">
        <f t="shared" si="18"/>
        <v>0</v>
      </c>
      <c r="X99" t="b">
        <f t="shared" si="20"/>
        <v>0</v>
      </c>
      <c r="Y99" t="str">
        <f t="shared" si="19"/>
        <v>Bad</v>
      </c>
      <c r="AM99" s="2"/>
    </row>
    <row r="100" spans="1:39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f t="shared" si="13"/>
        <v>661</v>
      </c>
      <c r="S100">
        <f t="shared" si="14"/>
        <v>661</v>
      </c>
      <c r="T100">
        <f t="shared" si="15"/>
        <v>158.25</v>
      </c>
      <c r="U100" t="str">
        <f t="shared" si="16"/>
        <v>The customer is from Yangon and purchase Food and beverages product from shop</v>
      </c>
      <c r="V100" t="b">
        <f t="shared" si="17"/>
        <v>0</v>
      </c>
      <c r="W100" t="b">
        <f t="shared" si="18"/>
        <v>1</v>
      </c>
      <c r="X100" t="b">
        <f t="shared" si="20"/>
        <v>0</v>
      </c>
      <c r="Y100" t="str">
        <f t="shared" si="19"/>
        <v>Best</v>
      </c>
      <c r="AL100" s="1"/>
      <c r="AM100" s="2"/>
    </row>
    <row r="101" spans="1:39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  <c r="R101">
        <f t="shared" si="13"/>
        <v>210</v>
      </c>
      <c r="S101">
        <f t="shared" si="14"/>
        <v>210</v>
      </c>
      <c r="T101">
        <f t="shared" si="15"/>
        <v>496.20000000000005</v>
      </c>
      <c r="U101" t="str">
        <f t="shared" si="16"/>
        <v>The customer is from Mandalay and purchase Home and lifestyle product from shop</v>
      </c>
      <c r="V101" t="b">
        <f t="shared" si="17"/>
        <v>0</v>
      </c>
      <c r="W101" t="b">
        <f t="shared" si="18"/>
        <v>1</v>
      </c>
      <c r="X101" t="b">
        <f t="shared" si="20"/>
        <v>0</v>
      </c>
      <c r="Y101" t="str">
        <f t="shared" si="19"/>
        <v>Better</v>
      </c>
      <c r="AL101" s="1"/>
      <c r="AM101" s="2"/>
    </row>
    <row r="102" spans="1:39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f t="shared" si="13"/>
        <v>930</v>
      </c>
      <c r="S102">
        <f t="shared" si="14"/>
        <v>930</v>
      </c>
      <c r="T102">
        <f t="shared" si="15"/>
        <v>48.71</v>
      </c>
      <c r="U102" t="str">
        <f t="shared" si="16"/>
        <v>The customer is from Naypyitaw and purchase Fashion accessories product from shop</v>
      </c>
      <c r="V102" t="b">
        <f t="shared" si="17"/>
        <v>0</v>
      </c>
      <c r="W102" t="b">
        <f t="shared" si="18"/>
        <v>0</v>
      </c>
      <c r="X102" t="b">
        <f t="shared" si="20"/>
        <v>0</v>
      </c>
      <c r="Y102" t="str">
        <f t="shared" si="19"/>
        <v>Bad</v>
      </c>
      <c r="AM102" s="2"/>
    </row>
    <row r="103" spans="1:39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  <c r="R103">
        <f t="shared" si="13"/>
        <v>87</v>
      </c>
      <c r="S103">
        <f t="shared" si="14"/>
        <v>87</v>
      </c>
      <c r="T103">
        <f t="shared" si="15"/>
        <v>706.94999999999993</v>
      </c>
      <c r="U103" t="str">
        <f t="shared" si="16"/>
        <v>The customer is from Naypyitaw and purchase Fashion accessories product from shop</v>
      </c>
      <c r="V103" t="b">
        <f t="shared" si="17"/>
        <v>0</v>
      </c>
      <c r="W103" t="b">
        <f t="shared" si="18"/>
        <v>1</v>
      </c>
      <c r="X103" t="b">
        <f t="shared" si="20"/>
        <v>0</v>
      </c>
      <c r="Y103" t="str">
        <f t="shared" si="19"/>
        <v>Better</v>
      </c>
      <c r="AL103" s="1"/>
      <c r="AM103" s="2"/>
    </row>
    <row r="104" spans="1:39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f t="shared" si="13"/>
        <v>548</v>
      </c>
      <c r="S104">
        <f t="shared" si="14"/>
        <v>548</v>
      </c>
      <c r="T104">
        <f t="shared" si="15"/>
        <v>207.63</v>
      </c>
      <c r="U104" t="str">
        <f t="shared" si="16"/>
        <v>The customer is from Naypyitaw and purchase Electronic accessories product from shop</v>
      </c>
      <c r="V104" t="b">
        <f t="shared" si="17"/>
        <v>0</v>
      </c>
      <c r="W104" t="b">
        <f t="shared" si="18"/>
        <v>0</v>
      </c>
      <c r="X104" t="b">
        <f t="shared" si="20"/>
        <v>0</v>
      </c>
      <c r="Y104" t="str">
        <f t="shared" si="19"/>
        <v>Bad</v>
      </c>
      <c r="AM104" s="2"/>
    </row>
    <row r="105" spans="1:39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  <c r="R105">
        <f t="shared" si="13"/>
        <v>353</v>
      </c>
      <c r="S105">
        <f t="shared" si="14"/>
        <v>353</v>
      </c>
      <c r="T105">
        <f t="shared" si="15"/>
        <v>349.56</v>
      </c>
      <c r="U105" t="str">
        <f t="shared" si="16"/>
        <v>The customer is from Yangon and purchase Food and beverages product from shop</v>
      </c>
      <c r="V105" t="b">
        <f t="shared" si="17"/>
        <v>0</v>
      </c>
      <c r="W105" t="b">
        <f t="shared" si="18"/>
        <v>1</v>
      </c>
      <c r="X105" t="b">
        <f t="shared" si="20"/>
        <v>0</v>
      </c>
      <c r="Y105" t="str">
        <f t="shared" si="19"/>
        <v>Best</v>
      </c>
      <c r="AM105" s="2"/>
    </row>
    <row r="106" spans="1:39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  <c r="R106">
        <f t="shared" si="13"/>
        <v>543</v>
      </c>
      <c r="S106">
        <f t="shared" si="14"/>
        <v>543</v>
      </c>
      <c r="T106">
        <f t="shared" si="15"/>
        <v>212.45000000000002</v>
      </c>
      <c r="U106" t="str">
        <f t="shared" si="16"/>
        <v>The customer is from Mandalay and purchase Health and beauty product from shop</v>
      </c>
      <c r="V106" t="b">
        <f t="shared" si="17"/>
        <v>0</v>
      </c>
      <c r="W106" t="b">
        <f t="shared" si="18"/>
        <v>1</v>
      </c>
      <c r="X106" t="b">
        <f t="shared" si="20"/>
        <v>0</v>
      </c>
      <c r="Y106" t="str">
        <f t="shared" si="19"/>
        <v>Better</v>
      </c>
      <c r="AM106" s="2"/>
    </row>
    <row r="107" spans="1:39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  <c r="R107">
        <f t="shared" si="13"/>
        <v>21</v>
      </c>
      <c r="S107">
        <f t="shared" si="14"/>
        <v>21</v>
      </c>
      <c r="T107">
        <f t="shared" si="15"/>
        <v>886.7</v>
      </c>
      <c r="U107" t="str">
        <f t="shared" si="16"/>
        <v>The customer is from Yangon and purchase Electronic accessories product from shop</v>
      </c>
      <c r="V107" t="b">
        <f t="shared" si="17"/>
        <v>0</v>
      </c>
      <c r="W107" t="b">
        <f t="shared" si="18"/>
        <v>1</v>
      </c>
      <c r="X107" t="b">
        <f t="shared" si="20"/>
        <v>0</v>
      </c>
      <c r="Y107" t="str">
        <f t="shared" si="19"/>
        <v>Better</v>
      </c>
      <c r="AL107" s="1"/>
      <c r="AM107" s="2"/>
    </row>
    <row r="108" spans="1:39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  <c r="R108">
        <f t="shared" si="13"/>
        <v>649</v>
      </c>
      <c r="S108">
        <f t="shared" si="14"/>
        <v>649</v>
      </c>
      <c r="T108">
        <f t="shared" si="15"/>
        <v>164.28</v>
      </c>
      <c r="U108" t="str">
        <f t="shared" si="16"/>
        <v>The customer is from Naypyitaw and purchase Fashion accessories product from shop</v>
      </c>
      <c r="V108" t="b">
        <f t="shared" si="17"/>
        <v>0</v>
      </c>
      <c r="W108" t="b">
        <f t="shared" si="18"/>
        <v>1</v>
      </c>
      <c r="X108" t="b">
        <f t="shared" si="20"/>
        <v>0</v>
      </c>
      <c r="Y108" t="str">
        <f t="shared" si="19"/>
        <v>Better</v>
      </c>
      <c r="AM108" s="2"/>
    </row>
    <row r="109" spans="1:39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  <c r="R109">
        <f t="shared" si="13"/>
        <v>333</v>
      </c>
      <c r="S109">
        <f t="shared" si="14"/>
        <v>333</v>
      </c>
      <c r="T109">
        <f t="shared" si="15"/>
        <v>372.78000000000003</v>
      </c>
      <c r="U109" t="str">
        <f t="shared" si="16"/>
        <v>The customer is from Yangon and purchase Sports and travel product from shop</v>
      </c>
      <c r="V109" t="b">
        <f t="shared" si="17"/>
        <v>0</v>
      </c>
      <c r="W109" t="b">
        <f t="shared" si="18"/>
        <v>1</v>
      </c>
      <c r="X109" t="b">
        <f t="shared" si="20"/>
        <v>0</v>
      </c>
      <c r="Y109" t="str">
        <f t="shared" si="19"/>
        <v>Better</v>
      </c>
      <c r="AM109" s="2"/>
    </row>
    <row r="110" spans="1:39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  <c r="R110">
        <f t="shared" si="13"/>
        <v>406</v>
      </c>
      <c r="S110">
        <f t="shared" si="14"/>
        <v>406</v>
      </c>
      <c r="T110">
        <f t="shared" si="15"/>
        <v>305.82</v>
      </c>
      <c r="U110" t="str">
        <f t="shared" si="16"/>
        <v>The customer is from Naypyitaw and purchase Food and beverages product from shop</v>
      </c>
      <c r="V110" t="b">
        <f t="shared" si="17"/>
        <v>0</v>
      </c>
      <c r="W110" t="b">
        <f t="shared" si="18"/>
        <v>0</v>
      </c>
      <c r="X110" t="b">
        <f t="shared" si="20"/>
        <v>0</v>
      </c>
      <c r="Y110" t="str">
        <f t="shared" si="19"/>
        <v>Bad</v>
      </c>
      <c r="AM110" s="2"/>
    </row>
    <row r="111" spans="1:39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f t="shared" si="13"/>
        <v>35</v>
      </c>
      <c r="S111">
        <f t="shared" si="14"/>
        <v>35</v>
      </c>
      <c r="T111">
        <f t="shared" si="15"/>
        <v>819.7</v>
      </c>
      <c r="U111" t="str">
        <f t="shared" si="16"/>
        <v>The customer is from Naypyitaw and purchase Electronic accessories product from shop</v>
      </c>
      <c r="V111" t="b">
        <f t="shared" si="17"/>
        <v>0</v>
      </c>
      <c r="W111" t="b">
        <f t="shared" si="18"/>
        <v>1</v>
      </c>
      <c r="X111" t="b">
        <f t="shared" si="20"/>
        <v>0</v>
      </c>
      <c r="Y111" t="str">
        <f t="shared" si="19"/>
        <v>Best</v>
      </c>
      <c r="AL111" s="1"/>
      <c r="AM111" s="2"/>
    </row>
    <row r="112" spans="1:39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f t="shared" si="13"/>
        <v>960</v>
      </c>
      <c r="S112">
        <f t="shared" si="14"/>
        <v>960</v>
      </c>
      <c r="T112">
        <f t="shared" si="15"/>
        <v>32.979999999999997</v>
      </c>
      <c r="U112" t="str">
        <f t="shared" si="16"/>
        <v>The customer is from Mandalay and purchase Sports and travel product from shop</v>
      </c>
      <c r="V112" t="b">
        <f t="shared" si="17"/>
        <v>0</v>
      </c>
      <c r="W112" t="b">
        <f t="shared" si="18"/>
        <v>0</v>
      </c>
      <c r="X112" t="b">
        <f t="shared" si="20"/>
        <v>0</v>
      </c>
      <c r="Y112" t="str">
        <f t="shared" si="19"/>
        <v>Bad</v>
      </c>
      <c r="AM112" s="2"/>
    </row>
    <row r="113" spans="1:39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  <c r="R113">
        <f t="shared" si="13"/>
        <v>422</v>
      </c>
      <c r="S113">
        <f t="shared" si="14"/>
        <v>422</v>
      </c>
      <c r="T113">
        <f t="shared" si="15"/>
        <v>294.63</v>
      </c>
      <c r="U113" t="str">
        <f t="shared" si="16"/>
        <v>The customer is from Naypyitaw and purchase Health and beauty product from shop</v>
      </c>
      <c r="V113" t="b">
        <f t="shared" si="17"/>
        <v>0</v>
      </c>
      <c r="W113" t="b">
        <f t="shared" si="18"/>
        <v>1</v>
      </c>
      <c r="X113" t="b">
        <f t="shared" si="20"/>
        <v>0</v>
      </c>
      <c r="Y113" t="str">
        <f t="shared" si="19"/>
        <v>Better</v>
      </c>
      <c r="AL113" s="1"/>
      <c r="AM113" s="2"/>
    </row>
    <row r="114" spans="1:39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  <c r="R114">
        <f t="shared" si="13"/>
        <v>200</v>
      </c>
      <c r="S114">
        <f t="shared" si="14"/>
        <v>200</v>
      </c>
      <c r="T114">
        <f t="shared" si="15"/>
        <v>509.88</v>
      </c>
      <c r="U114" t="str">
        <f t="shared" si="16"/>
        <v>The customer is from Mandalay and purchase Fashion accessories product from shop</v>
      </c>
      <c r="V114" t="b">
        <f t="shared" si="17"/>
        <v>0</v>
      </c>
      <c r="W114" t="b">
        <f t="shared" si="18"/>
        <v>1</v>
      </c>
      <c r="X114" t="b">
        <f t="shared" si="20"/>
        <v>0</v>
      </c>
      <c r="Y114" t="str">
        <f t="shared" si="19"/>
        <v>Better</v>
      </c>
      <c r="AM114" s="2"/>
    </row>
    <row r="115" spans="1:39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  <c r="R115">
        <f t="shared" si="13"/>
        <v>188</v>
      </c>
      <c r="S115">
        <f t="shared" si="14"/>
        <v>188</v>
      </c>
      <c r="T115">
        <f t="shared" si="15"/>
        <v>522.63</v>
      </c>
      <c r="U115" t="str">
        <f t="shared" si="16"/>
        <v>The customer is from Yangon and purchase Home and lifestyle product from shop</v>
      </c>
      <c r="V115" t="b">
        <f t="shared" si="17"/>
        <v>0</v>
      </c>
      <c r="W115" t="b">
        <f t="shared" si="18"/>
        <v>0</v>
      </c>
      <c r="X115" t="b">
        <f t="shared" si="20"/>
        <v>0</v>
      </c>
      <c r="Y115" t="str">
        <f t="shared" si="19"/>
        <v>Bad</v>
      </c>
      <c r="AL115" s="1"/>
      <c r="AM115" s="2"/>
    </row>
    <row r="116" spans="1:39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  <c r="R116">
        <f t="shared" si="13"/>
        <v>74</v>
      </c>
      <c r="S116">
        <f t="shared" si="14"/>
        <v>74</v>
      </c>
      <c r="T116">
        <f t="shared" si="15"/>
        <v>727.11</v>
      </c>
      <c r="U116" t="str">
        <f t="shared" si="16"/>
        <v>The customer is from Naypyitaw and purchase Home and lifestyle product from shop</v>
      </c>
      <c r="V116" t="b">
        <f t="shared" si="17"/>
        <v>0</v>
      </c>
      <c r="W116" t="b">
        <f t="shared" si="18"/>
        <v>1</v>
      </c>
      <c r="X116" t="b">
        <f t="shared" si="20"/>
        <v>0</v>
      </c>
      <c r="Y116" t="str">
        <f t="shared" si="19"/>
        <v>Best</v>
      </c>
      <c r="AM116" s="2"/>
    </row>
    <row r="117" spans="1:39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  <c r="R117">
        <f t="shared" si="13"/>
        <v>843</v>
      </c>
      <c r="S117">
        <f t="shared" si="14"/>
        <v>843</v>
      </c>
      <c r="T117">
        <f t="shared" si="15"/>
        <v>81.06</v>
      </c>
      <c r="U117" t="str">
        <f t="shared" si="16"/>
        <v>The customer is from Naypyitaw and purchase Fashion accessories product from shop</v>
      </c>
      <c r="V117" t="b">
        <f t="shared" si="17"/>
        <v>0</v>
      </c>
      <c r="W117" t="b">
        <f t="shared" si="18"/>
        <v>1</v>
      </c>
      <c r="X117" t="b">
        <f t="shared" si="20"/>
        <v>0</v>
      </c>
      <c r="Y117" t="str">
        <f t="shared" si="19"/>
        <v>Better</v>
      </c>
      <c r="AM117" s="2"/>
    </row>
    <row r="118" spans="1:39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  <c r="R118">
        <f t="shared" si="13"/>
        <v>766</v>
      </c>
      <c r="S118">
        <f t="shared" si="14"/>
        <v>766</v>
      </c>
      <c r="T118">
        <f t="shared" si="15"/>
        <v>109.7</v>
      </c>
      <c r="U118" t="str">
        <f t="shared" si="16"/>
        <v>The customer is from Mandalay and purchase Fashion accessories product from shop</v>
      </c>
      <c r="V118" t="b">
        <f t="shared" si="17"/>
        <v>0</v>
      </c>
      <c r="W118" t="b">
        <f t="shared" si="18"/>
        <v>0</v>
      </c>
      <c r="X118" t="b">
        <f t="shared" si="20"/>
        <v>0</v>
      </c>
      <c r="Y118" t="str">
        <f t="shared" si="19"/>
        <v>Good</v>
      </c>
      <c r="AM118" s="2"/>
    </row>
    <row r="119" spans="1:39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  <c r="R119">
        <f t="shared" si="13"/>
        <v>927</v>
      </c>
      <c r="S119">
        <f t="shared" si="14"/>
        <v>927</v>
      </c>
      <c r="T119">
        <f t="shared" si="15"/>
        <v>51.36</v>
      </c>
      <c r="U119" t="str">
        <f t="shared" si="16"/>
        <v>The customer is from Mandalay and purchase Fashion accessories product from shop</v>
      </c>
      <c r="V119" t="b">
        <f t="shared" si="17"/>
        <v>0</v>
      </c>
      <c r="W119" t="b">
        <f t="shared" si="18"/>
        <v>0</v>
      </c>
      <c r="X119" t="b">
        <f t="shared" si="20"/>
        <v>0</v>
      </c>
      <c r="Y119" t="str">
        <f t="shared" si="19"/>
        <v>Good</v>
      </c>
      <c r="AM119" s="2"/>
    </row>
    <row r="120" spans="1:39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  <c r="R120">
        <f t="shared" si="13"/>
        <v>767</v>
      </c>
      <c r="S120">
        <f t="shared" si="14"/>
        <v>767</v>
      </c>
      <c r="T120">
        <f t="shared" si="15"/>
        <v>109.60000000000001</v>
      </c>
      <c r="U120" t="str">
        <f t="shared" si="16"/>
        <v>The customer is from Yangon and purchase Food and beverages product from shop</v>
      </c>
      <c r="V120" t="b">
        <f t="shared" si="17"/>
        <v>0</v>
      </c>
      <c r="W120" t="b">
        <f t="shared" si="18"/>
        <v>0</v>
      </c>
      <c r="X120" t="b">
        <f t="shared" si="20"/>
        <v>0</v>
      </c>
      <c r="Y120" t="str">
        <f t="shared" si="19"/>
        <v>Good</v>
      </c>
      <c r="AM120" s="2"/>
    </row>
    <row r="121" spans="1:39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f t="shared" si="13"/>
        <v>769</v>
      </c>
      <c r="S121">
        <f t="shared" si="14"/>
        <v>769</v>
      </c>
      <c r="T121">
        <f t="shared" si="15"/>
        <v>106.88</v>
      </c>
      <c r="U121" t="str">
        <f t="shared" si="16"/>
        <v>The customer is from Mandalay and purchase Home and lifestyle product from shop</v>
      </c>
      <c r="V121" t="b">
        <f t="shared" si="17"/>
        <v>0</v>
      </c>
      <c r="W121" t="b">
        <f t="shared" si="18"/>
        <v>0</v>
      </c>
      <c r="X121" t="b">
        <f t="shared" si="20"/>
        <v>0</v>
      </c>
      <c r="Y121" t="str">
        <f t="shared" si="19"/>
        <v>Bad</v>
      </c>
      <c r="AM121" s="2"/>
    </row>
    <row r="122" spans="1:39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  <c r="R122">
        <f t="shared" si="13"/>
        <v>41</v>
      </c>
      <c r="S122">
        <f t="shared" si="14"/>
        <v>41</v>
      </c>
      <c r="T122">
        <f t="shared" si="15"/>
        <v>796.48</v>
      </c>
      <c r="U122" t="str">
        <f t="shared" si="16"/>
        <v>The customer is from Yangon and purchase Electronic accessories product from shop</v>
      </c>
      <c r="V122" t="b">
        <f t="shared" si="17"/>
        <v>0</v>
      </c>
      <c r="W122" t="b">
        <f t="shared" si="18"/>
        <v>0</v>
      </c>
      <c r="X122" t="b">
        <f t="shared" si="20"/>
        <v>0</v>
      </c>
      <c r="Y122" t="str">
        <f t="shared" si="19"/>
        <v>Good</v>
      </c>
      <c r="AL122" s="1"/>
      <c r="AM122" s="2"/>
    </row>
    <row r="123" spans="1:39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  <c r="R123">
        <f t="shared" si="13"/>
        <v>300</v>
      </c>
      <c r="S123">
        <f t="shared" si="14"/>
        <v>300</v>
      </c>
      <c r="T123">
        <f t="shared" si="15"/>
        <v>399.84</v>
      </c>
      <c r="U123" t="str">
        <f t="shared" si="16"/>
        <v>The customer is from Naypyitaw and purchase Sports and travel product from shop</v>
      </c>
      <c r="V123" t="b">
        <f t="shared" si="17"/>
        <v>0</v>
      </c>
      <c r="W123" t="b">
        <f t="shared" si="18"/>
        <v>0</v>
      </c>
      <c r="X123" t="b">
        <f t="shared" si="20"/>
        <v>0</v>
      </c>
      <c r="Y123" t="str">
        <f t="shared" si="19"/>
        <v>Good</v>
      </c>
      <c r="AL123" s="1"/>
      <c r="AM123" s="2"/>
    </row>
    <row r="124" spans="1:39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  <c r="R124">
        <f t="shared" si="13"/>
        <v>12</v>
      </c>
      <c r="S124">
        <f t="shared" si="14"/>
        <v>12</v>
      </c>
      <c r="T124">
        <f t="shared" si="15"/>
        <v>899.64</v>
      </c>
      <c r="U124" t="str">
        <f t="shared" si="16"/>
        <v>The customer is from Mandalay and purchase Sports and travel product from shop</v>
      </c>
      <c r="V124" t="b">
        <f t="shared" si="17"/>
        <v>0</v>
      </c>
      <c r="W124" t="b">
        <f t="shared" si="18"/>
        <v>0</v>
      </c>
      <c r="X124" t="b">
        <f t="shared" si="20"/>
        <v>0</v>
      </c>
      <c r="Y124" t="str">
        <f t="shared" si="19"/>
        <v>Bad</v>
      </c>
      <c r="AM124" s="2"/>
    </row>
    <row r="125" spans="1:39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  <c r="R125">
        <f t="shared" si="13"/>
        <v>197</v>
      </c>
      <c r="S125">
        <f t="shared" si="14"/>
        <v>197</v>
      </c>
      <c r="T125">
        <f t="shared" si="15"/>
        <v>511.28</v>
      </c>
      <c r="U125" t="str">
        <f t="shared" si="16"/>
        <v>The customer is from Naypyitaw and purchase Home and lifestyle product from shop</v>
      </c>
      <c r="V125" t="b">
        <f t="shared" si="17"/>
        <v>0</v>
      </c>
      <c r="W125" t="b">
        <f t="shared" si="18"/>
        <v>0</v>
      </c>
      <c r="X125" t="b">
        <f t="shared" si="20"/>
        <v>0</v>
      </c>
      <c r="Y125" t="str">
        <f t="shared" si="19"/>
        <v>Bad</v>
      </c>
      <c r="AL125" s="1"/>
      <c r="AM125" s="2"/>
    </row>
    <row r="126" spans="1:39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  <c r="R126">
        <f t="shared" si="13"/>
        <v>249</v>
      </c>
      <c r="S126">
        <f t="shared" si="14"/>
        <v>249</v>
      </c>
      <c r="T126">
        <f t="shared" si="15"/>
        <v>451.76</v>
      </c>
      <c r="U126" t="str">
        <f t="shared" si="16"/>
        <v>The customer is from Mandalay and purchase Fashion accessories product from shop</v>
      </c>
      <c r="V126" t="b">
        <f t="shared" si="17"/>
        <v>0</v>
      </c>
      <c r="W126" t="b">
        <f t="shared" si="18"/>
        <v>1</v>
      </c>
      <c r="X126" t="b">
        <f t="shared" si="20"/>
        <v>0</v>
      </c>
      <c r="Y126" t="str">
        <f t="shared" si="19"/>
        <v>Better</v>
      </c>
      <c r="AL126" s="1"/>
      <c r="AM126" s="2"/>
    </row>
    <row r="127" spans="1:39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  <c r="R127">
        <f t="shared" si="13"/>
        <v>115</v>
      </c>
      <c r="S127">
        <f t="shared" si="14"/>
        <v>115</v>
      </c>
      <c r="T127">
        <f t="shared" si="15"/>
        <v>655.82999999999993</v>
      </c>
      <c r="U127" t="str">
        <f t="shared" si="16"/>
        <v>The customer is from Yangon and purchase Home and lifestyle product from shop</v>
      </c>
      <c r="V127" t="b">
        <f t="shared" si="17"/>
        <v>0</v>
      </c>
      <c r="W127" t="b">
        <f t="shared" si="18"/>
        <v>0</v>
      </c>
      <c r="X127" t="b">
        <f t="shared" si="20"/>
        <v>0</v>
      </c>
      <c r="Y127" t="str">
        <f t="shared" si="19"/>
        <v>Bad</v>
      </c>
      <c r="AM127" s="2"/>
    </row>
    <row r="128" spans="1:39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  <c r="R128">
        <f t="shared" si="13"/>
        <v>654</v>
      </c>
      <c r="S128">
        <f t="shared" si="14"/>
        <v>654</v>
      </c>
      <c r="T128">
        <f t="shared" si="15"/>
        <v>161.25</v>
      </c>
      <c r="U128" t="str">
        <f t="shared" si="16"/>
        <v>The customer is from Yangon and purchase Sports and travel product from shop</v>
      </c>
      <c r="V128" t="b">
        <f t="shared" si="17"/>
        <v>0</v>
      </c>
      <c r="W128" t="b">
        <f t="shared" si="18"/>
        <v>1</v>
      </c>
      <c r="X128" t="b">
        <f t="shared" si="20"/>
        <v>0</v>
      </c>
      <c r="Y128" t="str">
        <f t="shared" si="19"/>
        <v>Best</v>
      </c>
      <c r="AL128" s="1"/>
      <c r="AM128" s="2"/>
    </row>
    <row r="129" spans="1:39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  <c r="R129">
        <f t="shared" si="13"/>
        <v>432</v>
      </c>
      <c r="S129">
        <f t="shared" si="14"/>
        <v>432</v>
      </c>
      <c r="T129">
        <f t="shared" si="15"/>
        <v>285.57</v>
      </c>
      <c r="U129" t="str">
        <f t="shared" si="16"/>
        <v>The customer is from Naypyitaw and purchase Fashion accessories product from shop</v>
      </c>
      <c r="V129" t="b">
        <f t="shared" si="17"/>
        <v>0</v>
      </c>
      <c r="W129" t="b">
        <f t="shared" si="18"/>
        <v>0</v>
      </c>
      <c r="X129" t="b">
        <f t="shared" si="20"/>
        <v>0</v>
      </c>
      <c r="Y129" t="str">
        <f t="shared" si="19"/>
        <v>Good</v>
      </c>
      <c r="AL129" s="1"/>
      <c r="AM129" s="2"/>
    </row>
    <row r="130" spans="1:39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  <c r="R130">
        <f t="shared" ref="R130:R193" si="21">_xlfn.RANK.AVG(J130,$J$2:$J$1001,0)</f>
        <v>173</v>
      </c>
      <c r="S130">
        <f t="shared" ref="S130:S193" si="22">_xlfn.RANK.EQ(J130,$J$2:$J$1001,0)</f>
        <v>173</v>
      </c>
      <c r="T130">
        <f t="shared" ref="T130:T193" si="23">G130*H130</f>
        <v>548.32000000000005</v>
      </c>
      <c r="U130" t="str">
        <f t="shared" ref="U130:U193" si="24">_xlfn.CONCAT("The customer is from ",C130," and purchase ",F130," product from shop")</f>
        <v>The customer is from Naypyitaw and purchase Food and beverages product from shop</v>
      </c>
      <c r="V130" t="b">
        <f t="shared" ref="V130:V193" si="25">Q130=$AE$3</f>
        <v>0</v>
      </c>
      <c r="W130" t="b">
        <f t="shared" ref="W130:W193" si="26">Q130&gt;$AE$4</f>
        <v>1</v>
      </c>
      <c r="X130" t="b">
        <f t="shared" si="20"/>
        <v>0</v>
      </c>
      <c r="Y130" t="str">
        <f t="shared" ref="Y130:Y193" si="27">IF(Q130&lt;5,"Bad",IF(Q130&lt;7,"Good",IF(Q130&lt;9,"Better","Best")))</f>
        <v>Better</v>
      </c>
      <c r="AM130" s="2"/>
    </row>
    <row r="131" spans="1:39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  <c r="R131">
        <f t="shared" si="21"/>
        <v>38</v>
      </c>
      <c r="S131">
        <f t="shared" si="22"/>
        <v>38</v>
      </c>
      <c r="T131">
        <f t="shared" si="23"/>
        <v>812.52</v>
      </c>
      <c r="U131" t="str">
        <f t="shared" si="24"/>
        <v>The customer is from Mandalay and purchase Sports and travel product from shop</v>
      </c>
      <c r="V131" t="b">
        <f t="shared" si="25"/>
        <v>0</v>
      </c>
      <c r="W131" t="b">
        <f t="shared" si="26"/>
        <v>1</v>
      </c>
      <c r="X131" t="b">
        <f t="shared" ref="X131:X194" si="28">Q131&lt;$AD$5</f>
        <v>0</v>
      </c>
      <c r="Y131" t="str">
        <f t="shared" si="27"/>
        <v>Better</v>
      </c>
      <c r="AM131" s="2"/>
    </row>
    <row r="132" spans="1:39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f t="shared" si="21"/>
        <v>446</v>
      </c>
      <c r="S132">
        <f t="shared" si="22"/>
        <v>446</v>
      </c>
      <c r="T132">
        <f t="shared" si="23"/>
        <v>277.33999999999997</v>
      </c>
      <c r="U132" t="str">
        <f t="shared" si="24"/>
        <v>The customer is from Mandalay and purchase Fashion accessories product from shop</v>
      </c>
      <c r="V132" t="b">
        <f t="shared" si="25"/>
        <v>0</v>
      </c>
      <c r="W132" t="b">
        <f t="shared" si="26"/>
        <v>1</v>
      </c>
      <c r="X132" t="b">
        <f t="shared" si="28"/>
        <v>0</v>
      </c>
      <c r="Y132" t="str">
        <f t="shared" si="27"/>
        <v>Better</v>
      </c>
      <c r="AL132" s="1"/>
      <c r="AM132" s="2"/>
    </row>
    <row r="133" spans="1:39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f t="shared" si="21"/>
        <v>170</v>
      </c>
      <c r="S133">
        <f t="shared" si="22"/>
        <v>170</v>
      </c>
      <c r="T133">
        <f t="shared" si="23"/>
        <v>552.78</v>
      </c>
      <c r="U133" t="str">
        <f t="shared" si="24"/>
        <v>The customer is from Yangon and purchase Sports and travel product from shop</v>
      </c>
      <c r="V133" t="b">
        <f t="shared" si="25"/>
        <v>0</v>
      </c>
      <c r="W133" t="b">
        <f t="shared" si="26"/>
        <v>1</v>
      </c>
      <c r="X133" t="b">
        <f t="shared" si="28"/>
        <v>0</v>
      </c>
      <c r="Y133" t="str">
        <f t="shared" si="27"/>
        <v>Better</v>
      </c>
      <c r="AL133" s="1"/>
      <c r="AM133" s="2"/>
    </row>
    <row r="134" spans="1:39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  <c r="R134">
        <f t="shared" si="21"/>
        <v>703</v>
      </c>
      <c r="S134">
        <f t="shared" si="22"/>
        <v>703</v>
      </c>
      <c r="T134">
        <f t="shared" si="23"/>
        <v>139.36000000000001</v>
      </c>
      <c r="U134" t="str">
        <f t="shared" si="24"/>
        <v>The customer is from Mandalay and purchase Sports and travel product from shop</v>
      </c>
      <c r="V134" t="b">
        <f t="shared" si="25"/>
        <v>0</v>
      </c>
      <c r="W134" t="b">
        <f t="shared" si="26"/>
        <v>1</v>
      </c>
      <c r="X134" t="b">
        <f t="shared" si="28"/>
        <v>0</v>
      </c>
      <c r="Y134" t="str">
        <f t="shared" si="27"/>
        <v>Better</v>
      </c>
      <c r="AL134" s="1"/>
      <c r="AM134" s="2"/>
    </row>
    <row r="135" spans="1:39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f t="shared" si="21"/>
        <v>185</v>
      </c>
      <c r="S135">
        <f t="shared" si="22"/>
        <v>185</v>
      </c>
      <c r="T135">
        <f t="shared" si="23"/>
        <v>524.70000000000005</v>
      </c>
      <c r="U135" t="str">
        <f t="shared" si="24"/>
        <v>The customer is from Mandalay and purchase Electronic accessories product from shop</v>
      </c>
      <c r="V135" t="b">
        <f t="shared" si="25"/>
        <v>0</v>
      </c>
      <c r="W135" t="b">
        <f t="shared" si="26"/>
        <v>1</v>
      </c>
      <c r="X135" t="b">
        <f t="shared" si="28"/>
        <v>0</v>
      </c>
      <c r="Y135" t="str">
        <f t="shared" si="27"/>
        <v>Better</v>
      </c>
      <c r="AM135" s="2"/>
    </row>
    <row r="136" spans="1:39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  <c r="R136">
        <f t="shared" si="21"/>
        <v>217</v>
      </c>
      <c r="S136">
        <f t="shared" si="22"/>
        <v>217</v>
      </c>
      <c r="T136">
        <f t="shared" si="23"/>
        <v>487.79999999999995</v>
      </c>
      <c r="U136" t="str">
        <f t="shared" si="24"/>
        <v>The customer is from Naypyitaw and purchase Health and beauty product from shop</v>
      </c>
      <c r="V136" t="b">
        <f t="shared" si="25"/>
        <v>0</v>
      </c>
      <c r="W136" t="b">
        <f t="shared" si="26"/>
        <v>0</v>
      </c>
      <c r="X136" t="b">
        <f t="shared" si="28"/>
        <v>0</v>
      </c>
      <c r="Y136" t="str">
        <f t="shared" si="27"/>
        <v>Good</v>
      </c>
      <c r="AL136" s="1"/>
      <c r="AM136" s="2"/>
    </row>
    <row r="137" spans="1:39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f t="shared" si="21"/>
        <v>457</v>
      </c>
      <c r="S137">
        <f t="shared" si="22"/>
        <v>457</v>
      </c>
      <c r="T137">
        <f t="shared" si="23"/>
        <v>270.65999999999997</v>
      </c>
      <c r="U137" t="str">
        <f t="shared" si="24"/>
        <v>The customer is from Naypyitaw and purchase Fashion accessories product from shop</v>
      </c>
      <c r="V137" t="b">
        <f t="shared" si="25"/>
        <v>0</v>
      </c>
      <c r="W137" t="b">
        <f t="shared" si="26"/>
        <v>0</v>
      </c>
      <c r="X137" t="b">
        <f t="shared" si="28"/>
        <v>0</v>
      </c>
      <c r="Y137" t="str">
        <f t="shared" si="27"/>
        <v>Good</v>
      </c>
      <c r="AL137" s="1"/>
      <c r="AM137" s="2"/>
    </row>
    <row r="138" spans="1:39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f t="shared" si="21"/>
        <v>723</v>
      </c>
      <c r="S138">
        <f t="shared" si="22"/>
        <v>723</v>
      </c>
      <c r="T138">
        <f t="shared" si="23"/>
        <v>131.54999999999998</v>
      </c>
      <c r="U138" t="str">
        <f t="shared" si="24"/>
        <v>The customer is from Yangon and purchase Electronic accessories product from shop</v>
      </c>
      <c r="V138" t="b">
        <f t="shared" si="25"/>
        <v>0</v>
      </c>
      <c r="W138" t="b">
        <f t="shared" si="26"/>
        <v>1</v>
      </c>
      <c r="X138" t="b">
        <f t="shared" si="28"/>
        <v>0</v>
      </c>
      <c r="Y138" t="str">
        <f t="shared" si="27"/>
        <v>Better</v>
      </c>
      <c r="AL138" s="1"/>
      <c r="AM138" s="2"/>
    </row>
    <row r="139" spans="1:39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f t="shared" si="21"/>
        <v>553.5</v>
      </c>
      <c r="S139">
        <f t="shared" si="22"/>
        <v>553</v>
      </c>
      <c r="T139">
        <f t="shared" si="23"/>
        <v>206.52</v>
      </c>
      <c r="U139" t="str">
        <f t="shared" si="24"/>
        <v>The customer is from Yangon and purchase Home and lifestyle product from shop</v>
      </c>
      <c r="V139" t="b">
        <f t="shared" si="25"/>
        <v>0</v>
      </c>
      <c r="W139" t="b">
        <f t="shared" si="26"/>
        <v>1</v>
      </c>
      <c r="X139" t="b">
        <f t="shared" si="28"/>
        <v>0</v>
      </c>
      <c r="Y139" t="str">
        <f t="shared" si="27"/>
        <v>Best</v>
      </c>
      <c r="AM139" s="2"/>
    </row>
    <row r="140" spans="1:39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f t="shared" si="21"/>
        <v>193</v>
      </c>
      <c r="S140">
        <f t="shared" si="22"/>
        <v>193</v>
      </c>
      <c r="T140">
        <f t="shared" si="23"/>
        <v>519.09999999999991</v>
      </c>
      <c r="U140" t="str">
        <f t="shared" si="24"/>
        <v>The customer is from Mandalay and purchase Sports and travel product from shop</v>
      </c>
      <c r="V140" t="b">
        <f t="shared" si="25"/>
        <v>0</v>
      </c>
      <c r="W140" t="b">
        <f t="shared" si="26"/>
        <v>1</v>
      </c>
      <c r="X140" t="b">
        <f t="shared" si="28"/>
        <v>0</v>
      </c>
      <c r="Y140" t="str">
        <f t="shared" si="27"/>
        <v>Better</v>
      </c>
      <c r="AL140" s="1"/>
      <c r="AM140" s="2"/>
    </row>
    <row r="141" spans="1:39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  <c r="R141">
        <f t="shared" si="21"/>
        <v>156</v>
      </c>
      <c r="S141">
        <f t="shared" si="22"/>
        <v>156</v>
      </c>
      <c r="T141">
        <f t="shared" si="23"/>
        <v>580</v>
      </c>
      <c r="U141" t="str">
        <f t="shared" si="24"/>
        <v>The customer is from Yangon and purchase Sports and travel product from shop</v>
      </c>
      <c r="V141" t="b">
        <f t="shared" si="25"/>
        <v>0</v>
      </c>
      <c r="W141" t="b">
        <f t="shared" si="26"/>
        <v>1</v>
      </c>
      <c r="X141" t="b">
        <f t="shared" si="28"/>
        <v>0</v>
      </c>
      <c r="Y141" t="str">
        <f t="shared" si="27"/>
        <v>Best</v>
      </c>
      <c r="AM141" s="2"/>
    </row>
    <row r="142" spans="1:39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  <c r="R142">
        <f t="shared" si="21"/>
        <v>14</v>
      </c>
      <c r="S142">
        <f t="shared" si="22"/>
        <v>14</v>
      </c>
      <c r="T142">
        <f t="shared" si="23"/>
        <v>898</v>
      </c>
      <c r="U142" t="str">
        <f t="shared" si="24"/>
        <v>The customer is from Naypyitaw and purchase Sports and travel product from shop</v>
      </c>
      <c r="V142" t="b">
        <f t="shared" si="25"/>
        <v>0</v>
      </c>
      <c r="W142" t="b">
        <f t="shared" si="26"/>
        <v>0</v>
      </c>
      <c r="X142" t="b">
        <f t="shared" si="28"/>
        <v>0</v>
      </c>
      <c r="Y142" t="str">
        <f t="shared" si="27"/>
        <v>Good</v>
      </c>
      <c r="AM142" s="2"/>
    </row>
    <row r="143" spans="1:39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  <c r="R143">
        <f t="shared" si="21"/>
        <v>11</v>
      </c>
      <c r="S143">
        <f t="shared" si="22"/>
        <v>11</v>
      </c>
      <c r="T143">
        <f t="shared" si="23"/>
        <v>905</v>
      </c>
      <c r="U143" t="str">
        <f t="shared" si="24"/>
        <v>The customer is from Naypyitaw and purchase Health and beauty product from shop</v>
      </c>
      <c r="V143" t="b">
        <f t="shared" si="25"/>
        <v>0</v>
      </c>
      <c r="W143" t="b">
        <f t="shared" si="26"/>
        <v>1</v>
      </c>
      <c r="X143" t="b">
        <f t="shared" si="28"/>
        <v>0</v>
      </c>
      <c r="Y143" t="str">
        <f t="shared" si="27"/>
        <v>Better</v>
      </c>
      <c r="AM143" s="2"/>
    </row>
    <row r="144" spans="1:39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  <c r="R144">
        <f t="shared" si="21"/>
        <v>100</v>
      </c>
      <c r="S144">
        <f t="shared" si="22"/>
        <v>100</v>
      </c>
      <c r="T144">
        <f t="shared" si="23"/>
        <v>686</v>
      </c>
      <c r="U144" t="str">
        <f t="shared" si="24"/>
        <v>The customer is from Naypyitaw and purchase Health and beauty product from shop</v>
      </c>
      <c r="V144" t="b">
        <f t="shared" si="25"/>
        <v>1</v>
      </c>
      <c r="W144" t="b">
        <f t="shared" si="26"/>
        <v>1</v>
      </c>
      <c r="X144" t="b">
        <f t="shared" si="28"/>
        <v>0</v>
      </c>
      <c r="Y144" t="str">
        <f t="shared" si="27"/>
        <v>Best</v>
      </c>
      <c r="AL144" s="1"/>
      <c r="AM144" s="2"/>
    </row>
    <row r="145" spans="1:39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  <c r="R145">
        <f t="shared" si="21"/>
        <v>969</v>
      </c>
      <c r="S145">
        <f t="shared" si="22"/>
        <v>969</v>
      </c>
      <c r="T145">
        <f t="shared" si="23"/>
        <v>30.41</v>
      </c>
      <c r="U145" t="str">
        <f t="shared" si="24"/>
        <v>The customer is from Naypyitaw and purchase Food and beverages product from shop</v>
      </c>
      <c r="V145" t="b">
        <f t="shared" si="25"/>
        <v>0</v>
      </c>
      <c r="W145" t="b">
        <f t="shared" si="26"/>
        <v>1</v>
      </c>
      <c r="X145" t="b">
        <f t="shared" si="28"/>
        <v>0</v>
      </c>
      <c r="Y145" t="str">
        <f t="shared" si="27"/>
        <v>Better</v>
      </c>
      <c r="AL145" s="1"/>
      <c r="AM145" s="2"/>
    </row>
    <row r="146" spans="1:39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  <c r="R146">
        <f t="shared" si="21"/>
        <v>234</v>
      </c>
      <c r="S146">
        <f t="shared" si="22"/>
        <v>234</v>
      </c>
      <c r="T146">
        <f t="shared" si="23"/>
        <v>467.70000000000005</v>
      </c>
      <c r="U146" t="str">
        <f t="shared" si="24"/>
        <v>The customer is from Yangon and purchase Home and lifestyle product from shop</v>
      </c>
      <c r="V146" t="b">
        <f t="shared" si="25"/>
        <v>0</v>
      </c>
      <c r="W146" t="b">
        <f t="shared" si="26"/>
        <v>1</v>
      </c>
      <c r="X146" t="b">
        <f t="shared" si="28"/>
        <v>0</v>
      </c>
      <c r="Y146" t="str">
        <f t="shared" si="27"/>
        <v>Better</v>
      </c>
      <c r="AL146" s="1"/>
      <c r="AM146" s="2"/>
    </row>
    <row r="147" spans="1:39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  <c r="R147">
        <f t="shared" si="21"/>
        <v>445</v>
      </c>
      <c r="S147">
        <f t="shared" si="22"/>
        <v>445</v>
      </c>
      <c r="T147">
        <f t="shared" si="23"/>
        <v>277.56</v>
      </c>
      <c r="U147" t="str">
        <f t="shared" si="24"/>
        <v>The customer is from Naypyitaw and purchase Health and beauty product from shop</v>
      </c>
      <c r="V147" t="b">
        <f t="shared" si="25"/>
        <v>0</v>
      </c>
      <c r="W147" t="b">
        <f t="shared" si="26"/>
        <v>1</v>
      </c>
      <c r="X147" t="b">
        <f t="shared" si="28"/>
        <v>0</v>
      </c>
      <c r="Y147" t="str">
        <f t="shared" si="27"/>
        <v>Best</v>
      </c>
      <c r="AM147" s="2"/>
    </row>
    <row r="148" spans="1:39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f t="shared" si="21"/>
        <v>411</v>
      </c>
      <c r="S148">
        <f t="shared" si="22"/>
        <v>411</v>
      </c>
      <c r="T148">
        <f t="shared" si="23"/>
        <v>301.39999999999998</v>
      </c>
      <c r="U148" t="str">
        <f t="shared" si="24"/>
        <v>The customer is from Yangon and purchase Fashion accessories product from shop</v>
      </c>
      <c r="V148" t="b">
        <f t="shared" si="25"/>
        <v>0</v>
      </c>
      <c r="W148" t="b">
        <f t="shared" si="26"/>
        <v>1</v>
      </c>
      <c r="X148" t="b">
        <f t="shared" si="28"/>
        <v>0</v>
      </c>
      <c r="Y148" t="str">
        <f t="shared" si="27"/>
        <v>Best</v>
      </c>
      <c r="AM148" s="2"/>
    </row>
    <row r="149" spans="1:39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  <c r="R149">
        <f t="shared" si="21"/>
        <v>464</v>
      </c>
      <c r="S149">
        <f t="shared" si="22"/>
        <v>464</v>
      </c>
      <c r="T149">
        <f t="shared" si="23"/>
        <v>264.56</v>
      </c>
      <c r="U149" t="str">
        <f t="shared" si="24"/>
        <v>The customer is from Naypyitaw and purchase Health and beauty product from shop</v>
      </c>
      <c r="V149" t="b">
        <f t="shared" si="25"/>
        <v>0</v>
      </c>
      <c r="W149" t="b">
        <f t="shared" si="26"/>
        <v>0</v>
      </c>
      <c r="X149" t="b">
        <f t="shared" si="28"/>
        <v>0</v>
      </c>
      <c r="Y149" t="str">
        <f t="shared" si="27"/>
        <v>Good</v>
      </c>
      <c r="AM149" s="2"/>
    </row>
    <row r="150" spans="1:39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  <c r="R150">
        <f t="shared" si="21"/>
        <v>160</v>
      </c>
      <c r="S150">
        <f t="shared" si="22"/>
        <v>160</v>
      </c>
      <c r="T150">
        <f t="shared" si="23"/>
        <v>574.88</v>
      </c>
      <c r="U150" t="str">
        <f t="shared" si="24"/>
        <v>The customer is from Mandalay and purchase Home and lifestyle product from shop</v>
      </c>
      <c r="V150" t="b">
        <f t="shared" si="25"/>
        <v>0</v>
      </c>
      <c r="W150" t="b">
        <f t="shared" si="26"/>
        <v>0</v>
      </c>
      <c r="X150" t="b">
        <f t="shared" si="28"/>
        <v>0</v>
      </c>
      <c r="Y150" t="str">
        <f t="shared" si="27"/>
        <v>Good</v>
      </c>
      <c r="AL150" s="1"/>
      <c r="AM150" s="2"/>
    </row>
    <row r="151" spans="1:39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  <c r="R151">
        <f t="shared" si="21"/>
        <v>472</v>
      </c>
      <c r="S151">
        <f t="shared" si="22"/>
        <v>472</v>
      </c>
      <c r="T151">
        <f t="shared" si="23"/>
        <v>259.68</v>
      </c>
      <c r="U151" t="str">
        <f t="shared" si="24"/>
        <v>The customer is from Yangon and purchase Health and beauty product from shop</v>
      </c>
      <c r="V151" t="b">
        <f t="shared" si="25"/>
        <v>0</v>
      </c>
      <c r="W151" t="b">
        <f t="shared" si="26"/>
        <v>0</v>
      </c>
      <c r="X151" t="b">
        <f t="shared" si="28"/>
        <v>0</v>
      </c>
      <c r="Y151" t="str">
        <f t="shared" si="27"/>
        <v>Bad</v>
      </c>
      <c r="AM151" s="2"/>
    </row>
    <row r="152" spans="1:39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  <c r="R152">
        <f t="shared" si="21"/>
        <v>338</v>
      </c>
      <c r="S152">
        <f t="shared" si="22"/>
        <v>338</v>
      </c>
      <c r="T152">
        <f t="shared" si="23"/>
        <v>366.16</v>
      </c>
      <c r="U152" t="str">
        <f t="shared" si="24"/>
        <v>The customer is from Mandalay and purchase Fashion accessories product from shop</v>
      </c>
      <c r="V152" t="b">
        <f t="shared" si="25"/>
        <v>0</v>
      </c>
      <c r="W152" t="b">
        <f t="shared" si="26"/>
        <v>0</v>
      </c>
      <c r="X152" t="b">
        <f t="shared" si="28"/>
        <v>0</v>
      </c>
      <c r="Y152" t="str">
        <f t="shared" si="27"/>
        <v>Bad</v>
      </c>
      <c r="AL152" s="1"/>
      <c r="AM152" s="2"/>
    </row>
    <row r="153" spans="1:39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  <c r="R153">
        <f t="shared" si="21"/>
        <v>500</v>
      </c>
      <c r="S153">
        <f t="shared" si="22"/>
        <v>500</v>
      </c>
      <c r="T153">
        <f t="shared" si="23"/>
        <v>241.92000000000002</v>
      </c>
      <c r="U153" t="str">
        <f t="shared" si="24"/>
        <v>The customer is from Naypyitaw and purchase Sports and travel product from shop</v>
      </c>
      <c r="V153" t="b">
        <f t="shared" si="25"/>
        <v>0</v>
      </c>
      <c r="W153" t="b">
        <f t="shared" si="26"/>
        <v>1</v>
      </c>
      <c r="X153" t="b">
        <f t="shared" si="28"/>
        <v>0</v>
      </c>
      <c r="Y153" t="str">
        <f t="shared" si="27"/>
        <v>Better</v>
      </c>
      <c r="AM153" s="2"/>
    </row>
    <row r="154" spans="1:39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  <c r="R154">
        <f t="shared" si="21"/>
        <v>64</v>
      </c>
      <c r="S154">
        <f t="shared" si="22"/>
        <v>64</v>
      </c>
      <c r="T154">
        <f t="shared" si="23"/>
        <v>749.16</v>
      </c>
      <c r="U154" t="str">
        <f t="shared" si="24"/>
        <v>The customer is from Yangon and purchase Fashion accessories product from shop</v>
      </c>
      <c r="V154" t="b">
        <f t="shared" si="25"/>
        <v>0</v>
      </c>
      <c r="W154" t="b">
        <f t="shared" si="26"/>
        <v>1</v>
      </c>
      <c r="X154" t="b">
        <f t="shared" si="28"/>
        <v>0</v>
      </c>
      <c r="Y154" t="str">
        <f t="shared" si="27"/>
        <v>Better</v>
      </c>
      <c r="AM154" s="2"/>
    </row>
    <row r="155" spans="1:39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  <c r="R155">
        <f t="shared" si="21"/>
        <v>779</v>
      </c>
      <c r="S155">
        <f t="shared" si="22"/>
        <v>779</v>
      </c>
      <c r="T155">
        <f t="shared" si="23"/>
        <v>98.88</v>
      </c>
      <c r="U155" t="str">
        <f t="shared" si="24"/>
        <v>The customer is from Naypyitaw and purchase Food and beverages product from shop</v>
      </c>
      <c r="V155" t="b">
        <f t="shared" si="25"/>
        <v>0</v>
      </c>
      <c r="W155" t="b">
        <f t="shared" si="26"/>
        <v>1</v>
      </c>
      <c r="X155" t="b">
        <f t="shared" si="28"/>
        <v>0</v>
      </c>
      <c r="Y155" t="str">
        <f t="shared" si="27"/>
        <v>Best</v>
      </c>
      <c r="AM155" s="2"/>
    </row>
    <row r="156" spans="1:39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f t="shared" si="21"/>
        <v>120</v>
      </c>
      <c r="S156">
        <f t="shared" si="22"/>
        <v>120</v>
      </c>
      <c r="T156">
        <f t="shared" si="23"/>
        <v>647.76</v>
      </c>
      <c r="U156" t="str">
        <f t="shared" si="24"/>
        <v>The customer is from Naypyitaw and purchase Sports and travel product from shop</v>
      </c>
      <c r="V156" t="b">
        <f t="shared" si="25"/>
        <v>0</v>
      </c>
      <c r="W156" t="b">
        <f t="shared" si="26"/>
        <v>1</v>
      </c>
      <c r="X156" t="b">
        <f t="shared" si="28"/>
        <v>0</v>
      </c>
      <c r="Y156" t="str">
        <f t="shared" si="27"/>
        <v>Best</v>
      </c>
      <c r="AM156" s="2"/>
    </row>
    <row r="157" spans="1:39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  <c r="R157">
        <f t="shared" si="21"/>
        <v>242</v>
      </c>
      <c r="S157">
        <f t="shared" si="22"/>
        <v>242</v>
      </c>
      <c r="T157">
        <f t="shared" si="23"/>
        <v>461.45000000000005</v>
      </c>
      <c r="U157" t="str">
        <f t="shared" si="24"/>
        <v>The customer is from Yangon and purchase Food and beverages product from shop</v>
      </c>
      <c r="V157" t="b">
        <f t="shared" si="25"/>
        <v>0</v>
      </c>
      <c r="W157" t="b">
        <f t="shared" si="26"/>
        <v>1</v>
      </c>
      <c r="X157" t="b">
        <f t="shared" si="28"/>
        <v>0</v>
      </c>
      <c r="Y157" t="str">
        <f t="shared" si="27"/>
        <v>Best</v>
      </c>
      <c r="AM157" s="2"/>
    </row>
    <row r="158" spans="1:39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  <c r="R158">
        <f t="shared" si="21"/>
        <v>876</v>
      </c>
      <c r="S158">
        <f t="shared" si="22"/>
        <v>876</v>
      </c>
      <c r="T158">
        <f t="shared" si="23"/>
        <v>72.17</v>
      </c>
      <c r="U158" t="str">
        <f t="shared" si="24"/>
        <v>The customer is from Mandalay and purchase Electronic accessories product from shop</v>
      </c>
      <c r="V158" t="b">
        <f t="shared" si="25"/>
        <v>0</v>
      </c>
      <c r="W158" t="b">
        <f t="shared" si="26"/>
        <v>0</v>
      </c>
      <c r="X158" t="b">
        <f t="shared" si="28"/>
        <v>0</v>
      </c>
      <c r="Y158" t="str">
        <f t="shared" si="27"/>
        <v>Good</v>
      </c>
      <c r="AM158" s="2"/>
    </row>
    <row r="159" spans="1:39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  <c r="R159">
        <f t="shared" si="21"/>
        <v>487.5</v>
      </c>
      <c r="S159">
        <f t="shared" si="22"/>
        <v>487</v>
      </c>
      <c r="T159">
        <f t="shared" si="23"/>
        <v>251.4</v>
      </c>
      <c r="U159" t="str">
        <f t="shared" si="24"/>
        <v>The customer is from Mandalay and purchase Home and lifestyle product from shop</v>
      </c>
      <c r="V159" t="b">
        <f t="shared" si="25"/>
        <v>0</v>
      </c>
      <c r="W159" t="b">
        <f t="shared" si="26"/>
        <v>1</v>
      </c>
      <c r="X159" t="b">
        <f t="shared" si="28"/>
        <v>0</v>
      </c>
      <c r="Y159" t="str">
        <f t="shared" si="27"/>
        <v>Best</v>
      </c>
      <c r="AL159" s="1"/>
      <c r="AM159" s="2"/>
    </row>
    <row r="160" spans="1:39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  <c r="R160">
        <f t="shared" si="21"/>
        <v>25</v>
      </c>
      <c r="S160">
        <f t="shared" si="22"/>
        <v>25</v>
      </c>
      <c r="T160">
        <f t="shared" si="23"/>
        <v>874.98</v>
      </c>
      <c r="U160" t="str">
        <f t="shared" si="24"/>
        <v>The customer is from Mandalay and purchase Health and beauty product from shop</v>
      </c>
      <c r="V160" t="b">
        <f t="shared" si="25"/>
        <v>0</v>
      </c>
      <c r="W160" t="b">
        <f t="shared" si="26"/>
        <v>0</v>
      </c>
      <c r="X160" t="b">
        <f t="shared" si="28"/>
        <v>0</v>
      </c>
      <c r="Y160" t="str">
        <f t="shared" si="27"/>
        <v>Good</v>
      </c>
      <c r="AM160" s="2"/>
    </row>
    <row r="161" spans="1:39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  <c r="R161">
        <f t="shared" si="21"/>
        <v>166</v>
      </c>
      <c r="S161">
        <f t="shared" si="22"/>
        <v>166</v>
      </c>
      <c r="T161">
        <f t="shared" si="23"/>
        <v>560.34</v>
      </c>
      <c r="U161" t="str">
        <f t="shared" si="24"/>
        <v>The customer is from Mandalay and purchase Sports and travel product from shop</v>
      </c>
      <c r="V161" t="b">
        <f t="shared" si="25"/>
        <v>0</v>
      </c>
      <c r="W161" t="b">
        <f t="shared" si="26"/>
        <v>1</v>
      </c>
      <c r="X161" t="b">
        <f t="shared" si="28"/>
        <v>0</v>
      </c>
      <c r="Y161" t="str">
        <f t="shared" si="27"/>
        <v>Best</v>
      </c>
      <c r="AL161" s="1"/>
      <c r="AM161" s="2"/>
    </row>
    <row r="162" spans="1:39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f t="shared" si="21"/>
        <v>358</v>
      </c>
      <c r="S162">
        <f t="shared" si="22"/>
        <v>358</v>
      </c>
      <c r="T162">
        <f t="shared" si="23"/>
        <v>345.44</v>
      </c>
      <c r="U162" t="str">
        <f t="shared" si="24"/>
        <v>The customer is from Naypyitaw and purchase Food and beverages product from shop</v>
      </c>
      <c r="V162" t="b">
        <f t="shared" si="25"/>
        <v>0</v>
      </c>
      <c r="W162" t="b">
        <f t="shared" si="26"/>
        <v>1</v>
      </c>
      <c r="X162" t="b">
        <f t="shared" si="28"/>
        <v>0</v>
      </c>
      <c r="Y162" t="str">
        <f t="shared" si="27"/>
        <v>Better</v>
      </c>
      <c r="AM162" s="2"/>
    </row>
    <row r="163" spans="1:39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  <c r="R163">
        <f t="shared" si="21"/>
        <v>901</v>
      </c>
      <c r="S163">
        <f t="shared" si="22"/>
        <v>901</v>
      </c>
      <c r="T163">
        <f t="shared" si="23"/>
        <v>63.69</v>
      </c>
      <c r="U163" t="str">
        <f t="shared" si="24"/>
        <v>The customer is from Yangon and purchase Sports and travel product from shop</v>
      </c>
      <c r="V163" t="b">
        <f t="shared" si="25"/>
        <v>0</v>
      </c>
      <c r="W163" t="b">
        <f t="shared" si="26"/>
        <v>0</v>
      </c>
      <c r="X163" t="b">
        <f t="shared" si="28"/>
        <v>0</v>
      </c>
      <c r="Y163" t="str">
        <f t="shared" si="27"/>
        <v>Good</v>
      </c>
      <c r="AM163" s="2"/>
    </row>
    <row r="164" spans="1:39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f t="shared" si="21"/>
        <v>388</v>
      </c>
      <c r="S164">
        <f t="shared" si="22"/>
        <v>388</v>
      </c>
      <c r="T164">
        <f t="shared" si="23"/>
        <v>320.52999999999997</v>
      </c>
      <c r="U164" t="str">
        <f t="shared" si="24"/>
        <v>The customer is from Yangon and purchase Food and beverages product from shop</v>
      </c>
      <c r="V164" t="b">
        <f t="shared" si="25"/>
        <v>0</v>
      </c>
      <c r="W164" t="b">
        <f t="shared" si="26"/>
        <v>1</v>
      </c>
      <c r="X164" t="b">
        <f t="shared" si="28"/>
        <v>0</v>
      </c>
      <c r="Y164" t="str">
        <f t="shared" si="27"/>
        <v>Better</v>
      </c>
      <c r="AM164" s="2"/>
    </row>
    <row r="165" spans="1:39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  <c r="R165">
        <f t="shared" si="21"/>
        <v>677</v>
      </c>
      <c r="S165">
        <f t="shared" si="22"/>
        <v>677</v>
      </c>
      <c r="T165">
        <f t="shared" si="23"/>
        <v>152.80000000000001</v>
      </c>
      <c r="U165" t="str">
        <f t="shared" si="24"/>
        <v>The customer is from Naypyitaw and purchase Sports and travel product from shop</v>
      </c>
      <c r="V165" t="b">
        <f t="shared" si="25"/>
        <v>0</v>
      </c>
      <c r="W165" t="b">
        <f t="shared" si="26"/>
        <v>0</v>
      </c>
      <c r="X165" t="b">
        <f t="shared" si="28"/>
        <v>0</v>
      </c>
      <c r="Y165" t="str">
        <f t="shared" si="27"/>
        <v>Good</v>
      </c>
      <c r="AM165" s="2"/>
    </row>
    <row r="166" spans="1:39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  <c r="R166">
        <f t="shared" si="21"/>
        <v>301</v>
      </c>
      <c r="S166">
        <f t="shared" si="22"/>
        <v>301</v>
      </c>
      <c r="T166">
        <f t="shared" si="23"/>
        <v>399</v>
      </c>
      <c r="U166" t="str">
        <f t="shared" si="24"/>
        <v>The customer is from Mandalay and purchase Food and beverages product from shop</v>
      </c>
      <c r="V166" t="b">
        <f t="shared" si="25"/>
        <v>0</v>
      </c>
      <c r="W166" t="b">
        <f t="shared" si="26"/>
        <v>0</v>
      </c>
      <c r="X166" t="b">
        <f t="shared" si="28"/>
        <v>0</v>
      </c>
      <c r="Y166" t="str">
        <f t="shared" si="27"/>
        <v>Good</v>
      </c>
      <c r="AL166" s="1"/>
      <c r="AM166" s="2"/>
    </row>
    <row r="167" spans="1:39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  <c r="R167">
        <f t="shared" si="21"/>
        <v>362</v>
      </c>
      <c r="S167">
        <f t="shared" si="22"/>
        <v>362</v>
      </c>
      <c r="T167">
        <f t="shared" si="23"/>
        <v>340.56</v>
      </c>
      <c r="U167" t="str">
        <f t="shared" si="24"/>
        <v>The customer is from Mandalay and purchase Health and beauty product from shop</v>
      </c>
      <c r="V167" t="b">
        <f t="shared" si="25"/>
        <v>0</v>
      </c>
      <c r="W167" t="b">
        <f t="shared" si="26"/>
        <v>0</v>
      </c>
      <c r="X167" t="b">
        <f t="shared" si="28"/>
        <v>0</v>
      </c>
      <c r="Y167" t="str">
        <f t="shared" si="27"/>
        <v>Good</v>
      </c>
      <c r="AL167" s="1"/>
      <c r="AM167" s="2"/>
    </row>
    <row r="168" spans="1:39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  <c r="R168">
        <f t="shared" si="21"/>
        <v>8</v>
      </c>
      <c r="S168">
        <f t="shared" si="22"/>
        <v>8</v>
      </c>
      <c r="T168">
        <f t="shared" si="23"/>
        <v>955.8</v>
      </c>
      <c r="U168" t="str">
        <f t="shared" si="24"/>
        <v>The customer is from Naypyitaw and purchase Home and lifestyle product from shop</v>
      </c>
      <c r="V168" t="b">
        <f t="shared" si="25"/>
        <v>0</v>
      </c>
      <c r="W168" t="b">
        <f t="shared" si="26"/>
        <v>0</v>
      </c>
      <c r="X168" t="b">
        <f t="shared" si="28"/>
        <v>0</v>
      </c>
      <c r="Y168" t="str">
        <f t="shared" si="27"/>
        <v>Bad</v>
      </c>
      <c r="AM168" s="2"/>
    </row>
    <row r="169" spans="1:39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  <c r="R169">
        <f t="shared" si="21"/>
        <v>2</v>
      </c>
      <c r="S169">
        <f t="shared" si="22"/>
        <v>2</v>
      </c>
      <c r="T169">
        <f t="shared" si="23"/>
        <v>989.80000000000007</v>
      </c>
      <c r="U169" t="str">
        <f t="shared" si="24"/>
        <v>The customer is from Yangon and purchase Fashion accessories product from shop</v>
      </c>
      <c r="V169" t="b">
        <f t="shared" si="25"/>
        <v>0</v>
      </c>
      <c r="W169" t="b">
        <f t="shared" si="26"/>
        <v>1</v>
      </c>
      <c r="X169" t="b">
        <f t="shared" si="28"/>
        <v>0</v>
      </c>
      <c r="Y169" t="str">
        <f t="shared" si="27"/>
        <v>Better</v>
      </c>
      <c r="AM169" s="2"/>
    </row>
    <row r="170" spans="1:39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  <c r="R170">
        <f t="shared" si="21"/>
        <v>404</v>
      </c>
      <c r="S170">
        <f t="shared" si="22"/>
        <v>404</v>
      </c>
      <c r="T170">
        <f t="shared" si="23"/>
        <v>307.68</v>
      </c>
      <c r="U170" t="str">
        <f t="shared" si="24"/>
        <v>The customer is from Yangon and purchase Food and beverages product from shop</v>
      </c>
      <c r="V170" t="b">
        <f t="shared" si="25"/>
        <v>0</v>
      </c>
      <c r="W170" t="b">
        <f t="shared" si="26"/>
        <v>0</v>
      </c>
      <c r="X170" t="b">
        <f t="shared" si="28"/>
        <v>0</v>
      </c>
      <c r="Y170" t="str">
        <f t="shared" si="27"/>
        <v>Good</v>
      </c>
      <c r="AM170" s="2"/>
    </row>
    <row r="171" spans="1:39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  <c r="R171">
        <f t="shared" si="21"/>
        <v>218</v>
      </c>
      <c r="S171">
        <f t="shared" si="22"/>
        <v>218</v>
      </c>
      <c r="T171">
        <f t="shared" si="23"/>
        <v>486.64</v>
      </c>
      <c r="U171" t="str">
        <f t="shared" si="24"/>
        <v>The customer is from Yangon and purchase Sports and travel product from shop</v>
      </c>
      <c r="V171" t="b">
        <f t="shared" si="25"/>
        <v>0</v>
      </c>
      <c r="W171" t="b">
        <f t="shared" si="26"/>
        <v>1</v>
      </c>
      <c r="X171" t="b">
        <f t="shared" si="28"/>
        <v>0</v>
      </c>
      <c r="Y171" t="str">
        <f t="shared" si="27"/>
        <v>Better</v>
      </c>
      <c r="AM171" s="2"/>
    </row>
    <row r="172" spans="1:39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  <c r="R172">
        <f t="shared" si="21"/>
        <v>352</v>
      </c>
      <c r="S172">
        <f t="shared" si="22"/>
        <v>352</v>
      </c>
      <c r="T172">
        <f t="shared" si="23"/>
        <v>350.05</v>
      </c>
      <c r="U172" t="str">
        <f t="shared" si="24"/>
        <v>The customer is from Yangon and purchase Health and beauty product from shop</v>
      </c>
      <c r="V172" t="b">
        <f t="shared" si="25"/>
        <v>0</v>
      </c>
      <c r="W172" t="b">
        <f t="shared" si="26"/>
        <v>0</v>
      </c>
      <c r="X172" t="b">
        <f t="shared" si="28"/>
        <v>0</v>
      </c>
      <c r="Y172" t="str">
        <f t="shared" si="27"/>
        <v>Good</v>
      </c>
      <c r="AM172" s="2"/>
    </row>
    <row r="173" spans="1:39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  <c r="R173">
        <f t="shared" si="21"/>
        <v>299</v>
      </c>
      <c r="S173">
        <f t="shared" si="22"/>
        <v>299</v>
      </c>
      <c r="T173">
        <f t="shared" si="23"/>
        <v>400.25</v>
      </c>
      <c r="U173" t="str">
        <f t="shared" si="24"/>
        <v>The customer is from Mandalay and purchase Food and beverages product from shop</v>
      </c>
      <c r="V173" t="b">
        <f t="shared" si="25"/>
        <v>0</v>
      </c>
      <c r="W173" t="b">
        <f t="shared" si="26"/>
        <v>1</v>
      </c>
      <c r="X173" t="b">
        <f t="shared" si="28"/>
        <v>0</v>
      </c>
      <c r="Y173" t="str">
        <f t="shared" si="27"/>
        <v>Best</v>
      </c>
      <c r="AM173" s="2"/>
    </row>
    <row r="174" spans="1:39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  <c r="R174">
        <f t="shared" si="21"/>
        <v>641</v>
      </c>
      <c r="S174">
        <f t="shared" si="22"/>
        <v>641</v>
      </c>
      <c r="T174">
        <f t="shared" si="23"/>
        <v>166.8</v>
      </c>
      <c r="U174" t="str">
        <f t="shared" si="24"/>
        <v>The customer is from Naypyitaw and purchase Electronic accessories product from shop</v>
      </c>
      <c r="V174" t="b">
        <f t="shared" si="25"/>
        <v>0</v>
      </c>
      <c r="W174" t="b">
        <f t="shared" si="26"/>
        <v>0</v>
      </c>
      <c r="X174" t="b">
        <f t="shared" si="28"/>
        <v>0</v>
      </c>
      <c r="Y174" t="str">
        <f t="shared" si="27"/>
        <v>Good</v>
      </c>
      <c r="AL174" s="1"/>
      <c r="AM174" s="2"/>
    </row>
    <row r="175" spans="1:39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f t="shared" si="21"/>
        <v>395</v>
      </c>
      <c r="S175">
        <f t="shared" si="22"/>
        <v>395</v>
      </c>
      <c r="T175">
        <f t="shared" si="23"/>
        <v>317.34000000000003</v>
      </c>
      <c r="U175" t="str">
        <f t="shared" si="24"/>
        <v>The customer is from Mandalay and purchase Electronic accessories product from shop</v>
      </c>
      <c r="V175" t="b">
        <f t="shared" si="25"/>
        <v>0</v>
      </c>
      <c r="W175" t="b">
        <f t="shared" si="26"/>
        <v>1</v>
      </c>
      <c r="X175" t="b">
        <f t="shared" si="28"/>
        <v>0</v>
      </c>
      <c r="Y175" t="str">
        <f t="shared" si="27"/>
        <v>Best</v>
      </c>
      <c r="AM175" s="2"/>
    </row>
    <row r="176" spans="1:39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f t="shared" si="21"/>
        <v>660</v>
      </c>
      <c r="S176">
        <f t="shared" si="22"/>
        <v>660</v>
      </c>
      <c r="T176">
        <f t="shared" si="23"/>
        <v>158.32</v>
      </c>
      <c r="U176" t="str">
        <f t="shared" si="24"/>
        <v>The customer is from Mandalay and purchase Food and beverages product from shop</v>
      </c>
      <c r="V176" t="b">
        <f t="shared" si="25"/>
        <v>0</v>
      </c>
      <c r="W176" t="b">
        <f t="shared" si="26"/>
        <v>1</v>
      </c>
      <c r="X176" t="b">
        <f t="shared" si="28"/>
        <v>0</v>
      </c>
      <c r="Y176" t="str">
        <f t="shared" si="27"/>
        <v>Better</v>
      </c>
      <c r="AM176" s="2"/>
    </row>
    <row r="177" spans="1:39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  <c r="R177">
        <f t="shared" si="21"/>
        <v>407</v>
      </c>
      <c r="S177">
        <f t="shared" si="22"/>
        <v>407</v>
      </c>
      <c r="T177">
        <f t="shared" si="23"/>
        <v>304.56000000000006</v>
      </c>
      <c r="U177" t="str">
        <f t="shared" si="24"/>
        <v>The customer is from Yangon and purchase Home and lifestyle product from shop</v>
      </c>
      <c r="V177" t="b">
        <f t="shared" si="25"/>
        <v>0</v>
      </c>
      <c r="W177" t="b">
        <f t="shared" si="26"/>
        <v>1</v>
      </c>
      <c r="X177" t="b">
        <f t="shared" si="28"/>
        <v>0</v>
      </c>
      <c r="Y177" t="str">
        <f t="shared" si="27"/>
        <v>Better</v>
      </c>
      <c r="AL177" s="1"/>
      <c r="AM177" s="2"/>
    </row>
    <row r="178" spans="1:39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  <c r="R178">
        <f t="shared" si="21"/>
        <v>616</v>
      </c>
      <c r="S178">
        <f t="shared" si="22"/>
        <v>616</v>
      </c>
      <c r="T178">
        <f t="shared" si="23"/>
        <v>177.36</v>
      </c>
      <c r="U178" t="str">
        <f t="shared" si="24"/>
        <v>The customer is from Yangon and purchase Food and beverages product from shop</v>
      </c>
      <c r="V178" t="b">
        <f t="shared" si="25"/>
        <v>0</v>
      </c>
      <c r="W178" t="b">
        <f t="shared" si="26"/>
        <v>1</v>
      </c>
      <c r="X178" t="b">
        <f t="shared" si="28"/>
        <v>0</v>
      </c>
      <c r="Y178" t="str">
        <f t="shared" si="27"/>
        <v>Best</v>
      </c>
      <c r="AL178" s="1"/>
      <c r="AM178" s="2"/>
    </row>
    <row r="179" spans="1:39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  <c r="R179">
        <f t="shared" si="21"/>
        <v>665</v>
      </c>
      <c r="S179">
        <f t="shared" si="22"/>
        <v>665</v>
      </c>
      <c r="T179">
        <f t="shared" si="23"/>
        <v>157.57000000000002</v>
      </c>
      <c r="U179" t="str">
        <f t="shared" si="24"/>
        <v>The customer is from Naypyitaw and purchase Fashion accessories product from shop</v>
      </c>
      <c r="V179" t="b">
        <f t="shared" si="25"/>
        <v>0</v>
      </c>
      <c r="W179" t="b">
        <f t="shared" si="26"/>
        <v>0</v>
      </c>
      <c r="X179" t="b">
        <f t="shared" si="28"/>
        <v>0</v>
      </c>
      <c r="Y179" t="str">
        <f t="shared" si="27"/>
        <v>Bad</v>
      </c>
      <c r="AL179" s="1"/>
      <c r="AM179" s="2"/>
    </row>
    <row r="180" spans="1:39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f t="shared" si="21"/>
        <v>257</v>
      </c>
      <c r="S180">
        <f t="shared" si="22"/>
        <v>257</v>
      </c>
      <c r="T180">
        <f t="shared" si="23"/>
        <v>443.28</v>
      </c>
      <c r="U180" t="str">
        <f t="shared" si="24"/>
        <v>The customer is from Yangon and purchase Food and beverages product from shop</v>
      </c>
      <c r="V180" t="b">
        <f t="shared" si="25"/>
        <v>0</v>
      </c>
      <c r="W180" t="b">
        <f t="shared" si="26"/>
        <v>0</v>
      </c>
      <c r="X180" t="b">
        <f t="shared" si="28"/>
        <v>0</v>
      </c>
      <c r="Y180" t="str">
        <f t="shared" si="27"/>
        <v>Bad</v>
      </c>
      <c r="AL180" s="1"/>
      <c r="AM180" s="2"/>
    </row>
    <row r="181" spans="1:39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  <c r="R181">
        <f t="shared" si="21"/>
        <v>470</v>
      </c>
      <c r="S181">
        <f t="shared" si="22"/>
        <v>470</v>
      </c>
      <c r="T181">
        <f t="shared" si="23"/>
        <v>260.39999999999998</v>
      </c>
      <c r="U181" t="str">
        <f t="shared" si="24"/>
        <v>The customer is from Naypyitaw and purchase Health and beauty product from shop</v>
      </c>
      <c r="V181" t="b">
        <f t="shared" si="25"/>
        <v>0</v>
      </c>
      <c r="W181" t="b">
        <f t="shared" si="26"/>
        <v>1</v>
      </c>
      <c r="X181" t="b">
        <f t="shared" si="28"/>
        <v>0</v>
      </c>
      <c r="Y181" t="str">
        <f t="shared" si="27"/>
        <v>Best</v>
      </c>
      <c r="AM181" s="2"/>
    </row>
    <row r="182" spans="1:39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  <c r="R182">
        <f t="shared" si="21"/>
        <v>250</v>
      </c>
      <c r="S182">
        <f t="shared" si="22"/>
        <v>250</v>
      </c>
      <c r="T182">
        <f t="shared" si="23"/>
        <v>449.82000000000005</v>
      </c>
      <c r="U182" t="str">
        <f t="shared" si="24"/>
        <v>The customer is from Naypyitaw and purchase Fashion accessories product from shop</v>
      </c>
      <c r="V182" t="b">
        <f t="shared" si="25"/>
        <v>0</v>
      </c>
      <c r="W182" t="b">
        <f t="shared" si="26"/>
        <v>0</v>
      </c>
      <c r="X182" t="b">
        <f t="shared" si="28"/>
        <v>0</v>
      </c>
      <c r="Y182" t="str">
        <f t="shared" si="27"/>
        <v>Good</v>
      </c>
      <c r="AL182" s="1"/>
      <c r="AM182" s="2"/>
    </row>
    <row r="183" spans="1:39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  <c r="R183">
        <f t="shared" si="21"/>
        <v>403</v>
      </c>
      <c r="S183">
        <f t="shared" si="22"/>
        <v>403</v>
      </c>
      <c r="T183">
        <f t="shared" si="23"/>
        <v>307.76</v>
      </c>
      <c r="U183" t="str">
        <f t="shared" si="24"/>
        <v>The customer is from Naypyitaw and purchase Food and beverages product from shop</v>
      </c>
      <c r="V183" t="b">
        <f t="shared" si="25"/>
        <v>0</v>
      </c>
      <c r="W183" t="b">
        <f t="shared" si="26"/>
        <v>1</v>
      </c>
      <c r="X183" t="b">
        <f t="shared" si="28"/>
        <v>0</v>
      </c>
      <c r="Y183" t="str">
        <f t="shared" si="27"/>
        <v>Better</v>
      </c>
      <c r="AM183" s="2"/>
    </row>
    <row r="184" spans="1:39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  <c r="R184">
        <f t="shared" si="21"/>
        <v>673</v>
      </c>
      <c r="S184">
        <f t="shared" si="22"/>
        <v>673</v>
      </c>
      <c r="T184">
        <f t="shared" si="23"/>
        <v>155</v>
      </c>
      <c r="U184" t="str">
        <f t="shared" si="24"/>
        <v>The customer is from Yangon and purchase Sports and travel product from shop</v>
      </c>
      <c r="V184" t="b">
        <f t="shared" si="25"/>
        <v>0</v>
      </c>
      <c r="W184" t="b">
        <f t="shared" si="26"/>
        <v>1</v>
      </c>
      <c r="X184" t="b">
        <f t="shared" si="28"/>
        <v>0</v>
      </c>
      <c r="Y184" t="str">
        <f t="shared" si="27"/>
        <v>Better</v>
      </c>
      <c r="AM184" s="2"/>
    </row>
    <row r="185" spans="1:39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  <c r="R185">
        <f t="shared" si="21"/>
        <v>451</v>
      </c>
      <c r="S185">
        <f t="shared" si="22"/>
        <v>451</v>
      </c>
      <c r="T185">
        <f t="shared" si="23"/>
        <v>274.48</v>
      </c>
      <c r="U185" t="str">
        <f t="shared" si="24"/>
        <v>The customer is from Naypyitaw and purchase Health and beauty product from shop</v>
      </c>
      <c r="V185" t="b">
        <f t="shared" si="25"/>
        <v>0</v>
      </c>
      <c r="W185" t="b">
        <f t="shared" si="26"/>
        <v>0</v>
      </c>
      <c r="X185" t="b">
        <f t="shared" si="28"/>
        <v>0</v>
      </c>
      <c r="Y185" t="str">
        <f t="shared" si="27"/>
        <v>Good</v>
      </c>
      <c r="AL185" s="1"/>
      <c r="AM185" s="2"/>
    </row>
    <row r="186" spans="1:39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  <c r="R186">
        <f t="shared" si="21"/>
        <v>829</v>
      </c>
      <c r="S186">
        <f t="shared" si="22"/>
        <v>829</v>
      </c>
      <c r="T186">
        <f t="shared" si="23"/>
        <v>86.38</v>
      </c>
      <c r="U186" t="str">
        <f t="shared" si="24"/>
        <v>The customer is from Yangon and purchase Sports and travel product from shop</v>
      </c>
      <c r="V186" t="b">
        <f t="shared" si="25"/>
        <v>0</v>
      </c>
      <c r="W186" t="b">
        <f t="shared" si="26"/>
        <v>0</v>
      </c>
      <c r="X186" t="b">
        <f t="shared" si="28"/>
        <v>0</v>
      </c>
      <c r="Y186" t="str">
        <f t="shared" si="27"/>
        <v>Good</v>
      </c>
      <c r="AM186" s="2"/>
    </row>
    <row r="187" spans="1:39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  <c r="R187">
        <f t="shared" si="21"/>
        <v>917</v>
      </c>
      <c r="S187">
        <f t="shared" si="22"/>
        <v>917</v>
      </c>
      <c r="T187">
        <f t="shared" si="23"/>
        <v>54.239999999999995</v>
      </c>
      <c r="U187" t="str">
        <f t="shared" si="24"/>
        <v>The customer is from Mandalay and purchase Food and beverages product from shop</v>
      </c>
      <c r="V187" t="b">
        <f t="shared" si="25"/>
        <v>0</v>
      </c>
      <c r="W187" t="b">
        <f t="shared" si="26"/>
        <v>1</v>
      </c>
      <c r="X187" t="b">
        <f t="shared" si="28"/>
        <v>0</v>
      </c>
      <c r="Y187" t="str">
        <f t="shared" si="27"/>
        <v>Better</v>
      </c>
      <c r="AL187" s="1"/>
      <c r="AM187" s="2"/>
    </row>
    <row r="188" spans="1:39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  <c r="R188">
        <f t="shared" si="21"/>
        <v>61</v>
      </c>
      <c r="S188">
        <f t="shared" si="22"/>
        <v>61</v>
      </c>
      <c r="T188">
        <f t="shared" si="23"/>
        <v>755.92</v>
      </c>
      <c r="U188" t="str">
        <f t="shared" si="24"/>
        <v>The customer is from Mandalay and purchase Home and lifestyle product from shop</v>
      </c>
      <c r="V188" t="b">
        <f t="shared" si="25"/>
        <v>0</v>
      </c>
      <c r="W188" t="b">
        <f t="shared" si="26"/>
        <v>1</v>
      </c>
      <c r="X188" t="b">
        <f t="shared" si="28"/>
        <v>0</v>
      </c>
      <c r="Y188" t="str">
        <f t="shared" si="27"/>
        <v>Better</v>
      </c>
      <c r="AM188" s="2"/>
    </row>
    <row r="189" spans="1:39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  <c r="R189">
        <f t="shared" si="21"/>
        <v>600</v>
      </c>
      <c r="S189">
        <f t="shared" si="22"/>
        <v>600</v>
      </c>
      <c r="T189">
        <f t="shared" si="23"/>
        <v>185.88</v>
      </c>
      <c r="U189" t="str">
        <f t="shared" si="24"/>
        <v>The customer is from Mandalay and purchase Home and lifestyle product from shop</v>
      </c>
      <c r="V189" t="b">
        <f t="shared" si="25"/>
        <v>0</v>
      </c>
      <c r="W189" t="b">
        <f t="shared" si="26"/>
        <v>1</v>
      </c>
      <c r="X189" t="b">
        <f t="shared" si="28"/>
        <v>0</v>
      </c>
      <c r="Y189" t="str">
        <f t="shared" si="27"/>
        <v>Better</v>
      </c>
      <c r="AL189" s="1"/>
      <c r="AM189" s="2"/>
    </row>
    <row r="190" spans="1:39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  <c r="R190">
        <f t="shared" si="21"/>
        <v>866</v>
      </c>
      <c r="S190">
        <f t="shared" si="22"/>
        <v>866</v>
      </c>
      <c r="T190">
        <f t="shared" si="23"/>
        <v>74.069999999999993</v>
      </c>
      <c r="U190" t="str">
        <f t="shared" si="24"/>
        <v>The customer is from Yangon and purchase Home and lifestyle product from shop</v>
      </c>
      <c r="V190" t="b">
        <f t="shared" si="25"/>
        <v>0</v>
      </c>
      <c r="W190" t="b">
        <f t="shared" si="26"/>
        <v>1</v>
      </c>
      <c r="X190" t="b">
        <f t="shared" si="28"/>
        <v>0</v>
      </c>
      <c r="Y190" t="str">
        <f t="shared" si="27"/>
        <v>Best</v>
      </c>
      <c r="AL190" s="1"/>
      <c r="AM190" s="2"/>
    </row>
    <row r="191" spans="1:39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  <c r="R191">
        <f t="shared" si="21"/>
        <v>443</v>
      </c>
      <c r="S191">
        <f t="shared" si="22"/>
        <v>443</v>
      </c>
      <c r="T191">
        <f t="shared" si="23"/>
        <v>279.24</v>
      </c>
      <c r="U191" t="str">
        <f t="shared" si="24"/>
        <v>The customer is from Naypyitaw and purchase Home and lifestyle product from shop</v>
      </c>
      <c r="V191" t="b">
        <f t="shared" si="25"/>
        <v>0</v>
      </c>
      <c r="W191" t="b">
        <f t="shared" si="26"/>
        <v>0</v>
      </c>
      <c r="X191" t="b">
        <f t="shared" si="28"/>
        <v>0</v>
      </c>
      <c r="Y191" t="str">
        <f t="shared" si="27"/>
        <v>Good</v>
      </c>
      <c r="AL191" s="1"/>
      <c r="AM191" s="2"/>
    </row>
    <row r="192" spans="1:39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  <c r="R192">
        <f t="shared" si="21"/>
        <v>517</v>
      </c>
      <c r="S192">
        <f t="shared" si="22"/>
        <v>517</v>
      </c>
      <c r="T192">
        <f t="shared" si="23"/>
        <v>231.12</v>
      </c>
      <c r="U192" t="str">
        <f t="shared" si="24"/>
        <v>The customer is from Mandalay and purchase Home and lifestyle product from shop</v>
      </c>
      <c r="V192" t="b">
        <f t="shared" si="25"/>
        <v>0</v>
      </c>
      <c r="W192" t="b">
        <f t="shared" si="26"/>
        <v>1</v>
      </c>
      <c r="X192" t="b">
        <f t="shared" si="28"/>
        <v>0</v>
      </c>
      <c r="Y192" t="str">
        <f t="shared" si="27"/>
        <v>Better</v>
      </c>
      <c r="AM192" s="2"/>
    </row>
    <row r="193" spans="1:39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f t="shared" si="21"/>
        <v>682</v>
      </c>
      <c r="S193">
        <f t="shared" si="22"/>
        <v>682</v>
      </c>
      <c r="T193">
        <f t="shared" si="23"/>
        <v>147.04</v>
      </c>
      <c r="U193" t="str">
        <f t="shared" si="24"/>
        <v>The customer is from Mandalay and purchase Fashion accessories product from shop</v>
      </c>
      <c r="V193" t="b">
        <f t="shared" si="25"/>
        <v>0</v>
      </c>
      <c r="W193" t="b">
        <f t="shared" si="26"/>
        <v>0</v>
      </c>
      <c r="X193" t="b">
        <f t="shared" si="28"/>
        <v>0</v>
      </c>
      <c r="Y193" t="str">
        <f t="shared" si="27"/>
        <v>Bad</v>
      </c>
      <c r="AM193" s="2"/>
    </row>
    <row r="194" spans="1:39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  <c r="R194">
        <f t="shared" ref="R194:R257" si="29">_xlfn.RANK.AVG(J194,$J$2:$J$1001,0)</f>
        <v>47</v>
      </c>
      <c r="S194">
        <f t="shared" ref="S194:S257" si="30">_xlfn.RANK.EQ(J194,$J$2:$J$1001,0)</f>
        <v>47</v>
      </c>
      <c r="T194">
        <f t="shared" ref="T194:T257" si="31">G194*H194</f>
        <v>790.19999999999993</v>
      </c>
      <c r="U194" t="str">
        <f t="shared" ref="U194:U257" si="32">_xlfn.CONCAT("The customer is from ",C194," and purchase ",F194," product from shop")</f>
        <v>The customer is from Naypyitaw and purchase Food and beverages product from shop</v>
      </c>
      <c r="V194" t="b">
        <f t="shared" ref="V194:V257" si="33">Q194=$AE$3</f>
        <v>0</v>
      </c>
      <c r="W194" t="b">
        <f t="shared" ref="W194:W257" si="34">Q194&gt;$AE$4</f>
        <v>1</v>
      </c>
      <c r="X194" t="b">
        <f t="shared" si="28"/>
        <v>0</v>
      </c>
      <c r="Y194" t="str">
        <f t="shared" ref="Y194:Y257" si="35">IF(Q194&lt;5,"Bad",IF(Q194&lt;7,"Good",IF(Q194&lt;9,"Better","Best")))</f>
        <v>Best</v>
      </c>
      <c r="AM194" s="2"/>
    </row>
    <row r="195" spans="1:39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  <c r="R195">
        <f t="shared" si="29"/>
        <v>772</v>
      </c>
      <c r="S195">
        <f t="shared" si="30"/>
        <v>772</v>
      </c>
      <c r="T195">
        <f t="shared" si="31"/>
        <v>102.2</v>
      </c>
      <c r="U195" t="str">
        <f t="shared" si="32"/>
        <v>The customer is from Mandalay and purchase Home and lifestyle product from shop</v>
      </c>
      <c r="V195" t="b">
        <f t="shared" si="33"/>
        <v>0</v>
      </c>
      <c r="W195" t="b">
        <f t="shared" si="34"/>
        <v>0</v>
      </c>
      <c r="X195" t="b">
        <f t="shared" ref="X195:X258" si="36">Q195&lt;$AD$5</f>
        <v>0</v>
      </c>
      <c r="Y195" t="str">
        <f t="shared" si="35"/>
        <v>Good</v>
      </c>
      <c r="AM195" s="2"/>
    </row>
    <row r="196" spans="1:39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f t="shared" si="29"/>
        <v>652</v>
      </c>
      <c r="S196">
        <f t="shared" si="30"/>
        <v>652</v>
      </c>
      <c r="T196">
        <f t="shared" si="31"/>
        <v>163.55000000000001</v>
      </c>
      <c r="U196" t="str">
        <f t="shared" si="32"/>
        <v>The customer is from Yangon and purchase Electronic accessories product from shop</v>
      </c>
      <c r="V196" t="b">
        <f t="shared" si="33"/>
        <v>0</v>
      </c>
      <c r="W196" t="b">
        <f t="shared" si="34"/>
        <v>1</v>
      </c>
      <c r="X196" t="b">
        <f t="shared" si="36"/>
        <v>0</v>
      </c>
      <c r="Y196" t="str">
        <f t="shared" si="35"/>
        <v>Best</v>
      </c>
      <c r="AL196" s="1"/>
      <c r="AM196" s="2"/>
    </row>
    <row r="197" spans="1:39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f t="shared" si="29"/>
        <v>863</v>
      </c>
      <c r="S197">
        <f t="shared" si="30"/>
        <v>863</v>
      </c>
      <c r="T197">
        <f t="shared" si="31"/>
        <v>74.290000000000006</v>
      </c>
      <c r="U197" t="str">
        <f t="shared" si="32"/>
        <v>The customer is from Naypyitaw and purchase Fashion accessories product from shop</v>
      </c>
      <c r="V197" t="b">
        <f t="shared" si="33"/>
        <v>0</v>
      </c>
      <c r="W197" t="b">
        <f t="shared" si="34"/>
        <v>0</v>
      </c>
      <c r="X197" t="b">
        <f t="shared" si="36"/>
        <v>0</v>
      </c>
      <c r="Y197" t="str">
        <f t="shared" si="35"/>
        <v>Good</v>
      </c>
      <c r="AM197" s="2"/>
    </row>
    <row r="198" spans="1:39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  <c r="R198">
        <f t="shared" si="29"/>
        <v>823</v>
      </c>
      <c r="S198">
        <f t="shared" si="30"/>
        <v>823</v>
      </c>
      <c r="T198">
        <f t="shared" si="31"/>
        <v>87.4</v>
      </c>
      <c r="U198" t="str">
        <f t="shared" si="32"/>
        <v>The customer is from Naypyitaw and purchase Health and beauty product from shop</v>
      </c>
      <c r="V198" t="b">
        <f t="shared" si="33"/>
        <v>0</v>
      </c>
      <c r="W198" t="b">
        <f t="shared" si="34"/>
        <v>0</v>
      </c>
      <c r="X198" t="b">
        <f t="shared" si="36"/>
        <v>0</v>
      </c>
      <c r="Y198" t="str">
        <f t="shared" si="35"/>
        <v>Bad</v>
      </c>
      <c r="AM198" s="2"/>
    </row>
    <row r="199" spans="1:39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  <c r="R199">
        <f t="shared" si="29"/>
        <v>979</v>
      </c>
      <c r="S199">
        <f t="shared" si="30"/>
        <v>979</v>
      </c>
      <c r="T199">
        <f t="shared" si="31"/>
        <v>25.29</v>
      </c>
      <c r="U199" t="str">
        <f t="shared" si="32"/>
        <v>The customer is from Yangon and purchase Home and lifestyle product from shop</v>
      </c>
      <c r="V199" t="b">
        <f t="shared" si="33"/>
        <v>0</v>
      </c>
      <c r="W199" t="b">
        <f t="shared" si="34"/>
        <v>0</v>
      </c>
      <c r="X199" t="b">
        <f t="shared" si="36"/>
        <v>0</v>
      </c>
      <c r="Y199" t="str">
        <f t="shared" si="35"/>
        <v>Good</v>
      </c>
      <c r="AL199" s="1"/>
      <c r="AM199" s="2"/>
    </row>
    <row r="200" spans="1:39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f t="shared" si="29"/>
        <v>646</v>
      </c>
      <c r="S200">
        <f t="shared" si="30"/>
        <v>646</v>
      </c>
      <c r="T200">
        <f t="shared" si="31"/>
        <v>166</v>
      </c>
      <c r="U200" t="str">
        <f t="shared" si="32"/>
        <v>The customer is from Naypyitaw and purchase Health and beauty product from shop</v>
      </c>
      <c r="V200" t="b">
        <f t="shared" si="33"/>
        <v>0</v>
      </c>
      <c r="W200" t="b">
        <f t="shared" si="34"/>
        <v>1</v>
      </c>
      <c r="X200" t="b">
        <f t="shared" si="36"/>
        <v>0</v>
      </c>
      <c r="Y200" t="str">
        <f t="shared" si="35"/>
        <v>Better</v>
      </c>
      <c r="AM200" s="2"/>
    </row>
    <row r="201" spans="1:39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  <c r="R201">
        <f t="shared" si="29"/>
        <v>345</v>
      </c>
      <c r="S201">
        <f t="shared" si="30"/>
        <v>345</v>
      </c>
      <c r="T201">
        <f t="shared" si="31"/>
        <v>356.95</v>
      </c>
      <c r="U201" t="str">
        <f t="shared" si="32"/>
        <v>The customer is from Naypyitaw and purchase Food and beverages product from shop</v>
      </c>
      <c r="V201" t="b">
        <f t="shared" si="33"/>
        <v>0</v>
      </c>
      <c r="W201" t="b">
        <f t="shared" si="34"/>
        <v>0</v>
      </c>
      <c r="X201" t="b">
        <f t="shared" si="36"/>
        <v>0</v>
      </c>
      <c r="Y201" t="str">
        <f t="shared" si="35"/>
        <v>Good</v>
      </c>
      <c r="AM201" s="2"/>
    </row>
    <row r="202" spans="1:39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  <c r="R202">
        <f t="shared" si="29"/>
        <v>757</v>
      </c>
      <c r="S202">
        <f t="shared" si="30"/>
        <v>757</v>
      </c>
      <c r="T202">
        <f t="shared" si="31"/>
        <v>114.89999999999999</v>
      </c>
      <c r="U202" t="str">
        <f t="shared" si="32"/>
        <v>The customer is from Naypyitaw and purchase Sports and travel product from shop</v>
      </c>
      <c r="V202" t="b">
        <f t="shared" si="33"/>
        <v>0</v>
      </c>
      <c r="W202" t="b">
        <f t="shared" si="34"/>
        <v>0</v>
      </c>
      <c r="X202" t="b">
        <f t="shared" si="36"/>
        <v>0</v>
      </c>
      <c r="Y202" t="str">
        <f t="shared" si="35"/>
        <v>Good</v>
      </c>
      <c r="AL202" s="1"/>
      <c r="AM202" s="2"/>
    </row>
    <row r="203" spans="1:39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  <c r="R203">
        <f t="shared" si="29"/>
        <v>518</v>
      </c>
      <c r="S203">
        <f t="shared" si="30"/>
        <v>518</v>
      </c>
      <c r="T203">
        <f t="shared" si="31"/>
        <v>229.96</v>
      </c>
      <c r="U203" t="str">
        <f t="shared" si="32"/>
        <v>The customer is from Mandalay and purchase Electronic accessories product from shop</v>
      </c>
      <c r="V203" t="b">
        <f t="shared" si="33"/>
        <v>0</v>
      </c>
      <c r="W203" t="b">
        <f t="shared" si="34"/>
        <v>0</v>
      </c>
      <c r="X203" t="b">
        <f t="shared" si="36"/>
        <v>0</v>
      </c>
      <c r="Y203" t="str">
        <f t="shared" si="35"/>
        <v>Good</v>
      </c>
      <c r="AL203" s="1"/>
      <c r="AM203" s="2"/>
    </row>
    <row r="204" spans="1:39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f t="shared" si="29"/>
        <v>273</v>
      </c>
      <c r="S204">
        <f t="shared" si="30"/>
        <v>273</v>
      </c>
      <c r="T204">
        <f t="shared" si="31"/>
        <v>429.87</v>
      </c>
      <c r="U204" t="str">
        <f t="shared" si="32"/>
        <v>The customer is from Naypyitaw and purchase Electronic accessories product from shop</v>
      </c>
      <c r="V204" t="b">
        <f t="shared" si="33"/>
        <v>0</v>
      </c>
      <c r="W204" t="b">
        <f t="shared" si="34"/>
        <v>1</v>
      </c>
      <c r="X204" t="b">
        <f t="shared" si="36"/>
        <v>0</v>
      </c>
      <c r="Y204" t="str">
        <f t="shared" si="35"/>
        <v>Best</v>
      </c>
      <c r="AM204" s="2"/>
    </row>
    <row r="205" spans="1:39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  <c r="R205">
        <f t="shared" si="29"/>
        <v>474</v>
      </c>
      <c r="S205">
        <f t="shared" si="30"/>
        <v>474</v>
      </c>
      <c r="T205">
        <f t="shared" si="31"/>
        <v>259</v>
      </c>
      <c r="U205" t="str">
        <f t="shared" si="32"/>
        <v>The customer is from Mandalay and purchase Health and beauty product from shop</v>
      </c>
      <c r="V205" t="b">
        <f t="shared" si="33"/>
        <v>0</v>
      </c>
      <c r="W205" t="b">
        <f t="shared" si="34"/>
        <v>1</v>
      </c>
      <c r="X205" t="b">
        <f t="shared" si="36"/>
        <v>0</v>
      </c>
      <c r="Y205" t="str">
        <f t="shared" si="35"/>
        <v>Better</v>
      </c>
      <c r="AL205" s="1"/>
      <c r="AM205" s="2"/>
    </row>
    <row r="206" spans="1:39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  <c r="R206">
        <f t="shared" si="29"/>
        <v>814</v>
      </c>
      <c r="S206">
        <f t="shared" si="30"/>
        <v>814</v>
      </c>
      <c r="T206">
        <f t="shared" si="31"/>
        <v>88.85</v>
      </c>
      <c r="U206" t="str">
        <f t="shared" si="32"/>
        <v>The customer is from Mandalay and purchase Home and lifestyle product from shop</v>
      </c>
      <c r="V206" t="b">
        <f t="shared" si="33"/>
        <v>0</v>
      </c>
      <c r="W206" t="b">
        <f t="shared" si="34"/>
        <v>0</v>
      </c>
      <c r="X206" t="b">
        <f t="shared" si="36"/>
        <v>0</v>
      </c>
      <c r="Y206" t="str">
        <f t="shared" si="35"/>
        <v>Good</v>
      </c>
      <c r="AL206" s="1"/>
      <c r="AM206" s="2"/>
    </row>
    <row r="207" spans="1:39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  <c r="R207">
        <f t="shared" si="29"/>
        <v>549.5</v>
      </c>
      <c r="S207">
        <f t="shared" si="30"/>
        <v>549</v>
      </c>
      <c r="T207">
        <f t="shared" si="31"/>
        <v>207.27</v>
      </c>
      <c r="U207" t="str">
        <f t="shared" si="32"/>
        <v>The customer is from Yangon and purchase Health and beauty product from shop</v>
      </c>
      <c r="V207" t="b">
        <f t="shared" si="33"/>
        <v>0</v>
      </c>
      <c r="W207" t="b">
        <f t="shared" si="34"/>
        <v>1</v>
      </c>
      <c r="X207" t="b">
        <f t="shared" si="36"/>
        <v>0</v>
      </c>
      <c r="Y207" t="str">
        <f t="shared" si="35"/>
        <v>Better</v>
      </c>
      <c r="AM207" s="2"/>
    </row>
    <row r="208" spans="1:39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  <c r="R208">
        <f t="shared" si="29"/>
        <v>138</v>
      </c>
      <c r="S208">
        <f t="shared" si="30"/>
        <v>138</v>
      </c>
      <c r="T208">
        <f t="shared" si="31"/>
        <v>599.85</v>
      </c>
      <c r="U208" t="str">
        <f t="shared" si="32"/>
        <v>The customer is from Naypyitaw and purchase Electronic accessories product from shop</v>
      </c>
      <c r="V208" t="b">
        <f t="shared" si="33"/>
        <v>0</v>
      </c>
      <c r="W208" t="b">
        <f t="shared" si="34"/>
        <v>1</v>
      </c>
      <c r="X208" t="b">
        <f t="shared" si="36"/>
        <v>0</v>
      </c>
      <c r="Y208" t="str">
        <f t="shared" si="35"/>
        <v>Best</v>
      </c>
      <c r="AM208" s="2"/>
    </row>
    <row r="209" spans="1:39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  <c r="R209">
        <f t="shared" si="29"/>
        <v>433</v>
      </c>
      <c r="S209">
        <f t="shared" si="30"/>
        <v>433</v>
      </c>
      <c r="T209">
        <f t="shared" si="31"/>
        <v>285.3</v>
      </c>
      <c r="U209" t="str">
        <f t="shared" si="32"/>
        <v>The customer is from Naypyitaw and purchase Home and lifestyle product from shop</v>
      </c>
      <c r="V209" t="b">
        <f t="shared" si="33"/>
        <v>0</v>
      </c>
      <c r="W209" t="b">
        <f t="shared" si="34"/>
        <v>1</v>
      </c>
      <c r="X209" t="b">
        <f t="shared" si="36"/>
        <v>0</v>
      </c>
      <c r="Y209" t="str">
        <f t="shared" si="35"/>
        <v>Better</v>
      </c>
      <c r="AM209" s="2"/>
    </row>
    <row r="210" spans="1:39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f t="shared" si="29"/>
        <v>808</v>
      </c>
      <c r="S210">
        <f t="shared" si="30"/>
        <v>808</v>
      </c>
      <c r="T210">
        <f t="shared" si="31"/>
        <v>91.11</v>
      </c>
      <c r="U210" t="str">
        <f t="shared" si="32"/>
        <v>The customer is from Mandalay and purchase Fashion accessories product from shop</v>
      </c>
      <c r="V210" t="b">
        <f t="shared" si="33"/>
        <v>0</v>
      </c>
      <c r="W210" t="b">
        <f t="shared" si="34"/>
        <v>0</v>
      </c>
      <c r="X210" t="b">
        <f t="shared" si="36"/>
        <v>0</v>
      </c>
      <c r="Y210" t="str">
        <f t="shared" si="35"/>
        <v>Good</v>
      </c>
      <c r="AM210" s="2"/>
    </row>
    <row r="211" spans="1:39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  <c r="R211">
        <f t="shared" si="29"/>
        <v>15</v>
      </c>
      <c r="S211">
        <f t="shared" si="30"/>
        <v>15</v>
      </c>
      <c r="T211">
        <f t="shared" si="31"/>
        <v>897.57</v>
      </c>
      <c r="U211" t="str">
        <f t="shared" si="32"/>
        <v>The customer is from Mandalay and purchase Electronic accessories product from shop</v>
      </c>
      <c r="V211" t="b">
        <f t="shared" si="33"/>
        <v>0</v>
      </c>
      <c r="W211" t="b">
        <f t="shared" si="34"/>
        <v>0</v>
      </c>
      <c r="X211" t="b">
        <f t="shared" si="36"/>
        <v>0</v>
      </c>
      <c r="Y211" t="str">
        <f t="shared" si="35"/>
        <v>Good</v>
      </c>
      <c r="AM211" s="2"/>
    </row>
    <row r="212" spans="1:39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  <c r="R212">
        <f t="shared" si="29"/>
        <v>512</v>
      </c>
      <c r="S212">
        <f t="shared" si="30"/>
        <v>512</v>
      </c>
      <c r="T212">
        <f t="shared" si="31"/>
        <v>236.07</v>
      </c>
      <c r="U212" t="str">
        <f t="shared" si="32"/>
        <v>The customer is from Yangon and purchase Electronic accessories product from shop</v>
      </c>
      <c r="V212" t="b">
        <f t="shared" si="33"/>
        <v>0</v>
      </c>
      <c r="W212" t="b">
        <f t="shared" si="34"/>
        <v>0</v>
      </c>
      <c r="X212" t="b">
        <f t="shared" si="36"/>
        <v>0</v>
      </c>
      <c r="Y212" t="str">
        <f t="shared" si="35"/>
        <v>Good</v>
      </c>
      <c r="AL212" s="1"/>
      <c r="AM212" s="2"/>
    </row>
    <row r="213" spans="1:39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f t="shared" si="29"/>
        <v>30</v>
      </c>
      <c r="S213">
        <f t="shared" si="30"/>
        <v>30</v>
      </c>
      <c r="T213">
        <f t="shared" si="31"/>
        <v>839.34</v>
      </c>
      <c r="U213" t="str">
        <f t="shared" si="32"/>
        <v>The customer is from Naypyitaw and purchase Food and beverages product from shop</v>
      </c>
      <c r="V213" t="b">
        <f t="shared" si="33"/>
        <v>0</v>
      </c>
      <c r="W213" t="b">
        <f t="shared" si="34"/>
        <v>1</v>
      </c>
      <c r="X213" t="b">
        <f t="shared" si="36"/>
        <v>0</v>
      </c>
      <c r="Y213" t="str">
        <f t="shared" si="35"/>
        <v>Better</v>
      </c>
      <c r="AM213" s="2"/>
    </row>
    <row r="214" spans="1:39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  <c r="R214">
        <f t="shared" si="29"/>
        <v>241</v>
      </c>
      <c r="S214">
        <f t="shared" si="30"/>
        <v>241</v>
      </c>
      <c r="T214">
        <f t="shared" si="31"/>
        <v>461.8</v>
      </c>
      <c r="U214" t="str">
        <f t="shared" si="32"/>
        <v>The customer is from Mandalay and purchase Home and lifestyle product from shop</v>
      </c>
      <c r="V214" t="b">
        <f t="shared" si="33"/>
        <v>0</v>
      </c>
      <c r="W214" t="b">
        <f t="shared" si="34"/>
        <v>0</v>
      </c>
      <c r="X214" t="b">
        <f t="shared" si="36"/>
        <v>0</v>
      </c>
      <c r="Y214" t="str">
        <f t="shared" si="35"/>
        <v>Bad</v>
      </c>
      <c r="AL214" s="1"/>
      <c r="AM214" s="2"/>
    </row>
    <row r="215" spans="1:39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f t="shared" si="29"/>
        <v>704</v>
      </c>
      <c r="S215">
        <f t="shared" si="30"/>
        <v>704</v>
      </c>
      <c r="T215">
        <f t="shared" si="31"/>
        <v>139.26</v>
      </c>
      <c r="U215" t="str">
        <f t="shared" si="32"/>
        <v>The customer is from Mandalay and purchase Sports and travel product from shop</v>
      </c>
      <c r="V215" t="b">
        <f t="shared" si="33"/>
        <v>0</v>
      </c>
      <c r="W215" t="b">
        <f t="shared" si="34"/>
        <v>0</v>
      </c>
      <c r="X215" t="b">
        <f t="shared" si="36"/>
        <v>0</v>
      </c>
      <c r="Y215" t="str">
        <f t="shared" si="35"/>
        <v>Bad</v>
      </c>
      <c r="AM215" s="2"/>
    </row>
    <row r="216" spans="1:39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  <c r="R216">
        <f t="shared" si="29"/>
        <v>549.5</v>
      </c>
      <c r="S216">
        <f t="shared" si="30"/>
        <v>549</v>
      </c>
      <c r="T216">
        <f t="shared" si="31"/>
        <v>207.26999999999998</v>
      </c>
      <c r="U216" t="str">
        <f t="shared" si="32"/>
        <v>The customer is from Mandalay and purchase Sports and travel product from shop</v>
      </c>
      <c r="V216" t="b">
        <f t="shared" si="33"/>
        <v>0</v>
      </c>
      <c r="W216" t="b">
        <f t="shared" si="34"/>
        <v>0</v>
      </c>
      <c r="X216" t="b">
        <f t="shared" si="36"/>
        <v>0</v>
      </c>
      <c r="Y216" t="str">
        <f t="shared" si="35"/>
        <v>Good</v>
      </c>
      <c r="AL216" s="1"/>
      <c r="AM216" s="2"/>
    </row>
    <row r="217" spans="1:39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f t="shared" si="29"/>
        <v>990</v>
      </c>
      <c r="S217">
        <f t="shared" si="30"/>
        <v>990</v>
      </c>
      <c r="T217">
        <f t="shared" si="31"/>
        <v>18.28</v>
      </c>
      <c r="U217" t="str">
        <f t="shared" si="32"/>
        <v>The customer is from Yangon and purchase Home and lifestyle product from shop</v>
      </c>
      <c r="V217" t="b">
        <f t="shared" si="33"/>
        <v>0</v>
      </c>
      <c r="W217" t="b">
        <f t="shared" si="34"/>
        <v>1</v>
      </c>
      <c r="X217" t="b">
        <f t="shared" si="36"/>
        <v>0</v>
      </c>
      <c r="Y217" t="str">
        <f t="shared" si="35"/>
        <v>Better</v>
      </c>
      <c r="AL217" s="1"/>
      <c r="AM217" s="2"/>
    </row>
    <row r="218" spans="1:39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  <c r="R218">
        <f t="shared" si="29"/>
        <v>739</v>
      </c>
      <c r="S218">
        <f t="shared" si="30"/>
        <v>739</v>
      </c>
      <c r="T218">
        <f t="shared" si="31"/>
        <v>123.85</v>
      </c>
      <c r="U218" t="str">
        <f t="shared" si="32"/>
        <v>The customer is from Mandalay and purchase Sports and travel product from shop</v>
      </c>
      <c r="V218" t="b">
        <f t="shared" si="33"/>
        <v>0</v>
      </c>
      <c r="W218" t="b">
        <f t="shared" si="34"/>
        <v>1</v>
      </c>
      <c r="X218" t="b">
        <f t="shared" si="36"/>
        <v>0</v>
      </c>
      <c r="Y218" t="str">
        <f t="shared" si="35"/>
        <v>Better</v>
      </c>
      <c r="AM218" s="2"/>
    </row>
    <row r="219" spans="1:39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  <c r="R219">
        <f t="shared" si="29"/>
        <v>435</v>
      </c>
      <c r="S219">
        <f t="shared" si="30"/>
        <v>435</v>
      </c>
      <c r="T219">
        <f t="shared" si="31"/>
        <v>283.92</v>
      </c>
      <c r="U219" t="str">
        <f t="shared" si="32"/>
        <v>The customer is from Yangon and purchase Electronic accessories product from shop</v>
      </c>
      <c r="V219" t="b">
        <f t="shared" si="33"/>
        <v>0</v>
      </c>
      <c r="W219" t="b">
        <f t="shared" si="34"/>
        <v>0</v>
      </c>
      <c r="X219" t="b">
        <f t="shared" si="36"/>
        <v>0</v>
      </c>
      <c r="Y219" t="str">
        <f t="shared" si="35"/>
        <v>Good</v>
      </c>
      <c r="AM219" s="2"/>
    </row>
    <row r="220" spans="1:39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  <c r="R220">
        <f t="shared" si="29"/>
        <v>59</v>
      </c>
      <c r="S220">
        <f t="shared" si="30"/>
        <v>59</v>
      </c>
      <c r="T220">
        <f t="shared" si="31"/>
        <v>758.96</v>
      </c>
      <c r="U220" t="str">
        <f t="shared" si="32"/>
        <v>The customer is from Mandalay and purchase Fashion accessories product from shop</v>
      </c>
      <c r="V220" t="b">
        <f t="shared" si="33"/>
        <v>0</v>
      </c>
      <c r="W220" t="b">
        <f t="shared" si="34"/>
        <v>1</v>
      </c>
      <c r="X220" t="b">
        <f t="shared" si="36"/>
        <v>0</v>
      </c>
      <c r="Y220" t="str">
        <f t="shared" si="35"/>
        <v>Better</v>
      </c>
      <c r="AM220" s="2"/>
    </row>
    <row r="221" spans="1:39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  <c r="R221">
        <f t="shared" si="29"/>
        <v>632</v>
      </c>
      <c r="S221">
        <f t="shared" si="30"/>
        <v>632</v>
      </c>
      <c r="T221">
        <f t="shared" si="31"/>
        <v>172.02</v>
      </c>
      <c r="U221" t="str">
        <f t="shared" si="32"/>
        <v>The customer is from Mandalay and purchase Food and beverages product from shop</v>
      </c>
      <c r="V221" t="b">
        <f t="shared" si="33"/>
        <v>0</v>
      </c>
      <c r="W221" t="b">
        <f t="shared" si="34"/>
        <v>1</v>
      </c>
      <c r="X221" t="b">
        <f t="shared" si="36"/>
        <v>0</v>
      </c>
      <c r="Y221" t="str">
        <f t="shared" si="35"/>
        <v>Better</v>
      </c>
      <c r="AM221" s="2"/>
    </row>
    <row r="222" spans="1:39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  <c r="R222">
        <f t="shared" si="29"/>
        <v>454</v>
      </c>
      <c r="S222">
        <f t="shared" si="30"/>
        <v>454</v>
      </c>
      <c r="T222">
        <f t="shared" si="31"/>
        <v>272.10000000000002</v>
      </c>
      <c r="U222" t="str">
        <f t="shared" si="32"/>
        <v>The customer is from Mandalay and purchase Electronic accessories product from shop</v>
      </c>
      <c r="V222" t="b">
        <f t="shared" si="33"/>
        <v>0</v>
      </c>
      <c r="W222" t="b">
        <f t="shared" si="34"/>
        <v>0</v>
      </c>
      <c r="X222" t="b">
        <f t="shared" si="36"/>
        <v>0</v>
      </c>
      <c r="Y222" t="str">
        <f t="shared" si="35"/>
        <v>Good</v>
      </c>
      <c r="AM222" s="2"/>
    </row>
    <row r="223" spans="1:39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  <c r="R223">
        <f t="shared" si="29"/>
        <v>268</v>
      </c>
      <c r="S223">
        <f t="shared" si="30"/>
        <v>268</v>
      </c>
      <c r="T223">
        <f t="shared" si="31"/>
        <v>434.56</v>
      </c>
      <c r="U223" t="str">
        <f t="shared" si="32"/>
        <v>The customer is from Mandalay and purchase Food and beverages product from shop</v>
      </c>
      <c r="V223" t="b">
        <f t="shared" si="33"/>
        <v>0</v>
      </c>
      <c r="W223" t="b">
        <f t="shared" si="34"/>
        <v>0</v>
      </c>
      <c r="X223" t="b">
        <f t="shared" si="36"/>
        <v>0</v>
      </c>
      <c r="Y223" t="str">
        <f t="shared" si="35"/>
        <v>Good</v>
      </c>
      <c r="AM223" s="2"/>
    </row>
    <row r="224" spans="1:39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  <c r="R224">
        <f t="shared" si="29"/>
        <v>909</v>
      </c>
      <c r="S224">
        <f t="shared" si="30"/>
        <v>909</v>
      </c>
      <c r="T224">
        <f t="shared" si="31"/>
        <v>59.050000000000004</v>
      </c>
      <c r="U224" t="str">
        <f t="shared" si="32"/>
        <v>The customer is from Naypyitaw and purchase Electronic accessories product from shop</v>
      </c>
      <c r="V224" t="b">
        <f t="shared" si="33"/>
        <v>0</v>
      </c>
      <c r="W224" t="b">
        <f t="shared" si="34"/>
        <v>1</v>
      </c>
      <c r="X224" t="b">
        <f t="shared" si="36"/>
        <v>0</v>
      </c>
      <c r="Y224" t="str">
        <f t="shared" si="35"/>
        <v>Best</v>
      </c>
      <c r="AL224" s="1"/>
      <c r="AM224" s="2"/>
    </row>
    <row r="225" spans="1:39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  <c r="R225">
        <f t="shared" si="29"/>
        <v>998</v>
      </c>
      <c r="S225">
        <f t="shared" si="30"/>
        <v>998</v>
      </c>
      <c r="T225">
        <f t="shared" si="31"/>
        <v>12.54</v>
      </c>
      <c r="U225" t="str">
        <f t="shared" si="32"/>
        <v>The customer is from Naypyitaw and purchase Fashion accessories product from shop</v>
      </c>
      <c r="V225" t="b">
        <f t="shared" si="33"/>
        <v>0</v>
      </c>
      <c r="W225" t="b">
        <f t="shared" si="34"/>
        <v>1</v>
      </c>
      <c r="X225" t="b">
        <f t="shared" si="36"/>
        <v>0</v>
      </c>
      <c r="Y225" t="str">
        <f t="shared" si="35"/>
        <v>Better</v>
      </c>
      <c r="AM225" s="2"/>
    </row>
    <row r="226" spans="1:39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  <c r="R226">
        <f t="shared" si="29"/>
        <v>828</v>
      </c>
      <c r="S226">
        <f t="shared" si="30"/>
        <v>828</v>
      </c>
      <c r="T226">
        <f t="shared" si="31"/>
        <v>86.5</v>
      </c>
      <c r="U226" t="str">
        <f t="shared" si="32"/>
        <v>The customer is from Yangon and purchase Food and beverages product from shop</v>
      </c>
      <c r="V226" t="b">
        <f t="shared" si="33"/>
        <v>0</v>
      </c>
      <c r="W226" t="b">
        <f t="shared" si="34"/>
        <v>0</v>
      </c>
      <c r="X226" t="b">
        <f t="shared" si="36"/>
        <v>0</v>
      </c>
      <c r="Y226" t="str">
        <f t="shared" si="35"/>
        <v>Good</v>
      </c>
      <c r="AM226" s="2"/>
    </row>
    <row r="227" spans="1:39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f t="shared" si="29"/>
        <v>623</v>
      </c>
      <c r="S227">
        <f t="shared" si="30"/>
        <v>623</v>
      </c>
      <c r="T227">
        <f t="shared" si="31"/>
        <v>174.32</v>
      </c>
      <c r="U227" t="str">
        <f t="shared" si="32"/>
        <v>The customer is from Naypyitaw and purchase Sports and travel product from shop</v>
      </c>
      <c r="V227" t="b">
        <f t="shared" si="33"/>
        <v>0</v>
      </c>
      <c r="W227" t="b">
        <f t="shared" si="34"/>
        <v>1</v>
      </c>
      <c r="X227" t="b">
        <f t="shared" si="36"/>
        <v>0</v>
      </c>
      <c r="Y227" t="str">
        <f t="shared" si="35"/>
        <v>Best</v>
      </c>
      <c r="AL227" s="1"/>
      <c r="AM227" s="2"/>
    </row>
    <row r="228" spans="1:39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  <c r="R228">
        <f t="shared" si="29"/>
        <v>128</v>
      </c>
      <c r="S228">
        <f t="shared" si="30"/>
        <v>128</v>
      </c>
      <c r="T228">
        <f t="shared" si="31"/>
        <v>624.33000000000004</v>
      </c>
      <c r="U228" t="str">
        <f t="shared" si="32"/>
        <v>The customer is from Mandalay and purchase Health and beauty product from shop</v>
      </c>
      <c r="V228" t="b">
        <f t="shared" si="33"/>
        <v>0</v>
      </c>
      <c r="W228" t="b">
        <f t="shared" si="34"/>
        <v>0</v>
      </c>
      <c r="X228" t="b">
        <f t="shared" si="36"/>
        <v>0</v>
      </c>
      <c r="Y228" t="str">
        <f t="shared" si="35"/>
        <v>Bad</v>
      </c>
      <c r="AM228" s="2"/>
    </row>
    <row r="229" spans="1:39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f t="shared" si="29"/>
        <v>680</v>
      </c>
      <c r="S229">
        <f t="shared" si="30"/>
        <v>680</v>
      </c>
      <c r="T229">
        <f t="shared" si="31"/>
        <v>148.24</v>
      </c>
      <c r="U229" t="str">
        <f t="shared" si="32"/>
        <v>The customer is from Naypyitaw and purchase Electronic accessories product from shop</v>
      </c>
      <c r="V229" t="b">
        <f t="shared" si="33"/>
        <v>0</v>
      </c>
      <c r="W229" t="b">
        <f t="shared" si="34"/>
        <v>1</v>
      </c>
      <c r="X229" t="b">
        <f t="shared" si="36"/>
        <v>0</v>
      </c>
      <c r="Y229" t="str">
        <f t="shared" si="35"/>
        <v>Best</v>
      </c>
      <c r="AL229" s="1"/>
      <c r="AM229" s="2"/>
    </row>
    <row r="230" spans="1:39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  <c r="R230">
        <f t="shared" si="29"/>
        <v>176</v>
      </c>
      <c r="S230">
        <f t="shared" si="30"/>
        <v>176</v>
      </c>
      <c r="T230">
        <f t="shared" si="31"/>
        <v>544.20000000000005</v>
      </c>
      <c r="U230" t="str">
        <f t="shared" si="32"/>
        <v>The customer is from Mandalay and purchase Electronic accessories product from shop</v>
      </c>
      <c r="V230" t="b">
        <f t="shared" si="33"/>
        <v>0</v>
      </c>
      <c r="W230" t="b">
        <f t="shared" si="34"/>
        <v>0</v>
      </c>
      <c r="X230" t="b">
        <f t="shared" si="36"/>
        <v>0</v>
      </c>
      <c r="Y230" t="str">
        <f t="shared" si="35"/>
        <v>Good</v>
      </c>
      <c r="AM230" s="2"/>
    </row>
    <row r="231" spans="1:39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  <c r="R231">
        <f t="shared" si="29"/>
        <v>201</v>
      </c>
      <c r="S231">
        <f t="shared" si="30"/>
        <v>201</v>
      </c>
      <c r="T231">
        <f t="shared" si="31"/>
        <v>507.36</v>
      </c>
      <c r="U231" t="str">
        <f t="shared" si="32"/>
        <v>The customer is from Yangon and purchase Home and lifestyle product from shop</v>
      </c>
      <c r="V231" t="b">
        <f t="shared" si="33"/>
        <v>0</v>
      </c>
      <c r="W231" t="b">
        <f t="shared" si="34"/>
        <v>1</v>
      </c>
      <c r="X231" t="b">
        <f t="shared" si="36"/>
        <v>0</v>
      </c>
      <c r="Y231" t="str">
        <f t="shared" si="35"/>
        <v>Better</v>
      </c>
      <c r="AM231" s="2"/>
    </row>
    <row r="232" spans="1:39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  <c r="R232">
        <f t="shared" si="29"/>
        <v>653</v>
      </c>
      <c r="S232">
        <f t="shared" si="30"/>
        <v>653</v>
      </c>
      <c r="T232">
        <f t="shared" si="31"/>
        <v>162.74</v>
      </c>
      <c r="U232" t="str">
        <f t="shared" si="32"/>
        <v>The customer is from Mandalay and purchase Fashion accessories product from shop</v>
      </c>
      <c r="V232" t="b">
        <f t="shared" si="33"/>
        <v>0</v>
      </c>
      <c r="W232" t="b">
        <f t="shared" si="34"/>
        <v>0</v>
      </c>
      <c r="X232" t="b">
        <f t="shared" si="36"/>
        <v>0</v>
      </c>
      <c r="Y232" t="str">
        <f t="shared" si="35"/>
        <v>Good</v>
      </c>
      <c r="AL232" s="1"/>
      <c r="AM232" s="2"/>
    </row>
    <row r="233" spans="1:39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  <c r="R233">
        <f t="shared" si="29"/>
        <v>964</v>
      </c>
      <c r="S233">
        <f t="shared" si="30"/>
        <v>964</v>
      </c>
      <c r="T233">
        <f t="shared" si="31"/>
        <v>31.77</v>
      </c>
      <c r="U233" t="str">
        <f t="shared" si="32"/>
        <v>The customer is from Mandalay and purchase Electronic accessories product from shop</v>
      </c>
      <c r="V233" t="b">
        <f t="shared" si="33"/>
        <v>0</v>
      </c>
      <c r="W233" t="b">
        <f t="shared" si="34"/>
        <v>1</v>
      </c>
      <c r="X233" t="b">
        <f t="shared" si="36"/>
        <v>0</v>
      </c>
      <c r="Y233" t="str">
        <f t="shared" si="35"/>
        <v>Better</v>
      </c>
      <c r="AM233" s="2"/>
    </row>
    <row r="234" spans="1:39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  <c r="R234">
        <f t="shared" si="29"/>
        <v>60</v>
      </c>
      <c r="S234">
        <f t="shared" si="30"/>
        <v>60</v>
      </c>
      <c r="T234">
        <f t="shared" si="31"/>
        <v>756.81000000000006</v>
      </c>
      <c r="U234" t="str">
        <f t="shared" si="32"/>
        <v>The customer is from Mandalay and purchase Health and beauty product from shop</v>
      </c>
      <c r="V234" t="b">
        <f t="shared" si="33"/>
        <v>0</v>
      </c>
      <c r="W234" t="b">
        <f t="shared" si="34"/>
        <v>1</v>
      </c>
      <c r="X234" t="b">
        <f t="shared" si="36"/>
        <v>0</v>
      </c>
      <c r="Y234" t="str">
        <f t="shared" si="35"/>
        <v>Better</v>
      </c>
      <c r="AM234" s="2"/>
    </row>
    <row r="235" spans="1:39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f t="shared" si="29"/>
        <v>421</v>
      </c>
      <c r="S235">
        <f t="shared" si="30"/>
        <v>421</v>
      </c>
      <c r="T235">
        <f t="shared" si="31"/>
        <v>295.27999999999997</v>
      </c>
      <c r="U235" t="str">
        <f t="shared" si="32"/>
        <v>The customer is from Mandalay and purchase Fashion accessories product from shop</v>
      </c>
      <c r="V235" t="b">
        <f t="shared" si="33"/>
        <v>0</v>
      </c>
      <c r="W235" t="b">
        <f t="shared" si="34"/>
        <v>0</v>
      </c>
      <c r="X235" t="b">
        <f t="shared" si="36"/>
        <v>0</v>
      </c>
      <c r="Y235" t="str">
        <f t="shared" si="35"/>
        <v>Good</v>
      </c>
      <c r="AM235" s="2"/>
    </row>
    <row r="236" spans="1:39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  <c r="R236">
        <f t="shared" si="29"/>
        <v>192</v>
      </c>
      <c r="S236">
        <f t="shared" si="30"/>
        <v>192</v>
      </c>
      <c r="T236">
        <f t="shared" si="31"/>
        <v>519.4</v>
      </c>
      <c r="U236" t="str">
        <f t="shared" si="32"/>
        <v>The customer is from Yangon and purchase Health and beauty product from shop</v>
      </c>
      <c r="V236" t="b">
        <f t="shared" si="33"/>
        <v>0</v>
      </c>
      <c r="W236" t="b">
        <f t="shared" si="34"/>
        <v>0</v>
      </c>
      <c r="X236" t="b">
        <f t="shared" si="36"/>
        <v>0</v>
      </c>
      <c r="Y236" t="str">
        <f t="shared" si="35"/>
        <v>Good</v>
      </c>
      <c r="AM236" s="2"/>
    </row>
    <row r="237" spans="1:39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f t="shared" si="29"/>
        <v>598</v>
      </c>
      <c r="S237">
        <f t="shared" si="30"/>
        <v>598</v>
      </c>
      <c r="T237">
        <f t="shared" si="31"/>
        <v>186.28</v>
      </c>
      <c r="U237" t="str">
        <f t="shared" si="32"/>
        <v>The customer is from Yangon and purchase Sports and travel product from shop</v>
      </c>
      <c r="V237" t="b">
        <f t="shared" si="33"/>
        <v>0</v>
      </c>
      <c r="W237" t="b">
        <f t="shared" si="34"/>
        <v>0</v>
      </c>
      <c r="X237" t="b">
        <f t="shared" si="36"/>
        <v>0</v>
      </c>
      <c r="Y237" t="str">
        <f t="shared" si="35"/>
        <v>Bad</v>
      </c>
      <c r="AM237" s="2"/>
    </row>
    <row r="238" spans="1:39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  <c r="R238">
        <f t="shared" si="29"/>
        <v>825</v>
      </c>
      <c r="S238">
        <f t="shared" si="30"/>
        <v>825</v>
      </c>
      <c r="T238">
        <f t="shared" si="31"/>
        <v>87.05</v>
      </c>
      <c r="U238" t="str">
        <f t="shared" si="32"/>
        <v>The customer is from Naypyitaw and purchase Health and beauty product from shop</v>
      </c>
      <c r="V238" t="b">
        <f t="shared" si="33"/>
        <v>0</v>
      </c>
      <c r="W238" t="b">
        <f t="shared" si="34"/>
        <v>0</v>
      </c>
      <c r="X238" t="b">
        <f t="shared" si="36"/>
        <v>0</v>
      </c>
      <c r="Y238" t="str">
        <f t="shared" si="35"/>
        <v>Bad</v>
      </c>
      <c r="AM238" s="2"/>
    </row>
    <row r="239" spans="1:39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  <c r="R239">
        <f t="shared" si="29"/>
        <v>533</v>
      </c>
      <c r="S239">
        <f t="shared" si="30"/>
        <v>533</v>
      </c>
      <c r="T239">
        <f t="shared" si="31"/>
        <v>221.1</v>
      </c>
      <c r="U239" t="str">
        <f t="shared" si="32"/>
        <v>The customer is from Naypyitaw and purchase Fashion accessories product from shop</v>
      </c>
      <c r="V239" t="b">
        <f t="shared" si="33"/>
        <v>0</v>
      </c>
      <c r="W239" t="b">
        <f t="shared" si="34"/>
        <v>1</v>
      </c>
      <c r="X239" t="b">
        <f t="shared" si="36"/>
        <v>0</v>
      </c>
      <c r="Y239" t="str">
        <f t="shared" si="35"/>
        <v>Better</v>
      </c>
      <c r="AL239" s="1"/>
      <c r="AM239" s="2"/>
    </row>
    <row r="240" spans="1:39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f t="shared" si="29"/>
        <v>896</v>
      </c>
      <c r="S240">
        <f t="shared" si="30"/>
        <v>896</v>
      </c>
      <c r="T240">
        <f t="shared" si="31"/>
        <v>66.100000000000009</v>
      </c>
      <c r="U240" t="str">
        <f t="shared" si="32"/>
        <v>The customer is from Mandalay and purchase Electronic accessories product from shop</v>
      </c>
      <c r="V240" t="b">
        <f t="shared" si="33"/>
        <v>0</v>
      </c>
      <c r="W240" t="b">
        <f t="shared" si="34"/>
        <v>0</v>
      </c>
      <c r="X240" t="b">
        <f t="shared" si="36"/>
        <v>0</v>
      </c>
      <c r="Y240" t="str">
        <f t="shared" si="35"/>
        <v>Bad</v>
      </c>
      <c r="AM240" s="2"/>
    </row>
    <row r="241" spans="1:39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f t="shared" si="29"/>
        <v>811</v>
      </c>
      <c r="S241">
        <f t="shared" si="30"/>
        <v>811</v>
      </c>
      <c r="T241">
        <f t="shared" si="31"/>
        <v>89.69</v>
      </c>
      <c r="U241" t="str">
        <f t="shared" si="32"/>
        <v>The customer is from Yangon and purchase Fashion accessories product from shop</v>
      </c>
      <c r="V241" t="b">
        <f t="shared" si="33"/>
        <v>0</v>
      </c>
      <c r="W241" t="b">
        <f t="shared" si="34"/>
        <v>0</v>
      </c>
      <c r="X241" t="b">
        <f t="shared" si="36"/>
        <v>0</v>
      </c>
      <c r="Y241" t="str">
        <f t="shared" si="35"/>
        <v>Bad</v>
      </c>
      <c r="AM241" s="2"/>
    </row>
    <row r="242" spans="1:39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  <c r="R242">
        <f t="shared" si="29"/>
        <v>526</v>
      </c>
      <c r="S242">
        <f t="shared" si="30"/>
        <v>526</v>
      </c>
      <c r="T242">
        <f t="shared" si="31"/>
        <v>224.46</v>
      </c>
      <c r="U242" t="str">
        <f t="shared" si="32"/>
        <v>The customer is from Yangon and purchase Food and beverages product from shop</v>
      </c>
      <c r="V242" t="b">
        <f t="shared" si="33"/>
        <v>0</v>
      </c>
      <c r="W242" t="b">
        <f t="shared" si="34"/>
        <v>0</v>
      </c>
      <c r="X242" t="b">
        <f t="shared" si="36"/>
        <v>0</v>
      </c>
      <c r="Y242" t="str">
        <f t="shared" si="35"/>
        <v>Good</v>
      </c>
      <c r="AM242" s="2"/>
    </row>
    <row r="243" spans="1:39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  <c r="R243">
        <f t="shared" si="29"/>
        <v>749</v>
      </c>
      <c r="S243">
        <f t="shared" si="30"/>
        <v>749</v>
      </c>
      <c r="T243">
        <f t="shared" si="31"/>
        <v>119.54</v>
      </c>
      <c r="U243" t="str">
        <f t="shared" si="32"/>
        <v>The customer is from Yangon and purchase Health and beauty product from shop</v>
      </c>
      <c r="V243" t="b">
        <f t="shared" si="33"/>
        <v>0</v>
      </c>
      <c r="W243" t="b">
        <f t="shared" si="34"/>
        <v>0</v>
      </c>
      <c r="X243" t="b">
        <f t="shared" si="36"/>
        <v>0</v>
      </c>
      <c r="Y243" t="str">
        <f t="shared" si="35"/>
        <v>Good</v>
      </c>
      <c r="AM243" s="2"/>
    </row>
    <row r="244" spans="1:39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  <c r="R244">
        <f t="shared" si="29"/>
        <v>596</v>
      </c>
      <c r="S244">
        <f t="shared" si="30"/>
        <v>596</v>
      </c>
      <c r="T244">
        <f t="shared" si="31"/>
        <v>186.4</v>
      </c>
      <c r="U244" t="str">
        <f t="shared" si="32"/>
        <v>The customer is from Naypyitaw and purchase Fashion accessories product from shop</v>
      </c>
      <c r="V244" t="b">
        <f t="shared" si="33"/>
        <v>0</v>
      </c>
      <c r="W244" t="b">
        <f t="shared" si="34"/>
        <v>0</v>
      </c>
      <c r="X244" t="b">
        <f t="shared" si="36"/>
        <v>0</v>
      </c>
      <c r="Y244" t="str">
        <f t="shared" si="35"/>
        <v>Good</v>
      </c>
      <c r="AM244" s="2"/>
    </row>
    <row r="245" spans="1:39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  <c r="R245">
        <f t="shared" si="29"/>
        <v>489</v>
      </c>
      <c r="S245">
        <f t="shared" si="30"/>
        <v>489</v>
      </c>
      <c r="T245">
        <f t="shared" si="31"/>
        <v>250.6</v>
      </c>
      <c r="U245" t="str">
        <f t="shared" si="32"/>
        <v>The customer is from Yangon and purchase Home and lifestyle product from shop</v>
      </c>
      <c r="V245" t="b">
        <f t="shared" si="33"/>
        <v>0</v>
      </c>
      <c r="W245" t="b">
        <f t="shared" si="34"/>
        <v>0</v>
      </c>
      <c r="X245" t="b">
        <f t="shared" si="36"/>
        <v>0</v>
      </c>
      <c r="Y245" t="str">
        <f t="shared" si="35"/>
        <v>Bad</v>
      </c>
      <c r="AM245" s="2"/>
    </row>
    <row r="246" spans="1:39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f t="shared" si="29"/>
        <v>63</v>
      </c>
      <c r="S246">
        <f t="shared" si="30"/>
        <v>63</v>
      </c>
      <c r="T246">
        <f t="shared" si="31"/>
        <v>750.96</v>
      </c>
      <c r="U246" t="str">
        <f t="shared" si="32"/>
        <v>The customer is from Mandalay and purchase Home and lifestyle product from shop</v>
      </c>
      <c r="V246" t="b">
        <f t="shared" si="33"/>
        <v>0</v>
      </c>
      <c r="W246" t="b">
        <f t="shared" si="34"/>
        <v>1</v>
      </c>
      <c r="X246" t="b">
        <f t="shared" si="36"/>
        <v>0</v>
      </c>
      <c r="Y246" t="str">
        <f t="shared" si="35"/>
        <v>Better</v>
      </c>
      <c r="AM246" s="2"/>
    </row>
    <row r="247" spans="1:39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  <c r="R247">
        <f t="shared" si="29"/>
        <v>321</v>
      </c>
      <c r="S247">
        <f t="shared" si="30"/>
        <v>321</v>
      </c>
      <c r="T247">
        <f t="shared" si="31"/>
        <v>380.72</v>
      </c>
      <c r="U247" t="str">
        <f t="shared" si="32"/>
        <v>The customer is from Yangon and purchase Home and lifestyle product from shop</v>
      </c>
      <c r="V247" t="b">
        <f t="shared" si="33"/>
        <v>0</v>
      </c>
      <c r="W247" t="b">
        <f t="shared" si="34"/>
        <v>0</v>
      </c>
      <c r="X247" t="b">
        <f t="shared" si="36"/>
        <v>0</v>
      </c>
      <c r="Y247" t="str">
        <f t="shared" si="35"/>
        <v>Good</v>
      </c>
      <c r="AM247" s="2"/>
    </row>
    <row r="248" spans="1:39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  <c r="R248">
        <f t="shared" si="29"/>
        <v>497</v>
      </c>
      <c r="S248">
        <f t="shared" si="30"/>
        <v>497</v>
      </c>
      <c r="T248">
        <f t="shared" si="31"/>
        <v>244.20000000000002</v>
      </c>
      <c r="U248" t="str">
        <f t="shared" si="32"/>
        <v>The customer is from Mandalay and purchase Electronic accessories product from shop</v>
      </c>
      <c r="V248" t="b">
        <f t="shared" si="33"/>
        <v>0</v>
      </c>
      <c r="W248" t="b">
        <f t="shared" si="34"/>
        <v>0</v>
      </c>
      <c r="X248" t="b">
        <f t="shared" si="36"/>
        <v>0</v>
      </c>
      <c r="Y248" t="str">
        <f t="shared" si="35"/>
        <v>Bad</v>
      </c>
      <c r="AL248" s="1"/>
      <c r="AM248" s="2"/>
    </row>
    <row r="249" spans="1:39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  <c r="R249">
        <f t="shared" si="29"/>
        <v>810</v>
      </c>
      <c r="S249">
        <f t="shared" si="30"/>
        <v>810</v>
      </c>
      <c r="T249">
        <f t="shared" si="31"/>
        <v>89.7</v>
      </c>
      <c r="U249" t="str">
        <f t="shared" si="32"/>
        <v>The customer is from Yangon and purchase Fashion accessories product from shop</v>
      </c>
      <c r="V249" t="b">
        <f t="shared" si="33"/>
        <v>0</v>
      </c>
      <c r="W249" t="b">
        <f t="shared" si="34"/>
        <v>0</v>
      </c>
      <c r="X249" t="b">
        <f t="shared" si="36"/>
        <v>0</v>
      </c>
      <c r="Y249" t="str">
        <f t="shared" si="35"/>
        <v>Good</v>
      </c>
      <c r="AM249" s="2"/>
    </row>
    <row r="250" spans="1:39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  <c r="R250">
        <f t="shared" si="29"/>
        <v>399</v>
      </c>
      <c r="S250">
        <f t="shared" si="30"/>
        <v>399</v>
      </c>
      <c r="T250">
        <f t="shared" si="31"/>
        <v>310.88</v>
      </c>
      <c r="U250" t="str">
        <f t="shared" si="32"/>
        <v>The customer is from Yangon and purchase Electronic accessories product from shop</v>
      </c>
      <c r="V250" t="b">
        <f t="shared" si="33"/>
        <v>0</v>
      </c>
      <c r="W250" t="b">
        <f t="shared" si="34"/>
        <v>1</v>
      </c>
      <c r="X250" t="b">
        <f t="shared" si="36"/>
        <v>0</v>
      </c>
      <c r="Y250" t="str">
        <f t="shared" si="35"/>
        <v>Better</v>
      </c>
      <c r="AL250" s="1"/>
      <c r="AM250" s="2"/>
    </row>
    <row r="251" spans="1:39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  <c r="R251">
        <f t="shared" si="29"/>
        <v>196</v>
      </c>
      <c r="S251">
        <f t="shared" si="30"/>
        <v>196</v>
      </c>
      <c r="T251">
        <f t="shared" si="31"/>
        <v>511.42</v>
      </c>
      <c r="U251" t="str">
        <f t="shared" si="32"/>
        <v>The customer is from Mandalay and purchase Food and beverages product from shop</v>
      </c>
      <c r="V251" t="b">
        <f t="shared" si="33"/>
        <v>0</v>
      </c>
      <c r="W251" t="b">
        <f t="shared" si="34"/>
        <v>0</v>
      </c>
      <c r="X251" t="b">
        <f t="shared" si="36"/>
        <v>0</v>
      </c>
      <c r="Y251" t="str">
        <f t="shared" si="35"/>
        <v>Bad</v>
      </c>
      <c r="AL251" s="1"/>
      <c r="AM251" s="2"/>
    </row>
    <row r="252" spans="1:39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  <c r="R252">
        <f t="shared" si="29"/>
        <v>283</v>
      </c>
      <c r="S252">
        <f t="shared" si="30"/>
        <v>283</v>
      </c>
      <c r="T252">
        <f t="shared" si="31"/>
        <v>418.95</v>
      </c>
      <c r="U252" t="str">
        <f t="shared" si="32"/>
        <v>The customer is from Mandalay and purchase Food and beverages product from shop</v>
      </c>
      <c r="V252" t="b">
        <f t="shared" si="33"/>
        <v>0</v>
      </c>
      <c r="W252" t="b">
        <f t="shared" si="34"/>
        <v>0</v>
      </c>
      <c r="X252" t="b">
        <f t="shared" si="36"/>
        <v>0</v>
      </c>
      <c r="Y252" t="str">
        <f t="shared" si="35"/>
        <v>Good</v>
      </c>
      <c r="AL252" s="1"/>
      <c r="AM252" s="2"/>
    </row>
    <row r="253" spans="1:39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  <c r="R253">
        <f t="shared" si="29"/>
        <v>351</v>
      </c>
      <c r="S253">
        <f t="shared" si="30"/>
        <v>351</v>
      </c>
      <c r="T253">
        <f t="shared" si="31"/>
        <v>351.9</v>
      </c>
      <c r="U253" t="str">
        <f t="shared" si="32"/>
        <v>The customer is from Naypyitaw and purchase Fashion accessories product from shop</v>
      </c>
      <c r="V253" t="b">
        <f t="shared" si="33"/>
        <v>0</v>
      </c>
      <c r="W253" t="b">
        <f t="shared" si="34"/>
        <v>1</v>
      </c>
      <c r="X253" t="b">
        <f t="shared" si="36"/>
        <v>0</v>
      </c>
      <c r="Y253" t="str">
        <f t="shared" si="35"/>
        <v>Better</v>
      </c>
      <c r="AM253" s="2"/>
    </row>
    <row r="254" spans="1:39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  <c r="R254">
        <f t="shared" si="29"/>
        <v>974</v>
      </c>
      <c r="S254">
        <f t="shared" si="30"/>
        <v>974</v>
      </c>
      <c r="T254">
        <f t="shared" si="31"/>
        <v>28.78</v>
      </c>
      <c r="U254" t="str">
        <f t="shared" si="32"/>
        <v>The customer is from Naypyitaw and purchase Sports and travel product from shop</v>
      </c>
      <c r="V254" t="b">
        <f t="shared" si="33"/>
        <v>0</v>
      </c>
      <c r="W254" t="b">
        <f t="shared" si="34"/>
        <v>1</v>
      </c>
      <c r="X254" t="b">
        <f t="shared" si="36"/>
        <v>0</v>
      </c>
      <c r="Y254" t="str">
        <f t="shared" si="35"/>
        <v>Better</v>
      </c>
      <c r="AM254" s="2"/>
    </row>
    <row r="255" spans="1:39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  <c r="R255">
        <f t="shared" si="29"/>
        <v>794</v>
      </c>
      <c r="S255">
        <f t="shared" si="30"/>
        <v>794</v>
      </c>
      <c r="T255">
        <f t="shared" si="31"/>
        <v>95</v>
      </c>
      <c r="U255" t="str">
        <f t="shared" si="32"/>
        <v>The customer is from Yangon and purchase Home and lifestyle product from shop</v>
      </c>
      <c r="V255" t="b">
        <f t="shared" si="33"/>
        <v>0</v>
      </c>
      <c r="W255" t="b">
        <f t="shared" si="34"/>
        <v>0</v>
      </c>
      <c r="X255" t="b">
        <f t="shared" si="36"/>
        <v>0</v>
      </c>
      <c r="Y255" t="str">
        <f t="shared" si="35"/>
        <v>Good</v>
      </c>
      <c r="AM255" s="2"/>
    </row>
    <row r="256" spans="1:39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  <c r="R256">
        <f t="shared" si="29"/>
        <v>231</v>
      </c>
      <c r="S256">
        <f t="shared" si="30"/>
        <v>231</v>
      </c>
      <c r="T256">
        <f t="shared" si="31"/>
        <v>471.2</v>
      </c>
      <c r="U256" t="str">
        <f t="shared" si="32"/>
        <v>The customer is from Yangon and purchase Home and lifestyle product from shop</v>
      </c>
      <c r="V256" t="b">
        <f t="shared" si="33"/>
        <v>0</v>
      </c>
      <c r="W256" t="b">
        <f t="shared" si="34"/>
        <v>1</v>
      </c>
      <c r="X256" t="b">
        <f t="shared" si="36"/>
        <v>0</v>
      </c>
      <c r="Y256" t="str">
        <f t="shared" si="35"/>
        <v>Better</v>
      </c>
      <c r="AM256" s="2"/>
    </row>
    <row r="257" spans="1:39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  <c r="R257">
        <f t="shared" si="29"/>
        <v>725</v>
      </c>
      <c r="S257">
        <f t="shared" si="30"/>
        <v>725</v>
      </c>
      <c r="T257">
        <f t="shared" si="31"/>
        <v>130.47999999999999</v>
      </c>
      <c r="U257" t="str">
        <f t="shared" si="32"/>
        <v>The customer is from Mandalay and purchase Fashion accessories product from shop</v>
      </c>
      <c r="V257" t="b">
        <f t="shared" si="33"/>
        <v>0</v>
      </c>
      <c r="W257" t="b">
        <f t="shared" si="34"/>
        <v>1</v>
      </c>
      <c r="X257" t="b">
        <f t="shared" si="36"/>
        <v>0</v>
      </c>
      <c r="Y257" t="str">
        <f t="shared" si="35"/>
        <v>Best</v>
      </c>
      <c r="AM257" s="2"/>
    </row>
    <row r="258" spans="1:39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f t="shared" ref="R258:R321" si="37">_xlfn.RANK.AVG(J258,$J$2:$J$1001,0)</f>
        <v>895</v>
      </c>
      <c r="S258">
        <f t="shared" ref="S258:S321" si="38">_xlfn.RANK.EQ(J258,$J$2:$J$1001,0)</f>
        <v>895</v>
      </c>
      <c r="T258">
        <f t="shared" ref="T258:T321" si="39">G258*H258</f>
        <v>66.349999999999994</v>
      </c>
      <c r="U258" t="str">
        <f t="shared" ref="U258:U321" si="40">_xlfn.CONCAT("The customer is from ",C258," and purchase ",F258," product from shop")</f>
        <v>The customer is from Yangon and purchase Electronic accessories product from shop</v>
      </c>
      <c r="V258" t="b">
        <f t="shared" ref="V258:V321" si="41">Q258=$AE$3</f>
        <v>0</v>
      </c>
      <c r="W258" t="b">
        <f t="shared" ref="W258:W321" si="42">Q258&gt;$AE$4</f>
        <v>1</v>
      </c>
      <c r="X258" t="b">
        <f t="shared" si="36"/>
        <v>0</v>
      </c>
      <c r="Y258" t="str">
        <f t="shared" ref="Y258:Y321" si="43">IF(Q258&lt;5,"Bad",IF(Q258&lt;7,"Good",IF(Q258&lt;9,"Better","Best")))</f>
        <v>Best</v>
      </c>
      <c r="AM258" s="2"/>
    </row>
    <row r="259" spans="1:39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f t="shared" si="37"/>
        <v>671</v>
      </c>
      <c r="S259">
        <f t="shared" si="38"/>
        <v>671</v>
      </c>
      <c r="T259">
        <f t="shared" si="39"/>
        <v>155.46</v>
      </c>
      <c r="U259" t="str">
        <f t="shared" si="40"/>
        <v>The customer is from Yangon and purchase Home and lifestyle product from shop</v>
      </c>
      <c r="V259" t="b">
        <f t="shared" si="41"/>
        <v>0</v>
      </c>
      <c r="W259" t="b">
        <f t="shared" si="42"/>
        <v>1</v>
      </c>
      <c r="X259" t="b">
        <f t="shared" ref="X259:X322" si="44">Q259&lt;$AD$5</f>
        <v>0</v>
      </c>
      <c r="Y259" t="str">
        <f t="shared" si="43"/>
        <v>Better</v>
      </c>
      <c r="AM259" s="2"/>
    </row>
    <row r="260" spans="1:39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  <c r="R260">
        <f t="shared" si="37"/>
        <v>728</v>
      </c>
      <c r="S260">
        <f t="shared" si="38"/>
        <v>728</v>
      </c>
      <c r="T260">
        <f t="shared" si="39"/>
        <v>129</v>
      </c>
      <c r="U260" t="str">
        <f t="shared" si="40"/>
        <v>The customer is from Yangon and purchase Electronic accessories product from shop</v>
      </c>
      <c r="V260" t="b">
        <f t="shared" si="41"/>
        <v>0</v>
      </c>
      <c r="W260" t="b">
        <f t="shared" si="42"/>
        <v>0</v>
      </c>
      <c r="X260" t="b">
        <f t="shared" si="44"/>
        <v>0</v>
      </c>
      <c r="Y260" t="str">
        <f t="shared" si="43"/>
        <v>Good</v>
      </c>
      <c r="AM260" s="2"/>
    </row>
    <row r="261" spans="1:39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  <c r="R261">
        <f t="shared" si="37"/>
        <v>467.5</v>
      </c>
      <c r="S261">
        <f t="shared" si="38"/>
        <v>467</v>
      </c>
      <c r="T261">
        <f t="shared" si="39"/>
        <v>263.76</v>
      </c>
      <c r="U261" t="str">
        <f t="shared" si="40"/>
        <v>The customer is from Naypyitaw and purchase Electronic accessories product from shop</v>
      </c>
      <c r="V261" t="b">
        <f t="shared" si="41"/>
        <v>0</v>
      </c>
      <c r="W261" t="b">
        <f t="shared" si="42"/>
        <v>1</v>
      </c>
      <c r="X261" t="b">
        <f t="shared" si="44"/>
        <v>0</v>
      </c>
      <c r="Y261" t="str">
        <f t="shared" si="43"/>
        <v>Good</v>
      </c>
      <c r="AL261" s="1"/>
      <c r="AM261" s="2"/>
    </row>
    <row r="262" spans="1:39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  <c r="R262">
        <f t="shared" si="37"/>
        <v>103</v>
      </c>
      <c r="S262">
        <f t="shared" si="38"/>
        <v>103</v>
      </c>
      <c r="T262">
        <f t="shared" si="39"/>
        <v>675.54</v>
      </c>
      <c r="U262" t="str">
        <f t="shared" si="40"/>
        <v>The customer is from Yangon and purchase Electronic accessories product from shop</v>
      </c>
      <c r="V262" t="b">
        <f t="shared" si="41"/>
        <v>0</v>
      </c>
      <c r="W262" t="b">
        <f t="shared" si="42"/>
        <v>0</v>
      </c>
      <c r="X262" t="b">
        <f t="shared" si="44"/>
        <v>0</v>
      </c>
      <c r="Y262" t="str">
        <f t="shared" si="43"/>
        <v>Good</v>
      </c>
      <c r="AM262" s="2"/>
    </row>
    <row r="263" spans="1:39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  <c r="R263">
        <f t="shared" si="37"/>
        <v>898</v>
      </c>
      <c r="S263">
        <f t="shared" si="38"/>
        <v>898</v>
      </c>
      <c r="T263">
        <f t="shared" si="39"/>
        <v>65.8</v>
      </c>
      <c r="U263" t="str">
        <f t="shared" si="40"/>
        <v>The customer is from Naypyitaw and purchase Fashion accessories product from shop</v>
      </c>
      <c r="V263" t="b">
        <f t="shared" si="41"/>
        <v>0</v>
      </c>
      <c r="W263" t="b">
        <f t="shared" si="42"/>
        <v>0</v>
      </c>
      <c r="X263" t="b">
        <f t="shared" si="44"/>
        <v>0</v>
      </c>
      <c r="Y263" t="str">
        <f t="shared" si="43"/>
        <v>Good</v>
      </c>
      <c r="AM263" s="2"/>
    </row>
    <row r="264" spans="1:39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  <c r="R264">
        <f t="shared" si="37"/>
        <v>676</v>
      </c>
      <c r="S264">
        <f t="shared" si="38"/>
        <v>676</v>
      </c>
      <c r="T264">
        <f t="shared" si="39"/>
        <v>153.19999999999999</v>
      </c>
      <c r="U264" t="str">
        <f t="shared" si="40"/>
        <v>The customer is from Mandalay and purchase Fashion accessories product from shop</v>
      </c>
      <c r="V264" t="b">
        <f t="shared" si="41"/>
        <v>0</v>
      </c>
      <c r="W264" t="b">
        <f t="shared" si="42"/>
        <v>0</v>
      </c>
      <c r="X264" t="b">
        <f t="shared" si="44"/>
        <v>0</v>
      </c>
      <c r="Y264" t="str">
        <f t="shared" si="43"/>
        <v>Good</v>
      </c>
      <c r="AL264" s="1"/>
      <c r="AM264" s="2"/>
    </row>
    <row r="265" spans="1:39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  <c r="R265">
        <f t="shared" si="37"/>
        <v>529</v>
      </c>
      <c r="S265">
        <f t="shared" si="38"/>
        <v>529</v>
      </c>
      <c r="T265">
        <f t="shared" si="39"/>
        <v>222.39999999999998</v>
      </c>
      <c r="U265" t="str">
        <f t="shared" si="40"/>
        <v>The customer is from Yangon and purchase Sports and travel product from shop</v>
      </c>
      <c r="V265" t="b">
        <f t="shared" si="41"/>
        <v>0</v>
      </c>
      <c r="W265" t="b">
        <f t="shared" si="42"/>
        <v>0</v>
      </c>
      <c r="X265" t="b">
        <f t="shared" si="44"/>
        <v>0</v>
      </c>
      <c r="Y265" t="str">
        <f t="shared" si="43"/>
        <v>Bad</v>
      </c>
      <c r="AM265" s="2"/>
    </row>
    <row r="266" spans="1:39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  <c r="R266">
        <f t="shared" si="37"/>
        <v>915</v>
      </c>
      <c r="S266">
        <f t="shared" si="38"/>
        <v>915</v>
      </c>
      <c r="T266">
        <f t="shared" si="39"/>
        <v>54.45</v>
      </c>
      <c r="U266" t="str">
        <f t="shared" si="40"/>
        <v>The customer is from Mandalay and purchase Sports and travel product from shop</v>
      </c>
      <c r="V266" t="b">
        <f t="shared" si="41"/>
        <v>0</v>
      </c>
      <c r="W266" t="b">
        <f t="shared" si="42"/>
        <v>1</v>
      </c>
      <c r="X266" t="b">
        <f t="shared" si="44"/>
        <v>0</v>
      </c>
      <c r="Y266" t="str">
        <f t="shared" si="43"/>
        <v>Better</v>
      </c>
      <c r="AM266" s="2"/>
    </row>
    <row r="267" spans="1:39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  <c r="R267">
        <f t="shared" si="37"/>
        <v>97</v>
      </c>
      <c r="S267">
        <f t="shared" si="38"/>
        <v>97</v>
      </c>
      <c r="T267">
        <f t="shared" si="39"/>
        <v>688.80000000000007</v>
      </c>
      <c r="U267" t="str">
        <f t="shared" si="40"/>
        <v>The customer is from Yangon and purchase Sports and travel product from shop</v>
      </c>
      <c r="V267" t="b">
        <f t="shared" si="41"/>
        <v>0</v>
      </c>
      <c r="W267" t="b">
        <f t="shared" si="42"/>
        <v>1</v>
      </c>
      <c r="X267" t="b">
        <f t="shared" si="44"/>
        <v>0</v>
      </c>
      <c r="Y267" t="str">
        <f t="shared" si="43"/>
        <v>Better</v>
      </c>
      <c r="AL267" s="1"/>
      <c r="AM267" s="2"/>
    </row>
    <row r="268" spans="1:39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  <c r="R268">
        <f t="shared" si="37"/>
        <v>697</v>
      </c>
      <c r="S268">
        <f t="shared" si="38"/>
        <v>697</v>
      </c>
      <c r="T268">
        <f t="shared" si="39"/>
        <v>141.88</v>
      </c>
      <c r="U268" t="str">
        <f t="shared" si="40"/>
        <v>The customer is from Naypyitaw and purchase Home and lifestyle product from shop</v>
      </c>
      <c r="V268" t="b">
        <f t="shared" si="41"/>
        <v>0</v>
      </c>
      <c r="W268" t="b">
        <f t="shared" si="42"/>
        <v>1</v>
      </c>
      <c r="X268" t="b">
        <f t="shared" si="44"/>
        <v>0</v>
      </c>
      <c r="Y268" t="str">
        <f t="shared" si="43"/>
        <v>Good</v>
      </c>
      <c r="AM268" s="2"/>
    </row>
    <row r="269" spans="1:39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  <c r="R269">
        <f t="shared" si="37"/>
        <v>65</v>
      </c>
      <c r="S269">
        <f t="shared" si="38"/>
        <v>65</v>
      </c>
      <c r="T269">
        <f t="shared" si="39"/>
        <v>746</v>
      </c>
      <c r="U269" t="str">
        <f t="shared" si="40"/>
        <v>The customer is from Mandalay and purchase Food and beverages product from shop</v>
      </c>
      <c r="V269" t="b">
        <f t="shared" si="41"/>
        <v>0</v>
      </c>
      <c r="W269" t="b">
        <f t="shared" si="42"/>
        <v>1</v>
      </c>
      <c r="X269" t="b">
        <f t="shared" si="44"/>
        <v>0</v>
      </c>
      <c r="Y269" t="str">
        <f t="shared" si="43"/>
        <v>Best</v>
      </c>
      <c r="AM269" s="2"/>
    </row>
    <row r="270" spans="1:39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f t="shared" si="37"/>
        <v>437</v>
      </c>
      <c r="S270">
        <f t="shared" si="38"/>
        <v>437</v>
      </c>
      <c r="T270">
        <f t="shared" si="39"/>
        <v>282.95999999999998</v>
      </c>
      <c r="U270" t="str">
        <f t="shared" si="40"/>
        <v>The customer is from Yangon and purchase Home and lifestyle product from shop</v>
      </c>
      <c r="V270" t="b">
        <f t="shared" si="41"/>
        <v>0</v>
      </c>
      <c r="W270" t="b">
        <f t="shared" si="42"/>
        <v>0</v>
      </c>
      <c r="X270" t="b">
        <f t="shared" si="44"/>
        <v>0</v>
      </c>
      <c r="Y270" t="str">
        <f t="shared" si="43"/>
        <v>Bad</v>
      </c>
      <c r="AL270" s="1"/>
      <c r="AM270" s="2"/>
    </row>
    <row r="271" spans="1:39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  <c r="R271">
        <f t="shared" si="37"/>
        <v>348</v>
      </c>
      <c r="S271">
        <f t="shared" si="38"/>
        <v>348</v>
      </c>
      <c r="T271">
        <f t="shared" si="39"/>
        <v>355.4</v>
      </c>
      <c r="U271" t="str">
        <f t="shared" si="40"/>
        <v>The customer is from Yangon and purchase Home and lifestyle product from shop</v>
      </c>
      <c r="V271" t="b">
        <f t="shared" si="41"/>
        <v>0</v>
      </c>
      <c r="W271" t="b">
        <f t="shared" si="42"/>
        <v>1</v>
      </c>
      <c r="X271" t="b">
        <f t="shared" si="44"/>
        <v>0</v>
      </c>
      <c r="Y271" t="str">
        <f t="shared" si="43"/>
        <v>Better</v>
      </c>
      <c r="AM271" s="2"/>
    </row>
    <row r="272" spans="1:39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  <c r="R272">
        <f t="shared" si="37"/>
        <v>365</v>
      </c>
      <c r="S272">
        <f t="shared" si="38"/>
        <v>365</v>
      </c>
      <c r="T272">
        <f t="shared" si="39"/>
        <v>337.15000000000003</v>
      </c>
      <c r="U272" t="str">
        <f t="shared" si="40"/>
        <v>The customer is from Mandalay and purchase Sports and travel product from shop</v>
      </c>
      <c r="V272" t="b">
        <f t="shared" si="41"/>
        <v>0</v>
      </c>
      <c r="W272" t="b">
        <f t="shared" si="42"/>
        <v>0</v>
      </c>
      <c r="X272" t="b">
        <f t="shared" si="44"/>
        <v>0</v>
      </c>
      <c r="Y272" t="str">
        <f t="shared" si="43"/>
        <v>Good</v>
      </c>
      <c r="AL272" s="1"/>
      <c r="AM272" s="2"/>
    </row>
    <row r="273" spans="1:39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f t="shared" si="37"/>
        <v>944</v>
      </c>
      <c r="S273">
        <f t="shared" si="38"/>
        <v>944</v>
      </c>
      <c r="T273">
        <f t="shared" si="39"/>
        <v>42.24</v>
      </c>
      <c r="U273" t="str">
        <f t="shared" si="40"/>
        <v>The customer is from Naypyitaw and purchase Health and beauty product from shop</v>
      </c>
      <c r="V273" t="b">
        <f t="shared" si="41"/>
        <v>0</v>
      </c>
      <c r="W273" t="b">
        <f t="shared" si="42"/>
        <v>1</v>
      </c>
      <c r="X273" t="b">
        <f t="shared" si="44"/>
        <v>0</v>
      </c>
      <c r="Y273" t="str">
        <f t="shared" si="43"/>
        <v>Best</v>
      </c>
      <c r="AM273" s="2"/>
    </row>
    <row r="274" spans="1:39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f t="shared" si="37"/>
        <v>585</v>
      </c>
      <c r="S274">
        <f t="shared" si="38"/>
        <v>585</v>
      </c>
      <c r="T274">
        <f t="shared" si="39"/>
        <v>193.85999999999999</v>
      </c>
      <c r="U274" t="str">
        <f t="shared" si="40"/>
        <v>The customer is from Yangon and purchase Home and lifestyle product from shop</v>
      </c>
      <c r="V274" t="b">
        <f t="shared" si="41"/>
        <v>0</v>
      </c>
      <c r="W274" t="b">
        <f t="shared" si="42"/>
        <v>1</v>
      </c>
      <c r="X274" t="b">
        <f t="shared" si="44"/>
        <v>0</v>
      </c>
      <c r="Y274" t="str">
        <f t="shared" si="43"/>
        <v>Better</v>
      </c>
      <c r="AM274" s="2"/>
    </row>
    <row r="275" spans="1:39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f t="shared" si="37"/>
        <v>981</v>
      </c>
      <c r="S275">
        <f t="shared" si="38"/>
        <v>981</v>
      </c>
      <c r="T275">
        <f t="shared" si="39"/>
        <v>24.06</v>
      </c>
      <c r="U275" t="str">
        <f t="shared" si="40"/>
        <v>The customer is from Yangon and purchase Home and lifestyle product from shop</v>
      </c>
      <c r="V275" t="b">
        <f t="shared" si="41"/>
        <v>0</v>
      </c>
      <c r="W275" t="b">
        <f t="shared" si="42"/>
        <v>0</v>
      </c>
      <c r="X275" t="b">
        <f t="shared" si="44"/>
        <v>0</v>
      </c>
      <c r="Y275" t="str">
        <f t="shared" si="43"/>
        <v>Good</v>
      </c>
      <c r="AM275" s="2"/>
    </row>
    <row r="276" spans="1:39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  <c r="R276">
        <f t="shared" si="37"/>
        <v>142</v>
      </c>
      <c r="S276">
        <f t="shared" si="38"/>
        <v>142</v>
      </c>
      <c r="T276">
        <f t="shared" si="39"/>
        <v>598.26</v>
      </c>
      <c r="U276" t="str">
        <f t="shared" si="40"/>
        <v>The customer is from Mandalay and purchase Health and beauty product from shop</v>
      </c>
      <c r="V276" t="b">
        <f t="shared" si="41"/>
        <v>0</v>
      </c>
      <c r="W276" t="b">
        <f t="shared" si="42"/>
        <v>1</v>
      </c>
      <c r="X276" t="b">
        <f t="shared" si="44"/>
        <v>0</v>
      </c>
      <c r="Y276" t="str">
        <f t="shared" si="43"/>
        <v>Better</v>
      </c>
      <c r="AM276" s="2"/>
    </row>
    <row r="277" spans="1:39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  <c r="R277">
        <f t="shared" si="37"/>
        <v>369</v>
      </c>
      <c r="S277">
        <f t="shared" si="38"/>
        <v>369</v>
      </c>
      <c r="T277">
        <f t="shared" si="39"/>
        <v>335.78999999999996</v>
      </c>
      <c r="U277" t="str">
        <f t="shared" si="40"/>
        <v>The customer is from Mandalay and purchase Fashion accessories product from shop</v>
      </c>
      <c r="V277" t="b">
        <f t="shared" si="41"/>
        <v>0</v>
      </c>
      <c r="W277" t="b">
        <f t="shared" si="42"/>
        <v>0</v>
      </c>
      <c r="X277" t="b">
        <f t="shared" si="44"/>
        <v>0</v>
      </c>
      <c r="Y277" t="str">
        <f t="shared" si="43"/>
        <v>Good</v>
      </c>
      <c r="AM277" s="2"/>
    </row>
    <row r="278" spans="1:39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  <c r="R278">
        <f t="shared" si="37"/>
        <v>535</v>
      </c>
      <c r="S278">
        <f t="shared" si="38"/>
        <v>535</v>
      </c>
      <c r="T278">
        <f t="shared" si="39"/>
        <v>218.2</v>
      </c>
      <c r="U278" t="str">
        <f t="shared" si="40"/>
        <v>The customer is from Naypyitaw and purchase Home and lifestyle product from shop</v>
      </c>
      <c r="V278" t="b">
        <f t="shared" si="41"/>
        <v>0</v>
      </c>
      <c r="W278" t="b">
        <f t="shared" si="42"/>
        <v>1</v>
      </c>
      <c r="X278" t="b">
        <f t="shared" si="44"/>
        <v>0</v>
      </c>
      <c r="Y278" t="str">
        <f t="shared" si="43"/>
        <v>Better</v>
      </c>
      <c r="AM278" s="2"/>
    </row>
    <row r="279" spans="1:39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  <c r="R279">
        <f t="shared" si="37"/>
        <v>320</v>
      </c>
      <c r="S279">
        <f t="shared" si="38"/>
        <v>320</v>
      </c>
      <c r="T279">
        <f t="shared" si="39"/>
        <v>381.68</v>
      </c>
      <c r="U279" t="str">
        <f t="shared" si="40"/>
        <v>The customer is from Naypyitaw and purchase Fashion accessories product from shop</v>
      </c>
      <c r="V279" t="b">
        <f t="shared" si="41"/>
        <v>0</v>
      </c>
      <c r="W279" t="b">
        <f t="shared" si="42"/>
        <v>0</v>
      </c>
      <c r="X279" t="b">
        <f t="shared" si="44"/>
        <v>0</v>
      </c>
      <c r="Y279" t="str">
        <f t="shared" si="43"/>
        <v>Good</v>
      </c>
      <c r="AM279" s="2"/>
    </row>
    <row r="280" spans="1:39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  <c r="R280">
        <f t="shared" si="37"/>
        <v>84</v>
      </c>
      <c r="S280">
        <f t="shared" si="38"/>
        <v>84</v>
      </c>
      <c r="T280">
        <f t="shared" si="39"/>
        <v>709.9</v>
      </c>
      <c r="U280" t="str">
        <f t="shared" si="40"/>
        <v>The customer is from Naypyitaw and purchase Fashion accessories product from shop</v>
      </c>
      <c r="V280" t="b">
        <f t="shared" si="41"/>
        <v>0</v>
      </c>
      <c r="W280" t="b">
        <f t="shared" si="42"/>
        <v>0</v>
      </c>
      <c r="X280" t="b">
        <f t="shared" si="44"/>
        <v>0</v>
      </c>
      <c r="Y280" t="str">
        <f t="shared" si="43"/>
        <v>Good</v>
      </c>
      <c r="AM280" s="2"/>
    </row>
    <row r="281" spans="1:39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  <c r="R281">
        <f t="shared" si="37"/>
        <v>261</v>
      </c>
      <c r="S281">
        <f t="shared" si="38"/>
        <v>261</v>
      </c>
      <c r="T281">
        <f t="shared" si="39"/>
        <v>440.20000000000005</v>
      </c>
      <c r="U281" t="str">
        <f t="shared" si="40"/>
        <v>The customer is from Yangon and purchase Sports and travel product from shop</v>
      </c>
      <c r="V281" t="b">
        <f t="shared" si="41"/>
        <v>0</v>
      </c>
      <c r="W281" t="b">
        <f t="shared" si="42"/>
        <v>1</v>
      </c>
      <c r="X281" t="b">
        <f t="shared" si="44"/>
        <v>0</v>
      </c>
      <c r="Y281" t="str">
        <f t="shared" si="43"/>
        <v>Best</v>
      </c>
      <c r="AL281" s="1"/>
      <c r="AM281" s="2"/>
    </row>
    <row r="282" spans="1:39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f t="shared" si="37"/>
        <v>167</v>
      </c>
      <c r="S282">
        <f t="shared" si="38"/>
        <v>167</v>
      </c>
      <c r="T282">
        <f t="shared" si="39"/>
        <v>559.67999999999995</v>
      </c>
      <c r="U282" t="str">
        <f t="shared" si="40"/>
        <v>The customer is from Yangon and purchase Home and lifestyle product from shop</v>
      </c>
      <c r="V282" t="b">
        <f t="shared" si="41"/>
        <v>0</v>
      </c>
      <c r="W282" t="b">
        <f t="shared" si="42"/>
        <v>0</v>
      </c>
      <c r="X282" t="b">
        <f t="shared" si="44"/>
        <v>0</v>
      </c>
      <c r="Y282" t="str">
        <f t="shared" si="43"/>
        <v>Good</v>
      </c>
      <c r="AL282" s="1"/>
      <c r="AM282" s="2"/>
    </row>
    <row r="283" spans="1:39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  <c r="R283">
        <f t="shared" si="37"/>
        <v>954</v>
      </c>
      <c r="S283">
        <f t="shared" si="38"/>
        <v>954</v>
      </c>
      <c r="T283">
        <f t="shared" si="39"/>
        <v>37</v>
      </c>
      <c r="U283" t="str">
        <f t="shared" si="40"/>
        <v>The customer is from Naypyitaw and purchase Home and lifestyle product from shop</v>
      </c>
      <c r="V283" t="b">
        <f t="shared" si="41"/>
        <v>0</v>
      </c>
      <c r="W283" t="b">
        <f t="shared" si="42"/>
        <v>1</v>
      </c>
      <c r="X283" t="b">
        <f t="shared" si="44"/>
        <v>0</v>
      </c>
      <c r="Y283" t="str">
        <f t="shared" si="43"/>
        <v>Better</v>
      </c>
      <c r="AM283" s="2"/>
    </row>
    <row r="284" spans="1:39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  <c r="R284">
        <f t="shared" si="37"/>
        <v>995</v>
      </c>
      <c r="S284">
        <f t="shared" si="38"/>
        <v>995</v>
      </c>
      <c r="T284">
        <f t="shared" si="39"/>
        <v>15.34</v>
      </c>
      <c r="U284" t="str">
        <f t="shared" si="40"/>
        <v>The customer is from Yangon and purchase Sports and travel product from shop</v>
      </c>
      <c r="V284" t="b">
        <f t="shared" si="41"/>
        <v>0</v>
      </c>
      <c r="W284" t="b">
        <f t="shared" si="42"/>
        <v>0</v>
      </c>
      <c r="X284" t="b">
        <f t="shared" si="44"/>
        <v>0</v>
      </c>
      <c r="Y284" t="str">
        <f t="shared" si="43"/>
        <v>Good</v>
      </c>
      <c r="AL284" s="1"/>
      <c r="AM284" s="2"/>
    </row>
    <row r="285" spans="1:39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  <c r="R285">
        <f t="shared" si="37"/>
        <v>141</v>
      </c>
      <c r="S285">
        <f t="shared" si="38"/>
        <v>141</v>
      </c>
      <c r="T285">
        <f t="shared" si="39"/>
        <v>598.98</v>
      </c>
      <c r="U285" t="str">
        <f t="shared" si="40"/>
        <v>The customer is from Yangon and purchase Health and beauty product from shop</v>
      </c>
      <c r="V285" t="b">
        <f t="shared" si="41"/>
        <v>0</v>
      </c>
      <c r="W285" t="b">
        <f t="shared" si="42"/>
        <v>1</v>
      </c>
      <c r="X285" t="b">
        <f t="shared" si="44"/>
        <v>0</v>
      </c>
      <c r="Y285" t="str">
        <f t="shared" si="43"/>
        <v>Better</v>
      </c>
      <c r="AM285" s="2"/>
    </row>
    <row r="286" spans="1:39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  <c r="R286">
        <f t="shared" si="37"/>
        <v>590</v>
      </c>
      <c r="S286">
        <f t="shared" si="38"/>
        <v>590</v>
      </c>
      <c r="T286">
        <f t="shared" si="39"/>
        <v>190.68</v>
      </c>
      <c r="U286" t="str">
        <f t="shared" si="40"/>
        <v>The customer is from Yangon and purchase Health and beauty product from shop</v>
      </c>
      <c r="V286" t="b">
        <f t="shared" si="41"/>
        <v>1</v>
      </c>
      <c r="W286" t="b">
        <f t="shared" si="42"/>
        <v>1</v>
      </c>
      <c r="X286" t="b">
        <f t="shared" si="44"/>
        <v>0</v>
      </c>
      <c r="Y286" t="str">
        <f t="shared" si="43"/>
        <v>Best</v>
      </c>
      <c r="AL286" s="1"/>
      <c r="AM286" s="2"/>
    </row>
    <row r="287" spans="1:39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  <c r="R287">
        <f t="shared" si="37"/>
        <v>373</v>
      </c>
      <c r="S287">
        <f t="shared" si="38"/>
        <v>373</v>
      </c>
      <c r="T287">
        <f t="shared" si="39"/>
        <v>333.40000000000003</v>
      </c>
      <c r="U287" t="str">
        <f t="shared" si="40"/>
        <v>The customer is from Mandalay and purchase Health and beauty product from shop</v>
      </c>
      <c r="V287" t="b">
        <f t="shared" si="41"/>
        <v>0</v>
      </c>
      <c r="W287" t="b">
        <f t="shared" si="42"/>
        <v>1</v>
      </c>
      <c r="X287" t="b">
        <f t="shared" si="44"/>
        <v>0</v>
      </c>
      <c r="Y287" t="str">
        <f t="shared" si="43"/>
        <v>Better</v>
      </c>
      <c r="AL287" s="1"/>
      <c r="AM287" s="2"/>
    </row>
    <row r="288" spans="1:39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  <c r="R288">
        <f t="shared" si="37"/>
        <v>861</v>
      </c>
      <c r="S288">
        <f t="shared" si="38"/>
        <v>861</v>
      </c>
      <c r="T288">
        <f t="shared" si="39"/>
        <v>74.86</v>
      </c>
      <c r="U288" t="str">
        <f t="shared" si="40"/>
        <v>The customer is from Naypyitaw and purchase Home and lifestyle product from shop</v>
      </c>
      <c r="V288" t="b">
        <f t="shared" si="41"/>
        <v>0</v>
      </c>
      <c r="W288" t="b">
        <f t="shared" si="42"/>
        <v>1</v>
      </c>
      <c r="X288" t="b">
        <f t="shared" si="44"/>
        <v>0</v>
      </c>
      <c r="Y288" t="str">
        <f t="shared" si="43"/>
        <v>Good</v>
      </c>
      <c r="AM288" s="2"/>
    </row>
    <row r="289" spans="1:39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  <c r="R289">
        <f t="shared" si="37"/>
        <v>541</v>
      </c>
      <c r="S289">
        <f t="shared" si="38"/>
        <v>541</v>
      </c>
      <c r="T289">
        <f t="shared" si="39"/>
        <v>213.75</v>
      </c>
      <c r="U289" t="str">
        <f t="shared" si="40"/>
        <v>The customer is from Naypyitaw and purchase Sports and travel product from shop</v>
      </c>
      <c r="V289" t="b">
        <f t="shared" si="41"/>
        <v>0</v>
      </c>
      <c r="W289" t="b">
        <f t="shared" si="42"/>
        <v>1</v>
      </c>
      <c r="X289" t="b">
        <f t="shared" si="44"/>
        <v>0</v>
      </c>
      <c r="Y289" t="str">
        <f t="shared" si="43"/>
        <v>Best</v>
      </c>
      <c r="AM289" s="2"/>
    </row>
    <row r="290" spans="1:39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  <c r="R290">
        <f t="shared" si="37"/>
        <v>363</v>
      </c>
      <c r="S290">
        <f t="shared" si="38"/>
        <v>363</v>
      </c>
      <c r="T290">
        <f t="shared" si="39"/>
        <v>339.57</v>
      </c>
      <c r="U290" t="str">
        <f t="shared" si="40"/>
        <v>The customer is from Mandalay and purchase Food and beverages product from shop</v>
      </c>
      <c r="V290" t="b">
        <f t="shared" si="41"/>
        <v>0</v>
      </c>
      <c r="W290" t="b">
        <f t="shared" si="42"/>
        <v>0</v>
      </c>
      <c r="X290" t="b">
        <f t="shared" si="44"/>
        <v>0</v>
      </c>
      <c r="Y290" t="str">
        <f t="shared" si="43"/>
        <v>Good</v>
      </c>
      <c r="AL290" s="1"/>
      <c r="AM290" s="2"/>
    </row>
    <row r="291" spans="1:39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  <c r="R291">
        <f t="shared" si="37"/>
        <v>111</v>
      </c>
      <c r="S291">
        <f t="shared" si="38"/>
        <v>111</v>
      </c>
      <c r="T291">
        <f t="shared" si="39"/>
        <v>664.16</v>
      </c>
      <c r="U291" t="str">
        <f t="shared" si="40"/>
        <v>The customer is from Yangon and purchase Home and lifestyle product from shop</v>
      </c>
      <c r="V291" t="b">
        <f t="shared" si="41"/>
        <v>0</v>
      </c>
      <c r="W291" t="b">
        <f t="shared" si="42"/>
        <v>0</v>
      </c>
      <c r="X291" t="b">
        <f t="shared" si="44"/>
        <v>0</v>
      </c>
      <c r="Y291" t="str">
        <f t="shared" si="43"/>
        <v>Bad</v>
      </c>
      <c r="AL291" s="1"/>
      <c r="AM291" s="2"/>
    </row>
    <row r="292" spans="1:39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  <c r="R292">
        <f t="shared" si="37"/>
        <v>297</v>
      </c>
      <c r="S292">
        <f t="shared" si="38"/>
        <v>297</v>
      </c>
      <c r="T292">
        <f t="shared" si="39"/>
        <v>403</v>
      </c>
      <c r="U292" t="str">
        <f t="shared" si="40"/>
        <v>The customer is from Mandalay and purchase Electronic accessories product from shop</v>
      </c>
      <c r="V292" t="b">
        <f t="shared" si="41"/>
        <v>0</v>
      </c>
      <c r="W292" t="b">
        <f t="shared" si="42"/>
        <v>1</v>
      </c>
      <c r="X292" t="b">
        <f t="shared" si="44"/>
        <v>0</v>
      </c>
      <c r="Y292" t="str">
        <f t="shared" si="43"/>
        <v>Better</v>
      </c>
      <c r="AM292" s="2"/>
    </row>
    <row r="293" spans="1:39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  <c r="R293">
        <f t="shared" si="37"/>
        <v>582</v>
      </c>
      <c r="S293">
        <f t="shared" si="38"/>
        <v>582</v>
      </c>
      <c r="T293">
        <f t="shared" si="39"/>
        <v>194.95000000000002</v>
      </c>
      <c r="U293" t="str">
        <f t="shared" si="40"/>
        <v>The customer is from Naypyitaw and purchase Electronic accessories product from shop</v>
      </c>
      <c r="V293" t="b">
        <f t="shared" si="41"/>
        <v>0</v>
      </c>
      <c r="W293" t="b">
        <f t="shared" si="42"/>
        <v>0</v>
      </c>
      <c r="X293" t="b">
        <f t="shared" si="44"/>
        <v>0</v>
      </c>
      <c r="Y293" t="str">
        <f t="shared" si="43"/>
        <v>Good</v>
      </c>
      <c r="AL293" s="1"/>
      <c r="AM293" s="2"/>
    </row>
    <row r="294" spans="1:39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  <c r="R294">
        <f t="shared" si="37"/>
        <v>904</v>
      </c>
      <c r="S294">
        <f t="shared" si="38"/>
        <v>904</v>
      </c>
      <c r="T294">
        <f t="shared" si="39"/>
        <v>62.48</v>
      </c>
      <c r="U294" t="str">
        <f t="shared" si="40"/>
        <v>The customer is from Yangon and purchase Electronic accessories product from shop</v>
      </c>
      <c r="V294" t="b">
        <f t="shared" si="41"/>
        <v>0</v>
      </c>
      <c r="W294" t="b">
        <f t="shared" si="42"/>
        <v>0</v>
      </c>
      <c r="X294" t="b">
        <f t="shared" si="44"/>
        <v>0</v>
      </c>
      <c r="Y294" t="str">
        <f t="shared" si="43"/>
        <v>Bad</v>
      </c>
      <c r="AM294" s="2"/>
    </row>
    <row r="295" spans="1:39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  <c r="R295">
        <f t="shared" si="37"/>
        <v>873</v>
      </c>
      <c r="S295">
        <f t="shared" si="38"/>
        <v>873</v>
      </c>
      <c r="T295">
        <f t="shared" si="39"/>
        <v>72.72</v>
      </c>
      <c r="U295" t="str">
        <f t="shared" si="40"/>
        <v>The customer is from Yangon and purchase Food and beverages product from shop</v>
      </c>
      <c r="V295" t="b">
        <f t="shared" si="41"/>
        <v>0</v>
      </c>
      <c r="W295" t="b">
        <f t="shared" si="42"/>
        <v>1</v>
      </c>
      <c r="X295" t="b">
        <f t="shared" si="44"/>
        <v>0</v>
      </c>
      <c r="Y295" t="str">
        <f t="shared" si="43"/>
        <v>Better</v>
      </c>
      <c r="AM295" s="2"/>
    </row>
    <row r="296" spans="1:39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  <c r="R296">
        <f t="shared" si="37"/>
        <v>610</v>
      </c>
      <c r="S296">
        <f t="shared" si="38"/>
        <v>610</v>
      </c>
      <c r="T296">
        <f t="shared" si="39"/>
        <v>181.1</v>
      </c>
      <c r="U296" t="str">
        <f t="shared" si="40"/>
        <v>The customer is from Mandalay and purchase Health and beauty product from shop</v>
      </c>
      <c r="V296" t="b">
        <f t="shared" si="41"/>
        <v>0</v>
      </c>
      <c r="W296" t="b">
        <f t="shared" si="42"/>
        <v>0</v>
      </c>
      <c r="X296" t="b">
        <f t="shared" si="44"/>
        <v>0</v>
      </c>
      <c r="Y296" t="str">
        <f t="shared" si="43"/>
        <v>Good</v>
      </c>
      <c r="AL296" s="1"/>
      <c r="AM296" s="2"/>
    </row>
    <row r="297" spans="1:39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  <c r="R297">
        <f t="shared" si="37"/>
        <v>473</v>
      </c>
      <c r="S297">
        <f t="shared" si="38"/>
        <v>473</v>
      </c>
      <c r="T297">
        <f t="shared" si="39"/>
        <v>259.60000000000002</v>
      </c>
      <c r="U297" t="str">
        <f t="shared" si="40"/>
        <v>The customer is from Naypyitaw and purchase Electronic accessories product from shop</v>
      </c>
      <c r="V297" t="b">
        <f t="shared" si="41"/>
        <v>0</v>
      </c>
      <c r="W297" t="b">
        <f t="shared" si="42"/>
        <v>1</v>
      </c>
      <c r="X297" t="b">
        <f t="shared" si="44"/>
        <v>0</v>
      </c>
      <c r="Y297" t="str">
        <f t="shared" si="43"/>
        <v>Better</v>
      </c>
      <c r="AM297" s="2"/>
    </row>
    <row r="298" spans="1:39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  <c r="R298">
        <f t="shared" si="37"/>
        <v>756</v>
      </c>
      <c r="S298">
        <f t="shared" si="38"/>
        <v>756</v>
      </c>
      <c r="T298">
        <f t="shared" si="39"/>
        <v>115.36</v>
      </c>
      <c r="U298" t="str">
        <f t="shared" si="40"/>
        <v>The customer is from Naypyitaw and purchase Electronic accessories product from shop</v>
      </c>
      <c r="V298" t="b">
        <f t="shared" si="41"/>
        <v>0</v>
      </c>
      <c r="W298" t="b">
        <f t="shared" si="42"/>
        <v>0</v>
      </c>
      <c r="X298" t="b">
        <f t="shared" si="44"/>
        <v>0</v>
      </c>
      <c r="Y298" t="str">
        <f t="shared" si="43"/>
        <v>Good</v>
      </c>
      <c r="AM298" s="2"/>
    </row>
    <row r="299" spans="1:39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  <c r="R299">
        <f t="shared" si="37"/>
        <v>233</v>
      </c>
      <c r="S299">
        <f t="shared" si="38"/>
        <v>233</v>
      </c>
      <c r="T299">
        <f t="shared" si="39"/>
        <v>470.28</v>
      </c>
      <c r="U299" t="str">
        <f t="shared" si="40"/>
        <v>The customer is from Yangon and purchase Home and lifestyle product from shop</v>
      </c>
      <c r="V299" t="b">
        <f t="shared" si="41"/>
        <v>0</v>
      </c>
      <c r="W299" t="b">
        <f t="shared" si="42"/>
        <v>0</v>
      </c>
      <c r="X299" t="b">
        <f t="shared" si="44"/>
        <v>0</v>
      </c>
      <c r="Y299" t="str">
        <f t="shared" si="43"/>
        <v>Good</v>
      </c>
      <c r="AM299" s="2"/>
    </row>
    <row r="300" spans="1:39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  <c r="R300">
        <f t="shared" si="37"/>
        <v>507</v>
      </c>
      <c r="S300">
        <f t="shared" si="38"/>
        <v>507</v>
      </c>
      <c r="T300">
        <f t="shared" si="39"/>
        <v>240.04</v>
      </c>
      <c r="U300" t="str">
        <f t="shared" si="40"/>
        <v>The customer is from Yangon and purchase Home and lifestyle product from shop</v>
      </c>
      <c r="V300" t="b">
        <f t="shared" si="41"/>
        <v>0</v>
      </c>
      <c r="W300" t="b">
        <f t="shared" si="42"/>
        <v>0</v>
      </c>
      <c r="X300" t="b">
        <f t="shared" si="44"/>
        <v>0</v>
      </c>
      <c r="Y300" t="str">
        <f t="shared" si="43"/>
        <v>Bad</v>
      </c>
      <c r="AM300" s="2"/>
    </row>
    <row r="301" spans="1:39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  <c r="R301">
        <f t="shared" si="37"/>
        <v>816</v>
      </c>
      <c r="S301">
        <f t="shared" si="38"/>
        <v>816</v>
      </c>
      <c r="T301">
        <f t="shared" si="39"/>
        <v>88.61</v>
      </c>
      <c r="U301" t="str">
        <f t="shared" si="40"/>
        <v>The customer is from Naypyitaw and purchase Home and lifestyle product from shop</v>
      </c>
      <c r="V301" t="b">
        <f t="shared" si="41"/>
        <v>0</v>
      </c>
      <c r="W301" t="b">
        <f t="shared" si="42"/>
        <v>1</v>
      </c>
      <c r="X301" t="b">
        <f t="shared" si="44"/>
        <v>0</v>
      </c>
      <c r="Y301" t="str">
        <f t="shared" si="43"/>
        <v>Better</v>
      </c>
      <c r="AL301" s="1"/>
      <c r="AM301" s="2"/>
    </row>
    <row r="302" spans="1:39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  <c r="R302">
        <f t="shared" si="37"/>
        <v>568</v>
      </c>
      <c r="S302">
        <f t="shared" si="38"/>
        <v>568</v>
      </c>
      <c r="T302">
        <f t="shared" si="39"/>
        <v>199.64</v>
      </c>
      <c r="U302" t="str">
        <f t="shared" si="40"/>
        <v>The customer is from Naypyitaw and purchase Fashion accessories product from shop</v>
      </c>
      <c r="V302" t="b">
        <f t="shared" si="41"/>
        <v>0</v>
      </c>
      <c r="W302" t="b">
        <f t="shared" si="42"/>
        <v>0</v>
      </c>
      <c r="X302" t="b">
        <f t="shared" si="44"/>
        <v>0</v>
      </c>
      <c r="Y302" t="str">
        <f t="shared" si="43"/>
        <v>Good</v>
      </c>
      <c r="AL302" s="1"/>
      <c r="AM302" s="2"/>
    </row>
    <row r="303" spans="1:39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  <c r="R303">
        <f t="shared" si="37"/>
        <v>951</v>
      </c>
      <c r="S303">
        <f t="shared" si="38"/>
        <v>951</v>
      </c>
      <c r="T303">
        <f t="shared" si="39"/>
        <v>39.01</v>
      </c>
      <c r="U303" t="str">
        <f t="shared" si="40"/>
        <v>The customer is from Mandalay and purchase Health and beauty product from shop</v>
      </c>
      <c r="V303" t="b">
        <f t="shared" si="41"/>
        <v>0</v>
      </c>
      <c r="W303" t="b">
        <f t="shared" si="42"/>
        <v>0</v>
      </c>
      <c r="X303" t="b">
        <f t="shared" si="44"/>
        <v>0</v>
      </c>
      <c r="Y303" t="str">
        <f t="shared" si="43"/>
        <v>Bad</v>
      </c>
      <c r="AM303" s="2"/>
    </row>
    <row r="304" spans="1:39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f t="shared" si="37"/>
        <v>931</v>
      </c>
      <c r="S304">
        <f t="shared" si="38"/>
        <v>931</v>
      </c>
      <c r="T304">
        <f t="shared" si="39"/>
        <v>48.61</v>
      </c>
      <c r="U304" t="str">
        <f t="shared" si="40"/>
        <v>The customer is from Naypyitaw and purchase Food and beverages product from shop</v>
      </c>
      <c r="V304" t="b">
        <f t="shared" si="41"/>
        <v>0</v>
      </c>
      <c r="W304" t="b">
        <f t="shared" si="42"/>
        <v>0</v>
      </c>
      <c r="X304" t="b">
        <f t="shared" si="44"/>
        <v>0</v>
      </c>
      <c r="Y304" t="str">
        <f t="shared" si="43"/>
        <v>Bad</v>
      </c>
      <c r="AM304" s="2"/>
    </row>
    <row r="305" spans="1:39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  <c r="R305">
        <f t="shared" si="37"/>
        <v>557</v>
      </c>
      <c r="S305">
        <f t="shared" si="38"/>
        <v>557</v>
      </c>
      <c r="T305">
        <f t="shared" si="39"/>
        <v>204.76</v>
      </c>
      <c r="U305" t="str">
        <f t="shared" si="40"/>
        <v>The customer is from Yangon and purchase Electronic accessories product from shop</v>
      </c>
      <c r="V305" t="b">
        <f t="shared" si="41"/>
        <v>0</v>
      </c>
      <c r="W305" t="b">
        <f t="shared" si="42"/>
        <v>0</v>
      </c>
      <c r="X305" t="b">
        <f t="shared" si="44"/>
        <v>0</v>
      </c>
      <c r="Y305" t="str">
        <f t="shared" si="43"/>
        <v>Bad</v>
      </c>
      <c r="AL305" s="1"/>
      <c r="AM305" s="2"/>
    </row>
    <row r="306" spans="1:39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  <c r="R306">
        <f t="shared" si="37"/>
        <v>748</v>
      </c>
      <c r="S306">
        <f t="shared" si="38"/>
        <v>748</v>
      </c>
      <c r="T306">
        <f t="shared" si="39"/>
        <v>119.68</v>
      </c>
      <c r="U306" t="str">
        <f t="shared" si="40"/>
        <v>The customer is from Mandalay and purchase Electronic accessories product from shop</v>
      </c>
      <c r="V306" t="b">
        <f t="shared" si="41"/>
        <v>0</v>
      </c>
      <c r="W306" t="b">
        <f t="shared" si="42"/>
        <v>1</v>
      </c>
      <c r="X306" t="b">
        <f t="shared" si="44"/>
        <v>0</v>
      </c>
      <c r="Y306" t="str">
        <f t="shared" si="43"/>
        <v>Better</v>
      </c>
      <c r="AL306" s="1"/>
      <c r="AM306" s="2"/>
    </row>
    <row r="307" spans="1:39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  <c r="R307">
        <f t="shared" si="37"/>
        <v>202</v>
      </c>
      <c r="S307">
        <f t="shared" si="38"/>
        <v>202</v>
      </c>
      <c r="T307">
        <f t="shared" si="39"/>
        <v>505.40000000000003</v>
      </c>
      <c r="U307" t="str">
        <f t="shared" si="40"/>
        <v>The customer is from Yangon and purchase Electronic accessories product from shop</v>
      </c>
      <c r="V307" t="b">
        <f t="shared" si="41"/>
        <v>0</v>
      </c>
      <c r="W307" t="b">
        <f t="shared" si="42"/>
        <v>0</v>
      </c>
      <c r="X307" t="b">
        <f t="shared" si="44"/>
        <v>0</v>
      </c>
      <c r="Y307" t="str">
        <f t="shared" si="43"/>
        <v>Bad</v>
      </c>
      <c r="AM307" s="2"/>
    </row>
    <row r="308" spans="1:39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  <c r="R308">
        <f t="shared" si="37"/>
        <v>439</v>
      </c>
      <c r="S308">
        <f t="shared" si="38"/>
        <v>439</v>
      </c>
      <c r="T308">
        <f t="shared" si="39"/>
        <v>281.60999999999996</v>
      </c>
      <c r="U308" t="str">
        <f t="shared" si="40"/>
        <v>The customer is from Yangon and purchase Sports and travel product from shop</v>
      </c>
      <c r="V308" t="b">
        <f t="shared" si="41"/>
        <v>0</v>
      </c>
      <c r="W308" t="b">
        <f t="shared" si="42"/>
        <v>1</v>
      </c>
      <c r="X308" t="b">
        <f t="shared" si="44"/>
        <v>0</v>
      </c>
      <c r="Y308" t="str">
        <f t="shared" si="43"/>
        <v>Best</v>
      </c>
      <c r="AM308" s="2"/>
    </row>
    <row r="309" spans="1:39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f t="shared" si="37"/>
        <v>83</v>
      </c>
      <c r="S309">
        <f t="shared" si="38"/>
        <v>83</v>
      </c>
      <c r="T309">
        <f t="shared" si="39"/>
        <v>710.32</v>
      </c>
      <c r="U309" t="str">
        <f t="shared" si="40"/>
        <v>The customer is from Yangon and purchase Home and lifestyle product from shop</v>
      </c>
      <c r="V309" t="b">
        <f t="shared" si="41"/>
        <v>0</v>
      </c>
      <c r="W309" t="b">
        <f t="shared" si="42"/>
        <v>0</v>
      </c>
      <c r="X309" t="b">
        <f t="shared" si="44"/>
        <v>0</v>
      </c>
      <c r="Y309" t="str">
        <f t="shared" si="43"/>
        <v>Bad</v>
      </c>
      <c r="AM309" s="2"/>
    </row>
    <row r="310" spans="1:39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  <c r="R310">
        <f t="shared" si="37"/>
        <v>849</v>
      </c>
      <c r="S310">
        <f t="shared" si="38"/>
        <v>849</v>
      </c>
      <c r="T310">
        <f t="shared" si="39"/>
        <v>79.44</v>
      </c>
      <c r="U310" t="str">
        <f t="shared" si="40"/>
        <v>The customer is from Yangon and purchase Electronic accessories product from shop</v>
      </c>
      <c r="V310" t="b">
        <f t="shared" si="41"/>
        <v>0</v>
      </c>
      <c r="W310" t="b">
        <f t="shared" si="42"/>
        <v>0</v>
      </c>
      <c r="X310" t="b">
        <f t="shared" si="44"/>
        <v>0</v>
      </c>
      <c r="Y310" t="str">
        <f t="shared" si="43"/>
        <v>Bad</v>
      </c>
      <c r="AM310" s="2"/>
    </row>
    <row r="311" spans="1:39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  <c r="R311">
        <f t="shared" si="37"/>
        <v>651</v>
      </c>
      <c r="S311">
        <f t="shared" si="38"/>
        <v>651</v>
      </c>
      <c r="T311">
        <f t="shared" si="39"/>
        <v>163.82</v>
      </c>
      <c r="U311" t="str">
        <f t="shared" si="40"/>
        <v>The customer is from Yangon and purchase Fashion accessories product from shop</v>
      </c>
      <c r="V311" t="b">
        <f t="shared" si="41"/>
        <v>0</v>
      </c>
      <c r="W311" t="b">
        <f t="shared" si="42"/>
        <v>1</v>
      </c>
      <c r="X311" t="b">
        <f t="shared" si="44"/>
        <v>0</v>
      </c>
      <c r="Y311" t="str">
        <f t="shared" si="43"/>
        <v>Better</v>
      </c>
      <c r="AL311" s="1"/>
      <c r="AM311" s="2"/>
    </row>
    <row r="312" spans="1:39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  <c r="R312">
        <f t="shared" si="37"/>
        <v>227</v>
      </c>
      <c r="S312">
        <f t="shared" si="38"/>
        <v>227</v>
      </c>
      <c r="T312">
        <f t="shared" si="39"/>
        <v>479.58000000000004</v>
      </c>
      <c r="U312" t="str">
        <f t="shared" si="40"/>
        <v>The customer is from Mandalay and purchase Sports and travel product from shop</v>
      </c>
      <c r="V312" t="b">
        <f t="shared" si="41"/>
        <v>0</v>
      </c>
      <c r="W312" t="b">
        <f t="shared" si="42"/>
        <v>0</v>
      </c>
      <c r="X312" t="b">
        <f t="shared" si="44"/>
        <v>0</v>
      </c>
      <c r="Y312" t="str">
        <f t="shared" si="43"/>
        <v>Good</v>
      </c>
      <c r="AM312" s="2"/>
    </row>
    <row r="313" spans="1:39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f t="shared" si="37"/>
        <v>707</v>
      </c>
      <c r="S313">
        <f t="shared" si="38"/>
        <v>707</v>
      </c>
      <c r="T313">
        <f t="shared" si="39"/>
        <v>138.66</v>
      </c>
      <c r="U313" t="str">
        <f t="shared" si="40"/>
        <v>The customer is from Naypyitaw and purchase Fashion accessories product from shop</v>
      </c>
      <c r="V313" t="b">
        <f t="shared" si="41"/>
        <v>0</v>
      </c>
      <c r="W313" t="b">
        <f t="shared" si="42"/>
        <v>1</v>
      </c>
      <c r="X313" t="b">
        <f t="shared" si="44"/>
        <v>0</v>
      </c>
      <c r="Y313" t="str">
        <f t="shared" si="43"/>
        <v>Best</v>
      </c>
      <c r="AL313" s="1"/>
      <c r="AM313" s="2"/>
    </row>
    <row r="314" spans="1:39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f t="shared" si="37"/>
        <v>881</v>
      </c>
      <c r="S314">
        <f t="shared" si="38"/>
        <v>881</v>
      </c>
      <c r="T314">
        <f t="shared" si="39"/>
        <v>71.150000000000006</v>
      </c>
      <c r="U314" t="str">
        <f t="shared" si="40"/>
        <v>The customer is from Yangon and purchase Food and beverages product from shop</v>
      </c>
      <c r="V314" t="b">
        <f t="shared" si="41"/>
        <v>0</v>
      </c>
      <c r="W314" t="b">
        <f t="shared" si="42"/>
        <v>0</v>
      </c>
      <c r="X314" t="b">
        <f t="shared" si="44"/>
        <v>0</v>
      </c>
      <c r="Y314" t="str">
        <f t="shared" si="43"/>
        <v>Bad</v>
      </c>
      <c r="AL314" s="1"/>
      <c r="AM314" s="2"/>
    </row>
    <row r="315" spans="1:39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f t="shared" si="37"/>
        <v>701</v>
      </c>
      <c r="S315">
        <f t="shared" si="38"/>
        <v>701</v>
      </c>
      <c r="T315">
        <f t="shared" si="39"/>
        <v>139.95000000000002</v>
      </c>
      <c r="U315" t="str">
        <f t="shared" si="40"/>
        <v>The customer is from Yangon and purchase Health and beauty product from shop</v>
      </c>
      <c r="V315" t="b">
        <f t="shared" si="41"/>
        <v>0</v>
      </c>
      <c r="W315" t="b">
        <f t="shared" si="42"/>
        <v>0</v>
      </c>
      <c r="X315" t="b">
        <f t="shared" si="44"/>
        <v>0</v>
      </c>
      <c r="Y315" t="str">
        <f t="shared" si="43"/>
        <v>Good</v>
      </c>
      <c r="AM315" s="2"/>
    </row>
    <row r="316" spans="1:39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f t="shared" si="37"/>
        <v>52</v>
      </c>
      <c r="S316">
        <f t="shared" si="38"/>
        <v>52</v>
      </c>
      <c r="T316">
        <f t="shared" si="39"/>
        <v>781.3</v>
      </c>
      <c r="U316" t="str">
        <f t="shared" si="40"/>
        <v>The customer is from Naypyitaw and purchase Electronic accessories product from shop</v>
      </c>
      <c r="V316" t="b">
        <f t="shared" si="41"/>
        <v>0</v>
      </c>
      <c r="W316" t="b">
        <f t="shared" si="42"/>
        <v>0</v>
      </c>
      <c r="X316" t="b">
        <f t="shared" si="44"/>
        <v>0</v>
      </c>
      <c r="Y316" t="str">
        <f t="shared" si="43"/>
        <v>Bad</v>
      </c>
      <c r="AM316" s="2"/>
    </row>
    <row r="317" spans="1:39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  <c r="R317">
        <f t="shared" si="37"/>
        <v>572</v>
      </c>
      <c r="S317">
        <f t="shared" si="38"/>
        <v>572</v>
      </c>
      <c r="T317">
        <f t="shared" si="39"/>
        <v>198.74</v>
      </c>
      <c r="U317" t="str">
        <f t="shared" si="40"/>
        <v>The customer is from Naypyitaw and purchase Food and beverages product from shop</v>
      </c>
      <c r="V317" t="b">
        <f t="shared" si="41"/>
        <v>0</v>
      </c>
      <c r="W317" t="b">
        <f t="shared" si="42"/>
        <v>0</v>
      </c>
      <c r="X317" t="b">
        <f t="shared" si="44"/>
        <v>0</v>
      </c>
      <c r="Y317" t="str">
        <f t="shared" si="43"/>
        <v>Good</v>
      </c>
      <c r="AM317" s="2"/>
    </row>
    <row r="318" spans="1:39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  <c r="R318">
        <f t="shared" si="37"/>
        <v>902</v>
      </c>
      <c r="S318">
        <f t="shared" si="38"/>
        <v>902</v>
      </c>
      <c r="T318">
        <f t="shared" si="39"/>
        <v>63.239999999999995</v>
      </c>
      <c r="U318" t="str">
        <f t="shared" si="40"/>
        <v>The customer is from Naypyitaw and purchase Food and beverages product from shop</v>
      </c>
      <c r="V318" t="b">
        <f t="shared" si="41"/>
        <v>0</v>
      </c>
      <c r="W318" t="b">
        <f t="shared" si="42"/>
        <v>1</v>
      </c>
      <c r="X318" t="b">
        <f t="shared" si="44"/>
        <v>0</v>
      </c>
      <c r="Y318" t="str">
        <f t="shared" si="43"/>
        <v>Better</v>
      </c>
      <c r="AM318" s="2"/>
    </row>
    <row r="319" spans="1:39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f t="shared" si="37"/>
        <v>332</v>
      </c>
      <c r="S319">
        <f t="shared" si="38"/>
        <v>332</v>
      </c>
      <c r="T319">
        <f t="shared" si="39"/>
        <v>373.95000000000005</v>
      </c>
      <c r="U319" t="str">
        <f t="shared" si="40"/>
        <v>The customer is from Naypyitaw and purchase Electronic accessories product from shop</v>
      </c>
      <c r="V319" t="b">
        <f t="shared" si="41"/>
        <v>0</v>
      </c>
      <c r="W319" t="b">
        <f t="shared" si="42"/>
        <v>0</v>
      </c>
      <c r="X319" t="b">
        <f t="shared" si="44"/>
        <v>0</v>
      </c>
      <c r="Y319" t="str">
        <f t="shared" si="43"/>
        <v>Bad</v>
      </c>
      <c r="AL319" s="1"/>
      <c r="AM319" s="2"/>
    </row>
    <row r="320" spans="1:39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  <c r="R320">
        <f t="shared" si="37"/>
        <v>547</v>
      </c>
      <c r="S320">
        <f t="shared" si="38"/>
        <v>547</v>
      </c>
      <c r="T320">
        <f t="shared" si="39"/>
        <v>207.69</v>
      </c>
      <c r="U320" t="str">
        <f t="shared" si="40"/>
        <v>The customer is from Naypyitaw and purchase Health and beauty product from shop</v>
      </c>
      <c r="V320" t="b">
        <f t="shared" si="41"/>
        <v>0</v>
      </c>
      <c r="W320" t="b">
        <f t="shared" si="42"/>
        <v>1</v>
      </c>
      <c r="X320" t="b">
        <f t="shared" si="44"/>
        <v>0</v>
      </c>
      <c r="Y320" t="str">
        <f t="shared" si="43"/>
        <v>Better</v>
      </c>
      <c r="AM320" s="2"/>
    </row>
    <row r="321" spans="1:39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  <c r="R321">
        <f t="shared" si="37"/>
        <v>618</v>
      </c>
      <c r="S321">
        <f t="shared" si="38"/>
        <v>618</v>
      </c>
      <c r="T321">
        <f t="shared" si="39"/>
        <v>176.28</v>
      </c>
      <c r="U321" t="str">
        <f t="shared" si="40"/>
        <v>The customer is from Naypyitaw and purchase Health and beauty product from shop</v>
      </c>
      <c r="V321" t="b">
        <f t="shared" si="41"/>
        <v>0</v>
      </c>
      <c r="W321" t="b">
        <f t="shared" si="42"/>
        <v>1</v>
      </c>
      <c r="X321" t="b">
        <f t="shared" si="44"/>
        <v>0</v>
      </c>
      <c r="Y321" t="str">
        <f t="shared" si="43"/>
        <v>Better</v>
      </c>
      <c r="AM321" s="2"/>
    </row>
    <row r="322" spans="1:39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  <c r="R322">
        <f t="shared" ref="R322:R385" si="45">_xlfn.RANK.AVG(J322,$J$2:$J$1001,0)</f>
        <v>555</v>
      </c>
      <c r="S322">
        <f t="shared" ref="S322:S385" si="46">_xlfn.RANK.EQ(J322,$J$2:$J$1001,0)</f>
        <v>555</v>
      </c>
      <c r="T322">
        <f t="shared" ref="T322:T385" si="47">G322*H322</f>
        <v>206.37</v>
      </c>
      <c r="U322" t="str">
        <f t="shared" ref="U322:U385" si="48">_xlfn.CONCAT("The customer is from ",C322," and purchase ",F322," product from shop")</f>
        <v>The customer is from Naypyitaw and purchase Food and beverages product from shop</v>
      </c>
      <c r="V322" t="b">
        <f t="shared" ref="V322:V385" si="49">Q322=$AE$3</f>
        <v>0</v>
      </c>
      <c r="W322" t="b">
        <f t="shared" ref="W322:W385" si="50">Q322&gt;$AE$4</f>
        <v>0</v>
      </c>
      <c r="X322" t="b">
        <f t="shared" si="44"/>
        <v>0</v>
      </c>
      <c r="Y322" t="str">
        <f t="shared" ref="Y322:Y385" si="51">IF(Q322&lt;5,"Bad",IF(Q322&lt;7,"Good",IF(Q322&lt;9,"Better","Best")))</f>
        <v>Good</v>
      </c>
      <c r="AL322" s="1"/>
      <c r="AM322" s="2"/>
    </row>
    <row r="323" spans="1:39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  <c r="R323">
        <f t="shared" si="45"/>
        <v>949</v>
      </c>
      <c r="S323">
        <f t="shared" si="46"/>
        <v>949</v>
      </c>
      <c r="T323">
        <f t="shared" si="47"/>
        <v>39.42</v>
      </c>
      <c r="U323" t="str">
        <f t="shared" si="48"/>
        <v>The customer is from Naypyitaw and purchase Health and beauty product from shop</v>
      </c>
      <c r="V323" t="b">
        <f t="shared" si="49"/>
        <v>0</v>
      </c>
      <c r="W323" t="b">
        <f t="shared" si="50"/>
        <v>1</v>
      </c>
      <c r="X323" t="b">
        <f t="shared" ref="X323:X386" si="52">Q323&lt;$AD$5</f>
        <v>0</v>
      </c>
      <c r="Y323" t="str">
        <f t="shared" si="51"/>
        <v>Better</v>
      </c>
      <c r="AM323" s="2"/>
    </row>
    <row r="324" spans="1:39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f t="shared" si="45"/>
        <v>805</v>
      </c>
      <c r="S324">
        <f t="shared" si="46"/>
        <v>805</v>
      </c>
      <c r="T324">
        <f t="shared" si="47"/>
        <v>91.56</v>
      </c>
      <c r="U324" t="str">
        <f t="shared" si="48"/>
        <v>The customer is from Yangon and purchase Health and beauty product from shop</v>
      </c>
      <c r="V324" t="b">
        <f t="shared" si="49"/>
        <v>0</v>
      </c>
      <c r="W324" t="b">
        <f t="shared" si="50"/>
        <v>1</v>
      </c>
      <c r="X324" t="b">
        <f t="shared" si="52"/>
        <v>0</v>
      </c>
      <c r="Y324" t="str">
        <f t="shared" si="51"/>
        <v>Best</v>
      </c>
      <c r="AL324" s="1"/>
      <c r="AM324" s="2"/>
    </row>
    <row r="325" spans="1:39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f t="shared" si="45"/>
        <v>402</v>
      </c>
      <c r="S325">
        <f t="shared" si="46"/>
        <v>402</v>
      </c>
      <c r="T325">
        <f t="shared" si="47"/>
        <v>308.85000000000002</v>
      </c>
      <c r="U325" t="str">
        <f t="shared" si="48"/>
        <v>The customer is from Yangon and purchase Fashion accessories product from shop</v>
      </c>
      <c r="V325" t="b">
        <f t="shared" si="49"/>
        <v>0</v>
      </c>
      <c r="W325" t="b">
        <f t="shared" si="50"/>
        <v>0</v>
      </c>
      <c r="X325" t="b">
        <f t="shared" si="52"/>
        <v>0</v>
      </c>
      <c r="Y325" t="str">
        <f t="shared" si="51"/>
        <v>Good</v>
      </c>
      <c r="AM325" s="2"/>
    </row>
    <row r="326" spans="1:39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  <c r="R326">
        <f t="shared" si="45"/>
        <v>727</v>
      </c>
      <c r="S326">
        <f t="shared" si="46"/>
        <v>727</v>
      </c>
      <c r="T326">
        <f t="shared" si="47"/>
        <v>129.12</v>
      </c>
      <c r="U326" t="str">
        <f t="shared" si="48"/>
        <v>The customer is from Yangon and purchase Home and lifestyle product from shop</v>
      </c>
      <c r="V326" t="b">
        <f t="shared" si="49"/>
        <v>0</v>
      </c>
      <c r="W326" t="b">
        <f t="shared" si="50"/>
        <v>1</v>
      </c>
      <c r="X326" t="b">
        <f t="shared" si="52"/>
        <v>0</v>
      </c>
      <c r="Y326" t="str">
        <f t="shared" si="51"/>
        <v>Best</v>
      </c>
      <c r="AM326" s="2"/>
    </row>
    <row r="327" spans="1:39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  <c r="R327">
        <f t="shared" si="45"/>
        <v>306</v>
      </c>
      <c r="S327">
        <f t="shared" si="46"/>
        <v>306</v>
      </c>
      <c r="T327">
        <f t="shared" si="47"/>
        <v>390.96</v>
      </c>
      <c r="U327" t="str">
        <f t="shared" si="48"/>
        <v>The customer is from Mandalay and purchase Sports and travel product from shop</v>
      </c>
      <c r="V327" t="b">
        <f t="shared" si="49"/>
        <v>0</v>
      </c>
      <c r="W327" t="b">
        <f t="shared" si="50"/>
        <v>0</v>
      </c>
      <c r="X327" t="b">
        <f t="shared" si="52"/>
        <v>0</v>
      </c>
      <c r="Y327" t="str">
        <f t="shared" si="51"/>
        <v>Good</v>
      </c>
      <c r="AM327" s="2"/>
    </row>
    <row r="328" spans="1:39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  <c r="R328">
        <f t="shared" si="45"/>
        <v>208</v>
      </c>
      <c r="S328">
        <f t="shared" si="46"/>
        <v>208</v>
      </c>
      <c r="T328">
        <f t="shared" si="47"/>
        <v>498.9</v>
      </c>
      <c r="U328" t="str">
        <f t="shared" si="48"/>
        <v>The customer is from Yangon and purchase Food and beverages product from shop</v>
      </c>
      <c r="V328" t="b">
        <f t="shared" si="49"/>
        <v>0</v>
      </c>
      <c r="W328" t="b">
        <f t="shared" si="50"/>
        <v>0</v>
      </c>
      <c r="X328" t="b">
        <f t="shared" si="52"/>
        <v>0</v>
      </c>
      <c r="Y328" t="str">
        <f t="shared" si="51"/>
        <v>Good</v>
      </c>
      <c r="AL328" s="1"/>
      <c r="AM328" s="2"/>
    </row>
    <row r="329" spans="1:39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  <c r="R329">
        <f t="shared" si="45"/>
        <v>328</v>
      </c>
      <c r="S329">
        <f t="shared" si="46"/>
        <v>328</v>
      </c>
      <c r="T329">
        <f t="shared" si="47"/>
        <v>377.04</v>
      </c>
      <c r="U329" t="str">
        <f t="shared" si="48"/>
        <v>The customer is from Naypyitaw and purchase Food and beverages product from shop</v>
      </c>
      <c r="V329" t="b">
        <f t="shared" si="49"/>
        <v>0</v>
      </c>
      <c r="W329" t="b">
        <f t="shared" si="50"/>
        <v>1</v>
      </c>
      <c r="X329" t="b">
        <f t="shared" si="52"/>
        <v>0</v>
      </c>
      <c r="Y329" t="str">
        <f t="shared" si="51"/>
        <v>Better</v>
      </c>
      <c r="AM329" s="2"/>
    </row>
    <row r="330" spans="1:39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  <c r="R330">
        <f t="shared" si="45"/>
        <v>559</v>
      </c>
      <c r="S330">
        <f t="shared" si="46"/>
        <v>559</v>
      </c>
      <c r="T330">
        <f t="shared" si="47"/>
        <v>204.52</v>
      </c>
      <c r="U330" t="str">
        <f t="shared" si="48"/>
        <v>The customer is from Mandalay and purchase Health and beauty product from shop</v>
      </c>
      <c r="V330" t="b">
        <f t="shared" si="49"/>
        <v>0</v>
      </c>
      <c r="W330" t="b">
        <f t="shared" si="50"/>
        <v>0</v>
      </c>
      <c r="X330" t="b">
        <f t="shared" si="52"/>
        <v>0</v>
      </c>
      <c r="Y330" t="str">
        <f t="shared" si="51"/>
        <v>Bad</v>
      </c>
      <c r="AL330" s="1"/>
      <c r="AM330" s="2"/>
    </row>
    <row r="331" spans="1:39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  <c r="R331">
        <f t="shared" si="45"/>
        <v>687</v>
      </c>
      <c r="S331">
        <f t="shared" si="46"/>
        <v>687</v>
      </c>
      <c r="T331">
        <f t="shared" si="47"/>
        <v>145.44</v>
      </c>
      <c r="U331" t="str">
        <f t="shared" si="48"/>
        <v>The customer is from Yangon and purchase Electronic accessories product from shop</v>
      </c>
      <c r="V331" t="b">
        <f t="shared" si="49"/>
        <v>0</v>
      </c>
      <c r="W331" t="b">
        <f t="shared" si="50"/>
        <v>1</v>
      </c>
      <c r="X331" t="b">
        <f t="shared" si="52"/>
        <v>0</v>
      </c>
      <c r="Y331" t="str">
        <f t="shared" si="51"/>
        <v>Better</v>
      </c>
      <c r="AL331" s="1"/>
      <c r="AM331" s="2"/>
    </row>
    <row r="332" spans="1:39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  <c r="R332">
        <f t="shared" si="45"/>
        <v>574</v>
      </c>
      <c r="S332">
        <f t="shared" si="46"/>
        <v>574</v>
      </c>
      <c r="T332">
        <f t="shared" si="47"/>
        <v>198.18</v>
      </c>
      <c r="U332" t="str">
        <f t="shared" si="48"/>
        <v>The customer is from Mandalay and purchase Home and lifestyle product from shop</v>
      </c>
      <c r="V332" t="b">
        <f t="shared" si="49"/>
        <v>0</v>
      </c>
      <c r="W332" t="b">
        <f t="shared" si="50"/>
        <v>0</v>
      </c>
      <c r="X332" t="b">
        <f t="shared" si="52"/>
        <v>0</v>
      </c>
      <c r="Y332" t="str">
        <f t="shared" si="51"/>
        <v>Good</v>
      </c>
      <c r="AM332" s="2"/>
    </row>
    <row r="333" spans="1:39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  <c r="R333">
        <f t="shared" si="45"/>
        <v>781</v>
      </c>
      <c r="S333">
        <f t="shared" si="46"/>
        <v>781</v>
      </c>
      <c r="T333">
        <f t="shared" si="47"/>
        <v>98.699999999999989</v>
      </c>
      <c r="U333" t="str">
        <f t="shared" si="48"/>
        <v>The customer is from Yangon and purchase Food and beverages product from shop</v>
      </c>
      <c r="V333" t="b">
        <f t="shared" si="49"/>
        <v>1</v>
      </c>
      <c r="W333" t="b">
        <f t="shared" si="50"/>
        <v>1</v>
      </c>
      <c r="X333" t="b">
        <f t="shared" si="52"/>
        <v>0</v>
      </c>
      <c r="Y333" t="str">
        <f t="shared" si="51"/>
        <v>Best</v>
      </c>
      <c r="AL333" s="1"/>
      <c r="AM333" s="2"/>
    </row>
    <row r="334" spans="1:39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  <c r="R334">
        <f t="shared" si="45"/>
        <v>314</v>
      </c>
      <c r="S334">
        <f t="shared" si="46"/>
        <v>314</v>
      </c>
      <c r="T334">
        <f t="shared" si="47"/>
        <v>385.09999999999997</v>
      </c>
      <c r="U334" t="str">
        <f t="shared" si="48"/>
        <v>The customer is from Yangon and purchase Fashion accessories product from shop</v>
      </c>
      <c r="V334" t="b">
        <f t="shared" si="49"/>
        <v>0</v>
      </c>
      <c r="W334" t="b">
        <f t="shared" si="50"/>
        <v>0</v>
      </c>
      <c r="X334" t="b">
        <f t="shared" si="52"/>
        <v>0</v>
      </c>
      <c r="Y334" t="str">
        <f t="shared" si="51"/>
        <v>Good</v>
      </c>
      <c r="AL334" s="1"/>
      <c r="AM334" s="2"/>
    </row>
    <row r="335" spans="1:39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  <c r="R335">
        <f t="shared" si="45"/>
        <v>935</v>
      </c>
      <c r="S335">
        <f t="shared" si="46"/>
        <v>935</v>
      </c>
      <c r="T335">
        <f t="shared" si="47"/>
        <v>46.96</v>
      </c>
      <c r="U335" t="str">
        <f t="shared" si="48"/>
        <v>The customer is from Yangon and purchase Food and beverages product from shop</v>
      </c>
      <c r="V335" t="b">
        <f t="shared" si="49"/>
        <v>0</v>
      </c>
      <c r="W335" t="b">
        <f t="shared" si="50"/>
        <v>1</v>
      </c>
      <c r="X335" t="b">
        <f t="shared" si="52"/>
        <v>0</v>
      </c>
      <c r="Y335" t="str">
        <f t="shared" si="51"/>
        <v>Better</v>
      </c>
      <c r="AL335" s="1"/>
      <c r="AM335" s="2"/>
    </row>
    <row r="336" spans="1:39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  <c r="R336">
        <f t="shared" si="45"/>
        <v>869</v>
      </c>
      <c r="S336">
        <f t="shared" si="46"/>
        <v>869</v>
      </c>
      <c r="T336">
        <f t="shared" si="47"/>
        <v>73.5</v>
      </c>
      <c r="U336" t="str">
        <f t="shared" si="48"/>
        <v>The customer is from Naypyitaw and purchase Sports and travel product from shop</v>
      </c>
      <c r="V336" t="b">
        <f t="shared" si="49"/>
        <v>0</v>
      </c>
      <c r="W336" t="b">
        <f t="shared" si="50"/>
        <v>1</v>
      </c>
      <c r="X336" t="b">
        <f t="shared" si="52"/>
        <v>0</v>
      </c>
      <c r="Y336" t="str">
        <f t="shared" si="51"/>
        <v>Better</v>
      </c>
      <c r="AL336" s="1"/>
      <c r="AM336" s="2"/>
    </row>
    <row r="337" spans="1:39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  <c r="R337">
        <f t="shared" si="45"/>
        <v>695</v>
      </c>
      <c r="S337">
        <f t="shared" si="46"/>
        <v>695</v>
      </c>
      <c r="T337">
        <f t="shared" si="47"/>
        <v>142.25</v>
      </c>
      <c r="U337" t="str">
        <f t="shared" si="48"/>
        <v>The customer is from Yangon and purchase Electronic accessories product from shop</v>
      </c>
      <c r="V337" t="b">
        <f t="shared" si="49"/>
        <v>1</v>
      </c>
      <c r="W337" t="b">
        <f t="shared" si="50"/>
        <v>1</v>
      </c>
      <c r="X337" t="b">
        <f t="shared" si="52"/>
        <v>0</v>
      </c>
      <c r="Y337" t="str">
        <f t="shared" si="51"/>
        <v>Best</v>
      </c>
      <c r="AM337" s="2"/>
    </row>
    <row r="338" spans="1:39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  <c r="R338">
        <f t="shared" si="45"/>
        <v>99</v>
      </c>
      <c r="S338">
        <f t="shared" si="46"/>
        <v>99</v>
      </c>
      <c r="T338">
        <f t="shared" si="47"/>
        <v>687.6</v>
      </c>
      <c r="U338" t="str">
        <f t="shared" si="48"/>
        <v>The customer is from Yangon and purchase Fashion accessories product from shop</v>
      </c>
      <c r="V338" t="b">
        <f t="shared" si="49"/>
        <v>0</v>
      </c>
      <c r="W338" t="b">
        <f t="shared" si="50"/>
        <v>1</v>
      </c>
      <c r="X338" t="b">
        <f t="shared" si="52"/>
        <v>0</v>
      </c>
      <c r="Y338" t="str">
        <f t="shared" si="51"/>
        <v>Better</v>
      </c>
      <c r="AM338" s="2"/>
    </row>
    <row r="339" spans="1:39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  <c r="R339">
        <f t="shared" si="45"/>
        <v>355</v>
      </c>
      <c r="S339">
        <f t="shared" si="46"/>
        <v>355</v>
      </c>
      <c r="T339">
        <f t="shared" si="47"/>
        <v>347.70000000000005</v>
      </c>
      <c r="U339" t="str">
        <f t="shared" si="48"/>
        <v>The customer is from Mandalay and purchase Sports and travel product from shop</v>
      </c>
      <c r="V339" t="b">
        <f t="shared" si="49"/>
        <v>0</v>
      </c>
      <c r="W339" t="b">
        <f t="shared" si="50"/>
        <v>0</v>
      </c>
      <c r="X339" t="b">
        <f t="shared" si="52"/>
        <v>0</v>
      </c>
      <c r="Y339" t="str">
        <f t="shared" si="51"/>
        <v>Good</v>
      </c>
      <c r="AM339" s="2"/>
    </row>
    <row r="340" spans="1:39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  <c r="R340">
        <f t="shared" si="45"/>
        <v>694</v>
      </c>
      <c r="S340">
        <f t="shared" si="46"/>
        <v>694</v>
      </c>
      <c r="T340">
        <f t="shared" si="47"/>
        <v>142.94999999999999</v>
      </c>
      <c r="U340" t="str">
        <f t="shared" si="48"/>
        <v>The customer is from Naypyitaw and purchase Electronic accessories product from shop</v>
      </c>
      <c r="V340" t="b">
        <f t="shared" si="49"/>
        <v>0</v>
      </c>
      <c r="W340" t="b">
        <f t="shared" si="50"/>
        <v>1</v>
      </c>
      <c r="X340" t="b">
        <f t="shared" si="52"/>
        <v>0</v>
      </c>
      <c r="Y340" t="str">
        <f t="shared" si="51"/>
        <v>Best</v>
      </c>
      <c r="AM340" s="2"/>
    </row>
    <row r="341" spans="1:39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  <c r="R341">
        <f t="shared" si="45"/>
        <v>312</v>
      </c>
      <c r="S341">
        <f t="shared" si="46"/>
        <v>312</v>
      </c>
      <c r="T341">
        <f t="shared" si="47"/>
        <v>385.38</v>
      </c>
      <c r="U341" t="str">
        <f t="shared" si="48"/>
        <v>The customer is from Mandalay and purchase Food and beverages product from shop</v>
      </c>
      <c r="V341" t="b">
        <f t="shared" si="49"/>
        <v>0</v>
      </c>
      <c r="W341" t="b">
        <f t="shared" si="50"/>
        <v>1</v>
      </c>
      <c r="X341" t="b">
        <f t="shared" si="52"/>
        <v>0</v>
      </c>
      <c r="Y341" t="str">
        <f t="shared" si="51"/>
        <v>Better</v>
      </c>
      <c r="AM341" s="2"/>
    </row>
    <row r="342" spans="1:39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f t="shared" si="45"/>
        <v>690</v>
      </c>
      <c r="S342">
        <f t="shared" si="46"/>
        <v>690</v>
      </c>
      <c r="T342">
        <f t="shared" si="47"/>
        <v>144.27000000000001</v>
      </c>
      <c r="U342" t="str">
        <f t="shared" si="48"/>
        <v>The customer is from Mandalay and purchase Electronic accessories product from shop</v>
      </c>
      <c r="V342" t="b">
        <f t="shared" si="49"/>
        <v>0</v>
      </c>
      <c r="W342" t="b">
        <f t="shared" si="50"/>
        <v>1</v>
      </c>
      <c r="X342" t="b">
        <f t="shared" si="52"/>
        <v>0</v>
      </c>
      <c r="Y342" t="str">
        <f t="shared" si="51"/>
        <v>Better</v>
      </c>
      <c r="AL342" s="1"/>
      <c r="AM342" s="2"/>
    </row>
    <row r="343" spans="1:39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  <c r="R343">
        <f t="shared" si="45"/>
        <v>305</v>
      </c>
      <c r="S343">
        <f t="shared" si="46"/>
        <v>305</v>
      </c>
      <c r="T343">
        <f t="shared" si="47"/>
        <v>391.78999999999996</v>
      </c>
      <c r="U343" t="str">
        <f t="shared" si="48"/>
        <v>The customer is from Mandalay and purchase Health and beauty product from shop</v>
      </c>
      <c r="V343" t="b">
        <f t="shared" si="49"/>
        <v>0</v>
      </c>
      <c r="W343" t="b">
        <f t="shared" si="50"/>
        <v>1</v>
      </c>
      <c r="X343" t="b">
        <f t="shared" si="52"/>
        <v>0</v>
      </c>
      <c r="Y343" t="str">
        <f t="shared" si="51"/>
        <v>Better</v>
      </c>
      <c r="AM343" s="2"/>
    </row>
    <row r="344" spans="1:39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f t="shared" si="45"/>
        <v>179</v>
      </c>
      <c r="S344">
        <f t="shared" si="46"/>
        <v>179</v>
      </c>
      <c r="T344">
        <f t="shared" si="47"/>
        <v>538.30000000000007</v>
      </c>
      <c r="U344" t="str">
        <f t="shared" si="48"/>
        <v>The customer is from Mandalay and purchase Health and beauty product from shop</v>
      </c>
      <c r="V344" t="b">
        <f t="shared" si="49"/>
        <v>0</v>
      </c>
      <c r="W344" t="b">
        <f t="shared" si="50"/>
        <v>1</v>
      </c>
      <c r="X344" t="b">
        <f t="shared" si="52"/>
        <v>0</v>
      </c>
      <c r="Y344" t="str">
        <f t="shared" si="51"/>
        <v>Better</v>
      </c>
      <c r="AM344" s="2"/>
    </row>
    <row r="345" spans="1:39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  <c r="R345">
        <f t="shared" si="45"/>
        <v>221</v>
      </c>
      <c r="S345">
        <f t="shared" si="46"/>
        <v>221</v>
      </c>
      <c r="T345">
        <f t="shared" si="47"/>
        <v>485.15</v>
      </c>
      <c r="U345" t="str">
        <f t="shared" si="48"/>
        <v>The customer is from Naypyitaw and purchase Food and beverages product from shop</v>
      </c>
      <c r="V345" t="b">
        <f t="shared" si="49"/>
        <v>0</v>
      </c>
      <c r="W345" t="b">
        <f t="shared" si="50"/>
        <v>1</v>
      </c>
      <c r="X345" t="b">
        <f t="shared" si="52"/>
        <v>0</v>
      </c>
      <c r="Y345" t="str">
        <f t="shared" si="51"/>
        <v>Best</v>
      </c>
      <c r="AL345" s="1"/>
      <c r="AM345" s="2"/>
    </row>
    <row r="346" spans="1:39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f t="shared" si="45"/>
        <v>718</v>
      </c>
      <c r="S346">
        <f t="shared" si="46"/>
        <v>718</v>
      </c>
      <c r="T346">
        <f t="shared" si="47"/>
        <v>133.94999999999999</v>
      </c>
      <c r="U346" t="str">
        <f t="shared" si="48"/>
        <v>The customer is from Yangon and purchase Sports and travel product from shop</v>
      </c>
      <c r="V346" t="b">
        <f t="shared" si="49"/>
        <v>0</v>
      </c>
      <c r="W346" t="b">
        <f t="shared" si="50"/>
        <v>0</v>
      </c>
      <c r="X346" t="b">
        <f t="shared" si="52"/>
        <v>0</v>
      </c>
      <c r="Y346" t="str">
        <f t="shared" si="51"/>
        <v>Good</v>
      </c>
      <c r="AL346" s="1"/>
      <c r="AM346" s="2"/>
    </row>
    <row r="347" spans="1:39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  <c r="R347">
        <f t="shared" si="45"/>
        <v>89</v>
      </c>
      <c r="S347">
        <f t="shared" si="46"/>
        <v>89</v>
      </c>
      <c r="T347">
        <f t="shared" si="47"/>
        <v>701.37000000000012</v>
      </c>
      <c r="U347" t="str">
        <f t="shared" si="48"/>
        <v>The customer is from Yangon and purchase Fashion accessories product from shop</v>
      </c>
      <c r="V347" t="b">
        <f t="shared" si="49"/>
        <v>0</v>
      </c>
      <c r="W347" t="b">
        <f t="shared" si="50"/>
        <v>1</v>
      </c>
      <c r="X347" t="b">
        <f t="shared" si="52"/>
        <v>0</v>
      </c>
      <c r="Y347" t="str">
        <f t="shared" si="51"/>
        <v>Better</v>
      </c>
      <c r="AL347" s="1"/>
      <c r="AM347" s="2"/>
    </row>
    <row r="348" spans="1:39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  <c r="R348">
        <f t="shared" si="45"/>
        <v>877</v>
      </c>
      <c r="S348">
        <f t="shared" si="46"/>
        <v>877</v>
      </c>
      <c r="T348">
        <f t="shared" si="47"/>
        <v>71.95</v>
      </c>
      <c r="U348" t="str">
        <f t="shared" si="48"/>
        <v>The customer is from Yangon and purchase Electronic accessories product from shop</v>
      </c>
      <c r="V348" t="b">
        <f t="shared" si="49"/>
        <v>0</v>
      </c>
      <c r="W348" t="b">
        <f t="shared" si="50"/>
        <v>1</v>
      </c>
      <c r="X348" t="b">
        <f t="shared" si="52"/>
        <v>0</v>
      </c>
      <c r="Y348" t="str">
        <f t="shared" si="51"/>
        <v>Better</v>
      </c>
      <c r="AM348" s="2"/>
    </row>
    <row r="349" spans="1:39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  <c r="R349">
        <f t="shared" si="45"/>
        <v>81</v>
      </c>
      <c r="S349">
        <f t="shared" si="46"/>
        <v>81</v>
      </c>
      <c r="T349">
        <f t="shared" si="47"/>
        <v>714</v>
      </c>
      <c r="U349" t="str">
        <f t="shared" si="48"/>
        <v>The customer is from Naypyitaw and purchase Home and lifestyle product from shop</v>
      </c>
      <c r="V349" t="b">
        <f t="shared" si="49"/>
        <v>0</v>
      </c>
      <c r="W349" t="b">
        <f t="shared" si="50"/>
        <v>0</v>
      </c>
      <c r="X349" t="b">
        <f t="shared" si="52"/>
        <v>0</v>
      </c>
      <c r="Y349" t="str">
        <f t="shared" si="51"/>
        <v>Bad</v>
      </c>
      <c r="AM349" s="2"/>
    </row>
    <row r="350" spans="1:39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f t="shared" si="45"/>
        <v>607</v>
      </c>
      <c r="S350">
        <f t="shared" si="46"/>
        <v>607</v>
      </c>
      <c r="T350">
        <f t="shared" si="47"/>
        <v>182.14</v>
      </c>
      <c r="U350" t="str">
        <f t="shared" si="48"/>
        <v>The customer is from Yangon and purchase Electronic accessories product from shop</v>
      </c>
      <c r="V350" t="b">
        <f t="shared" si="49"/>
        <v>0</v>
      </c>
      <c r="W350" t="b">
        <f t="shared" si="50"/>
        <v>0</v>
      </c>
      <c r="X350" t="b">
        <f t="shared" si="52"/>
        <v>0</v>
      </c>
      <c r="Y350" t="str">
        <f t="shared" si="51"/>
        <v>Good</v>
      </c>
      <c r="AL350" s="1"/>
      <c r="AM350" s="2"/>
    </row>
    <row r="351" spans="1:39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  <c r="R351">
        <f t="shared" si="45"/>
        <v>717</v>
      </c>
      <c r="S351">
        <f t="shared" si="46"/>
        <v>717</v>
      </c>
      <c r="T351">
        <f t="shared" si="47"/>
        <v>135</v>
      </c>
      <c r="U351" t="str">
        <f t="shared" si="48"/>
        <v>The customer is from Mandalay and purchase Health and beauty product from shop</v>
      </c>
      <c r="V351" t="b">
        <f t="shared" si="49"/>
        <v>0</v>
      </c>
      <c r="W351" t="b">
        <f t="shared" si="50"/>
        <v>0</v>
      </c>
      <c r="X351" t="b">
        <f t="shared" si="52"/>
        <v>0</v>
      </c>
      <c r="Y351" t="str">
        <f t="shared" si="51"/>
        <v>Bad</v>
      </c>
      <c r="AM351" s="2"/>
    </row>
    <row r="352" spans="1:39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  <c r="R352">
        <f t="shared" si="45"/>
        <v>1</v>
      </c>
      <c r="S352">
        <f t="shared" si="46"/>
        <v>1</v>
      </c>
      <c r="T352">
        <f t="shared" si="47"/>
        <v>993</v>
      </c>
      <c r="U352" t="str">
        <f t="shared" si="48"/>
        <v>The customer is from Naypyitaw and purchase Fashion accessories product from shop</v>
      </c>
      <c r="V352" t="b">
        <f t="shared" si="49"/>
        <v>0</v>
      </c>
      <c r="W352" t="b">
        <f t="shared" si="50"/>
        <v>0</v>
      </c>
      <c r="X352" t="b">
        <f t="shared" si="52"/>
        <v>0</v>
      </c>
      <c r="Y352" t="str">
        <f t="shared" si="51"/>
        <v>Good</v>
      </c>
      <c r="AL352" s="1"/>
      <c r="AM352" s="2"/>
    </row>
    <row r="353" spans="1:39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  <c r="R353">
        <f t="shared" si="45"/>
        <v>342</v>
      </c>
      <c r="S353">
        <f t="shared" si="46"/>
        <v>342</v>
      </c>
      <c r="T353">
        <f t="shared" si="47"/>
        <v>361.83</v>
      </c>
      <c r="U353" t="str">
        <f t="shared" si="48"/>
        <v>The customer is from Yangon and purchase Electronic accessories product from shop</v>
      </c>
      <c r="V353" t="b">
        <f t="shared" si="49"/>
        <v>0</v>
      </c>
      <c r="W353" t="b">
        <f t="shared" si="50"/>
        <v>0</v>
      </c>
      <c r="X353" t="b">
        <f t="shared" si="52"/>
        <v>0</v>
      </c>
      <c r="Y353" t="str">
        <f t="shared" si="51"/>
        <v>Good</v>
      </c>
      <c r="AM353" s="2"/>
    </row>
    <row r="354" spans="1:39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  <c r="R354">
        <f t="shared" si="45"/>
        <v>316</v>
      </c>
      <c r="S354">
        <f t="shared" si="46"/>
        <v>316</v>
      </c>
      <c r="T354">
        <f t="shared" si="47"/>
        <v>383.10999999999996</v>
      </c>
      <c r="U354" t="str">
        <f t="shared" si="48"/>
        <v>The customer is from Mandalay and purchase Fashion accessories product from shop</v>
      </c>
      <c r="V354" t="b">
        <f t="shared" si="49"/>
        <v>0</v>
      </c>
      <c r="W354" t="b">
        <f t="shared" si="50"/>
        <v>1</v>
      </c>
      <c r="X354" t="b">
        <f t="shared" si="52"/>
        <v>0</v>
      </c>
      <c r="Y354" t="str">
        <f t="shared" si="51"/>
        <v>Better</v>
      </c>
      <c r="AL354" s="1"/>
      <c r="AM354" s="2"/>
    </row>
    <row r="355" spans="1:39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  <c r="R355">
        <f t="shared" si="45"/>
        <v>499</v>
      </c>
      <c r="S355">
        <f t="shared" si="46"/>
        <v>499</v>
      </c>
      <c r="T355">
        <f t="shared" si="47"/>
        <v>243</v>
      </c>
      <c r="U355" t="str">
        <f t="shared" si="48"/>
        <v>The customer is from Mandalay and purchase Home and lifestyle product from shop</v>
      </c>
      <c r="V355" t="b">
        <f t="shared" si="49"/>
        <v>0</v>
      </c>
      <c r="W355" t="b">
        <f t="shared" si="50"/>
        <v>0</v>
      </c>
      <c r="X355" t="b">
        <f t="shared" si="52"/>
        <v>0</v>
      </c>
      <c r="Y355" t="str">
        <f t="shared" si="51"/>
        <v>Bad</v>
      </c>
      <c r="AM355" s="2"/>
    </row>
    <row r="356" spans="1:39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  <c r="R356">
        <f t="shared" si="45"/>
        <v>970</v>
      </c>
      <c r="S356">
        <f t="shared" si="46"/>
        <v>970</v>
      </c>
      <c r="T356">
        <f t="shared" si="47"/>
        <v>30.24</v>
      </c>
      <c r="U356" t="str">
        <f t="shared" si="48"/>
        <v>The customer is from Naypyitaw and purchase Electronic accessories product from shop</v>
      </c>
      <c r="V356" t="b">
        <f t="shared" si="49"/>
        <v>0</v>
      </c>
      <c r="W356" t="b">
        <f t="shared" si="50"/>
        <v>1</v>
      </c>
      <c r="X356" t="b">
        <f t="shared" si="52"/>
        <v>0</v>
      </c>
      <c r="Y356" t="str">
        <f t="shared" si="51"/>
        <v>Better</v>
      </c>
      <c r="AM356" s="2"/>
    </row>
    <row r="357" spans="1:39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  <c r="R357">
        <f t="shared" si="45"/>
        <v>347</v>
      </c>
      <c r="S357">
        <f t="shared" si="46"/>
        <v>347</v>
      </c>
      <c r="T357">
        <f t="shared" si="47"/>
        <v>356.56</v>
      </c>
      <c r="U357" t="str">
        <f t="shared" si="48"/>
        <v>The customer is from Mandalay and purchase Food and beverages product from shop</v>
      </c>
      <c r="V357" t="b">
        <f t="shared" si="49"/>
        <v>0</v>
      </c>
      <c r="W357" t="b">
        <f t="shared" si="50"/>
        <v>1</v>
      </c>
      <c r="X357" t="b">
        <f t="shared" si="52"/>
        <v>0</v>
      </c>
      <c r="Y357" t="str">
        <f t="shared" si="51"/>
        <v>Better</v>
      </c>
      <c r="AL357" s="1"/>
      <c r="AM357" s="2"/>
    </row>
    <row r="358" spans="1:39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f t="shared" si="45"/>
        <v>331</v>
      </c>
      <c r="S358">
        <f t="shared" si="46"/>
        <v>331</v>
      </c>
      <c r="T358">
        <f t="shared" si="47"/>
        <v>375.5</v>
      </c>
      <c r="U358" t="str">
        <f t="shared" si="48"/>
        <v>The customer is from Naypyitaw and purchase Fashion accessories product from shop</v>
      </c>
      <c r="V358" t="b">
        <f t="shared" si="49"/>
        <v>0</v>
      </c>
      <c r="W358" t="b">
        <f t="shared" si="50"/>
        <v>1</v>
      </c>
      <c r="X358" t="b">
        <f t="shared" si="52"/>
        <v>0</v>
      </c>
      <c r="Y358" t="str">
        <f t="shared" si="51"/>
        <v>Best</v>
      </c>
      <c r="AM358" s="2"/>
    </row>
    <row r="359" spans="1:39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  <c r="R359">
        <f t="shared" si="45"/>
        <v>9</v>
      </c>
      <c r="S359">
        <f t="shared" si="46"/>
        <v>9</v>
      </c>
      <c r="T359">
        <f t="shared" si="47"/>
        <v>954.4</v>
      </c>
      <c r="U359" t="str">
        <f t="shared" si="48"/>
        <v>The customer is from Naypyitaw and purchase Sports and travel product from shop</v>
      </c>
      <c r="V359" t="b">
        <f t="shared" si="49"/>
        <v>0</v>
      </c>
      <c r="W359" t="b">
        <f t="shared" si="50"/>
        <v>0</v>
      </c>
      <c r="X359" t="b">
        <f t="shared" si="52"/>
        <v>0</v>
      </c>
      <c r="Y359" t="str">
        <f t="shared" si="51"/>
        <v>Good</v>
      </c>
      <c r="AL359" s="1"/>
      <c r="AM359" s="2"/>
    </row>
    <row r="360" spans="1:39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  <c r="R360">
        <f t="shared" si="45"/>
        <v>837</v>
      </c>
      <c r="S360">
        <f t="shared" si="46"/>
        <v>837</v>
      </c>
      <c r="T360">
        <f t="shared" si="47"/>
        <v>82.5</v>
      </c>
      <c r="U360" t="str">
        <f t="shared" si="48"/>
        <v>The customer is from Mandalay and purchase Electronic accessories product from shop</v>
      </c>
      <c r="V360" t="b">
        <f t="shared" si="49"/>
        <v>0</v>
      </c>
      <c r="W360" t="b">
        <f t="shared" si="50"/>
        <v>0</v>
      </c>
      <c r="X360" t="b">
        <f t="shared" si="52"/>
        <v>0</v>
      </c>
      <c r="Y360" t="str">
        <f t="shared" si="51"/>
        <v>Good</v>
      </c>
      <c r="AM360" s="2"/>
    </row>
    <row r="361" spans="1:39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  <c r="R361">
        <f t="shared" si="45"/>
        <v>860</v>
      </c>
      <c r="S361">
        <f t="shared" si="46"/>
        <v>860</v>
      </c>
      <c r="T361">
        <f t="shared" si="47"/>
        <v>74.97</v>
      </c>
      <c r="U361" t="str">
        <f t="shared" si="48"/>
        <v>The customer is from Mandalay and purchase Sports and travel product from shop</v>
      </c>
      <c r="V361" t="b">
        <f t="shared" si="49"/>
        <v>0</v>
      </c>
      <c r="W361" t="b">
        <f t="shared" si="50"/>
        <v>0</v>
      </c>
      <c r="X361" t="b">
        <f t="shared" si="52"/>
        <v>0</v>
      </c>
      <c r="Y361" t="str">
        <f t="shared" si="51"/>
        <v>Good</v>
      </c>
      <c r="AL361" s="1"/>
      <c r="AM361" s="2"/>
    </row>
    <row r="362" spans="1:39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  <c r="R362">
        <f t="shared" si="45"/>
        <v>121</v>
      </c>
      <c r="S362">
        <f t="shared" si="46"/>
        <v>121</v>
      </c>
      <c r="T362">
        <f t="shared" si="47"/>
        <v>647.67999999999995</v>
      </c>
      <c r="U362" t="str">
        <f t="shared" si="48"/>
        <v>The customer is from Yangon and purchase Food and beverages product from shop</v>
      </c>
      <c r="V362" t="b">
        <f t="shared" si="49"/>
        <v>0</v>
      </c>
      <c r="W362" t="b">
        <f t="shared" si="50"/>
        <v>1</v>
      </c>
      <c r="X362" t="b">
        <f t="shared" si="52"/>
        <v>0</v>
      </c>
      <c r="Y362" t="str">
        <f t="shared" si="51"/>
        <v>Better</v>
      </c>
      <c r="AM362" s="2"/>
    </row>
    <row r="363" spans="1:39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  <c r="R363">
        <f t="shared" si="45"/>
        <v>62</v>
      </c>
      <c r="S363">
        <f t="shared" si="46"/>
        <v>62</v>
      </c>
      <c r="T363">
        <f t="shared" si="47"/>
        <v>755.76</v>
      </c>
      <c r="U363" t="str">
        <f t="shared" si="48"/>
        <v>The customer is from Naypyitaw and purchase Food and beverages product from shop</v>
      </c>
      <c r="V363" t="b">
        <f t="shared" si="49"/>
        <v>1</v>
      </c>
      <c r="W363" t="b">
        <f t="shared" si="50"/>
        <v>1</v>
      </c>
      <c r="X363" t="b">
        <f t="shared" si="52"/>
        <v>0</v>
      </c>
      <c r="Y363" t="str">
        <f t="shared" si="51"/>
        <v>Best</v>
      </c>
      <c r="AL363" s="1"/>
      <c r="AM363" s="2"/>
    </row>
    <row r="364" spans="1:39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  <c r="R364">
        <f t="shared" si="45"/>
        <v>569</v>
      </c>
      <c r="S364">
        <f t="shared" si="46"/>
        <v>569</v>
      </c>
      <c r="T364">
        <f t="shared" si="47"/>
        <v>199.58</v>
      </c>
      <c r="U364" t="str">
        <f t="shared" si="48"/>
        <v>The customer is from Naypyitaw and purchase Food and beverages product from shop</v>
      </c>
      <c r="V364" t="b">
        <f t="shared" si="49"/>
        <v>0</v>
      </c>
      <c r="W364" t="b">
        <f t="shared" si="50"/>
        <v>1</v>
      </c>
      <c r="X364" t="b">
        <f t="shared" si="52"/>
        <v>0</v>
      </c>
      <c r="Y364" t="str">
        <f t="shared" si="51"/>
        <v>Better</v>
      </c>
      <c r="AM364" s="2"/>
    </row>
    <row r="365" spans="1:39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  <c r="R365">
        <f t="shared" si="45"/>
        <v>264</v>
      </c>
      <c r="S365">
        <f t="shared" si="46"/>
        <v>264</v>
      </c>
      <c r="T365">
        <f t="shared" si="47"/>
        <v>439.32</v>
      </c>
      <c r="U365" t="str">
        <f t="shared" si="48"/>
        <v>The customer is from Yangon and purchase Home and lifestyle product from shop</v>
      </c>
      <c r="V365" t="b">
        <f t="shared" si="49"/>
        <v>0</v>
      </c>
      <c r="W365" t="b">
        <f t="shared" si="50"/>
        <v>1</v>
      </c>
      <c r="X365" t="b">
        <f t="shared" si="52"/>
        <v>0</v>
      </c>
      <c r="Y365" t="str">
        <f t="shared" si="51"/>
        <v>Better</v>
      </c>
      <c r="AL365" s="1"/>
      <c r="AM365" s="2"/>
    </row>
    <row r="366" spans="1:39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  <c r="R366">
        <f t="shared" si="45"/>
        <v>647</v>
      </c>
      <c r="S366">
        <f t="shared" si="46"/>
        <v>647</v>
      </c>
      <c r="T366">
        <f t="shared" si="47"/>
        <v>164.96</v>
      </c>
      <c r="U366" t="str">
        <f t="shared" si="48"/>
        <v>The customer is from Naypyitaw and purchase Food and beverages product from shop</v>
      </c>
      <c r="V366" t="b">
        <f t="shared" si="49"/>
        <v>0</v>
      </c>
      <c r="W366" t="b">
        <f t="shared" si="50"/>
        <v>1</v>
      </c>
      <c r="X366" t="b">
        <f t="shared" si="52"/>
        <v>0</v>
      </c>
      <c r="Y366" t="str">
        <f t="shared" si="51"/>
        <v>Better</v>
      </c>
      <c r="AM366" s="2"/>
    </row>
    <row r="367" spans="1:39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f t="shared" si="45"/>
        <v>381</v>
      </c>
      <c r="S367">
        <f t="shared" si="46"/>
        <v>381</v>
      </c>
      <c r="T367">
        <f t="shared" si="47"/>
        <v>326.72000000000003</v>
      </c>
      <c r="U367" t="str">
        <f t="shared" si="48"/>
        <v>The customer is from Naypyitaw and purchase Fashion accessories product from shop</v>
      </c>
      <c r="V367" t="b">
        <f t="shared" si="49"/>
        <v>1</v>
      </c>
      <c r="W367" t="b">
        <f t="shared" si="50"/>
        <v>1</v>
      </c>
      <c r="X367" t="b">
        <f t="shared" si="52"/>
        <v>0</v>
      </c>
      <c r="Y367" t="str">
        <f t="shared" si="51"/>
        <v>Best</v>
      </c>
      <c r="AM367" s="2"/>
    </row>
    <row r="368" spans="1:39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  <c r="R368">
        <f t="shared" si="45"/>
        <v>240</v>
      </c>
      <c r="S368">
        <f t="shared" si="46"/>
        <v>240</v>
      </c>
      <c r="T368">
        <f t="shared" si="47"/>
        <v>461.88</v>
      </c>
      <c r="U368" t="str">
        <f t="shared" si="48"/>
        <v>The customer is from Naypyitaw and purchase Electronic accessories product from shop</v>
      </c>
      <c r="V368" t="b">
        <f t="shared" si="49"/>
        <v>0</v>
      </c>
      <c r="W368" t="b">
        <f t="shared" si="50"/>
        <v>0</v>
      </c>
      <c r="X368" t="b">
        <f t="shared" si="52"/>
        <v>0</v>
      </c>
      <c r="Y368" t="str">
        <f t="shared" si="51"/>
        <v>Good</v>
      </c>
      <c r="AM368" s="2"/>
    </row>
    <row r="369" spans="1:39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  <c r="R369">
        <f t="shared" si="45"/>
        <v>467.5</v>
      </c>
      <c r="S369">
        <f t="shared" si="46"/>
        <v>467</v>
      </c>
      <c r="T369">
        <f t="shared" si="47"/>
        <v>263.76</v>
      </c>
      <c r="U369" t="str">
        <f t="shared" si="48"/>
        <v>The customer is from Yangon and purchase Home and lifestyle product from shop</v>
      </c>
      <c r="V369" t="b">
        <f t="shared" si="49"/>
        <v>0</v>
      </c>
      <c r="W369" t="b">
        <f t="shared" si="50"/>
        <v>0</v>
      </c>
      <c r="X369" t="b">
        <f t="shared" si="52"/>
        <v>0</v>
      </c>
      <c r="Y369" t="str">
        <f t="shared" si="51"/>
        <v>Good</v>
      </c>
      <c r="AM369" s="2"/>
    </row>
    <row r="370" spans="1:39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  <c r="R370">
        <f t="shared" si="45"/>
        <v>692</v>
      </c>
      <c r="S370">
        <f t="shared" si="46"/>
        <v>692</v>
      </c>
      <c r="T370">
        <f t="shared" si="47"/>
        <v>143.6</v>
      </c>
      <c r="U370" t="str">
        <f t="shared" si="48"/>
        <v>The customer is from Naypyitaw and purchase Sports and travel product from shop</v>
      </c>
      <c r="V370" t="b">
        <f t="shared" si="49"/>
        <v>0</v>
      </c>
      <c r="W370" t="b">
        <f t="shared" si="50"/>
        <v>0</v>
      </c>
      <c r="X370" t="b">
        <f t="shared" si="52"/>
        <v>0</v>
      </c>
      <c r="Y370" t="str">
        <f t="shared" si="51"/>
        <v>Good</v>
      </c>
      <c r="AL370" s="1"/>
      <c r="AM370" s="2"/>
    </row>
    <row r="371" spans="1:39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  <c r="R371">
        <f t="shared" si="45"/>
        <v>586</v>
      </c>
      <c r="S371">
        <f t="shared" si="46"/>
        <v>586</v>
      </c>
      <c r="T371">
        <f t="shared" si="47"/>
        <v>193.5</v>
      </c>
      <c r="U371" t="str">
        <f t="shared" si="48"/>
        <v>The customer is from Yangon and purchase Electronic accessories product from shop</v>
      </c>
      <c r="V371" t="b">
        <f t="shared" si="49"/>
        <v>0</v>
      </c>
      <c r="W371" t="b">
        <f t="shared" si="50"/>
        <v>1</v>
      </c>
      <c r="X371" t="b">
        <f t="shared" si="52"/>
        <v>0</v>
      </c>
      <c r="Y371" t="str">
        <f t="shared" si="51"/>
        <v>Better</v>
      </c>
      <c r="AL371" s="1"/>
      <c r="AM371" s="2"/>
    </row>
    <row r="372" spans="1:39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  <c r="R372">
        <f t="shared" si="45"/>
        <v>605</v>
      </c>
      <c r="S372">
        <f t="shared" si="46"/>
        <v>605</v>
      </c>
      <c r="T372">
        <f t="shared" si="47"/>
        <v>183.82000000000002</v>
      </c>
      <c r="U372" t="str">
        <f t="shared" si="48"/>
        <v>The customer is from Mandalay and purchase Electronic accessories product from shop</v>
      </c>
      <c r="V372" t="b">
        <f t="shared" si="49"/>
        <v>0</v>
      </c>
      <c r="W372" t="b">
        <f t="shared" si="50"/>
        <v>1</v>
      </c>
      <c r="X372" t="b">
        <f t="shared" si="52"/>
        <v>0</v>
      </c>
      <c r="Y372" t="str">
        <f t="shared" si="51"/>
        <v>Best</v>
      </c>
      <c r="AM372" s="2"/>
    </row>
    <row r="373" spans="1:39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f t="shared" si="45"/>
        <v>742</v>
      </c>
      <c r="S373">
        <f t="shared" si="46"/>
        <v>742</v>
      </c>
      <c r="T373">
        <f t="shared" si="47"/>
        <v>121.92</v>
      </c>
      <c r="U373" t="str">
        <f t="shared" si="48"/>
        <v>The customer is from Mandalay and purchase Fashion accessories product from shop</v>
      </c>
      <c r="V373" t="b">
        <f t="shared" si="49"/>
        <v>0</v>
      </c>
      <c r="W373" t="b">
        <f t="shared" si="50"/>
        <v>0</v>
      </c>
      <c r="X373" t="b">
        <f t="shared" si="52"/>
        <v>0</v>
      </c>
      <c r="Y373" t="str">
        <f t="shared" si="51"/>
        <v>Bad</v>
      </c>
      <c r="AM373" s="2"/>
    </row>
    <row r="374" spans="1:39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  <c r="R374">
        <f t="shared" si="45"/>
        <v>280</v>
      </c>
      <c r="S374">
        <f t="shared" si="46"/>
        <v>280</v>
      </c>
      <c r="T374">
        <f t="shared" si="47"/>
        <v>420.65999999999997</v>
      </c>
      <c r="U374" t="str">
        <f t="shared" si="48"/>
        <v>The customer is from Naypyitaw and purchase Home and lifestyle product from shop</v>
      </c>
      <c r="V374" t="b">
        <f t="shared" si="49"/>
        <v>0</v>
      </c>
      <c r="W374" t="b">
        <f t="shared" si="50"/>
        <v>0</v>
      </c>
      <c r="X374" t="b">
        <f t="shared" si="52"/>
        <v>0</v>
      </c>
      <c r="Y374" t="str">
        <f t="shared" si="51"/>
        <v>Good</v>
      </c>
      <c r="AL374" s="1"/>
      <c r="AM374" s="2"/>
    </row>
    <row r="375" spans="1:39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  <c r="R375">
        <f t="shared" si="45"/>
        <v>485</v>
      </c>
      <c r="S375">
        <f t="shared" si="46"/>
        <v>485</v>
      </c>
      <c r="T375">
        <f t="shared" si="47"/>
        <v>252.48</v>
      </c>
      <c r="U375" t="str">
        <f t="shared" si="48"/>
        <v>The customer is from Naypyitaw and purchase Fashion accessories product from shop</v>
      </c>
      <c r="V375" t="b">
        <f t="shared" si="49"/>
        <v>0</v>
      </c>
      <c r="W375" t="b">
        <f t="shared" si="50"/>
        <v>1</v>
      </c>
      <c r="X375" t="b">
        <f t="shared" si="52"/>
        <v>0</v>
      </c>
      <c r="Y375" t="str">
        <f t="shared" si="51"/>
        <v>Better</v>
      </c>
      <c r="AL375" s="1"/>
      <c r="AM375" s="2"/>
    </row>
    <row r="376" spans="1:39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  <c r="R376">
        <f t="shared" si="45"/>
        <v>370</v>
      </c>
      <c r="S376">
        <f t="shared" si="46"/>
        <v>370</v>
      </c>
      <c r="T376">
        <f t="shared" si="47"/>
        <v>335.45000000000005</v>
      </c>
      <c r="U376" t="str">
        <f t="shared" si="48"/>
        <v>The customer is from Yangon and purchase Home and lifestyle product from shop</v>
      </c>
      <c r="V376" t="b">
        <f t="shared" si="49"/>
        <v>1</v>
      </c>
      <c r="W376" t="b">
        <f t="shared" si="50"/>
        <v>1</v>
      </c>
      <c r="X376" t="b">
        <f t="shared" si="52"/>
        <v>0</v>
      </c>
      <c r="Y376" t="str">
        <f t="shared" si="51"/>
        <v>Best</v>
      </c>
      <c r="AM376" s="2"/>
    </row>
    <row r="377" spans="1:39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  <c r="R377">
        <f t="shared" si="45"/>
        <v>223</v>
      </c>
      <c r="S377">
        <f t="shared" si="46"/>
        <v>223</v>
      </c>
      <c r="T377">
        <f t="shared" si="47"/>
        <v>483.5</v>
      </c>
      <c r="U377" t="str">
        <f t="shared" si="48"/>
        <v>The customer is from Yangon and purchase Fashion accessories product from shop</v>
      </c>
      <c r="V377" t="b">
        <f t="shared" si="49"/>
        <v>0</v>
      </c>
      <c r="W377" t="b">
        <f t="shared" si="50"/>
        <v>1</v>
      </c>
      <c r="X377" t="b">
        <f t="shared" si="52"/>
        <v>0</v>
      </c>
      <c r="Y377" t="str">
        <f t="shared" si="51"/>
        <v>Better</v>
      </c>
      <c r="AM377" s="2"/>
    </row>
    <row r="378" spans="1:39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  <c r="R378">
        <f t="shared" si="45"/>
        <v>392</v>
      </c>
      <c r="S378">
        <f t="shared" si="46"/>
        <v>392</v>
      </c>
      <c r="T378">
        <f t="shared" si="47"/>
        <v>318.42</v>
      </c>
      <c r="U378" t="str">
        <f t="shared" si="48"/>
        <v>The customer is from Mandalay and purchase Home and lifestyle product from shop</v>
      </c>
      <c r="V378" t="b">
        <f t="shared" si="49"/>
        <v>0</v>
      </c>
      <c r="W378" t="b">
        <f t="shared" si="50"/>
        <v>1</v>
      </c>
      <c r="X378" t="b">
        <f t="shared" si="52"/>
        <v>0</v>
      </c>
      <c r="Y378" t="str">
        <f t="shared" si="51"/>
        <v>Best</v>
      </c>
      <c r="AM378" s="2"/>
    </row>
    <row r="379" spans="1:39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f t="shared" si="45"/>
        <v>109</v>
      </c>
      <c r="S379">
        <f t="shared" si="46"/>
        <v>109</v>
      </c>
      <c r="T379">
        <f t="shared" si="47"/>
        <v>668.43</v>
      </c>
      <c r="U379" t="str">
        <f t="shared" si="48"/>
        <v>The customer is from Naypyitaw and purchase Sports and travel product from shop</v>
      </c>
      <c r="V379" t="b">
        <f t="shared" si="49"/>
        <v>0</v>
      </c>
      <c r="W379" t="b">
        <f t="shared" si="50"/>
        <v>1</v>
      </c>
      <c r="X379" t="b">
        <f t="shared" si="52"/>
        <v>0</v>
      </c>
      <c r="Y379" t="str">
        <f t="shared" si="51"/>
        <v>Better</v>
      </c>
      <c r="AL379" s="1"/>
      <c r="AM379" s="2"/>
    </row>
    <row r="380" spans="1:39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  <c r="R380">
        <f t="shared" si="45"/>
        <v>310</v>
      </c>
      <c r="S380">
        <f t="shared" si="46"/>
        <v>310</v>
      </c>
      <c r="T380">
        <f t="shared" si="47"/>
        <v>387.92</v>
      </c>
      <c r="U380" t="str">
        <f t="shared" si="48"/>
        <v>The customer is from Naypyitaw and purchase Fashion accessories product from shop</v>
      </c>
      <c r="V380" t="b">
        <f t="shared" si="49"/>
        <v>0</v>
      </c>
      <c r="W380" t="b">
        <f t="shared" si="50"/>
        <v>1</v>
      </c>
      <c r="X380" t="b">
        <f t="shared" si="52"/>
        <v>0</v>
      </c>
      <c r="Y380" t="str">
        <f t="shared" si="51"/>
        <v>Best</v>
      </c>
      <c r="AM380" s="2"/>
    </row>
    <row r="381" spans="1:39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  <c r="R381">
        <f t="shared" si="45"/>
        <v>796</v>
      </c>
      <c r="S381">
        <f t="shared" si="46"/>
        <v>796</v>
      </c>
      <c r="T381">
        <f t="shared" si="47"/>
        <v>94.6</v>
      </c>
      <c r="U381" t="str">
        <f t="shared" si="48"/>
        <v>The customer is from Mandalay and purchase Electronic accessories product from shop</v>
      </c>
      <c r="V381" t="b">
        <f t="shared" si="49"/>
        <v>0</v>
      </c>
      <c r="W381" t="b">
        <f t="shared" si="50"/>
        <v>0</v>
      </c>
      <c r="X381" t="b">
        <f t="shared" si="52"/>
        <v>0</v>
      </c>
      <c r="Y381" t="str">
        <f t="shared" si="51"/>
        <v>Bad</v>
      </c>
      <c r="AL381" s="1"/>
      <c r="AM381" s="2"/>
    </row>
    <row r="382" spans="1:39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  <c r="R382">
        <f t="shared" si="45"/>
        <v>376</v>
      </c>
      <c r="S382">
        <f t="shared" si="46"/>
        <v>376</v>
      </c>
      <c r="T382">
        <f t="shared" si="47"/>
        <v>329.32</v>
      </c>
      <c r="U382" t="str">
        <f t="shared" si="48"/>
        <v>The customer is from Yangon and purchase Sports and travel product from shop</v>
      </c>
      <c r="V382" t="b">
        <f t="shared" si="49"/>
        <v>0</v>
      </c>
      <c r="W382" t="b">
        <f t="shared" si="50"/>
        <v>1</v>
      </c>
      <c r="X382" t="b">
        <f t="shared" si="52"/>
        <v>0</v>
      </c>
      <c r="Y382" t="str">
        <f t="shared" si="51"/>
        <v>Better</v>
      </c>
      <c r="AM382" s="2"/>
    </row>
    <row r="383" spans="1:39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  <c r="R383">
        <f t="shared" si="45"/>
        <v>921</v>
      </c>
      <c r="S383">
        <f t="shared" si="46"/>
        <v>921</v>
      </c>
      <c r="T383">
        <f t="shared" si="47"/>
        <v>53.22</v>
      </c>
      <c r="U383" t="str">
        <f t="shared" si="48"/>
        <v>The customer is from Naypyitaw and purchase Electronic accessories product from shop</v>
      </c>
      <c r="V383" t="b">
        <f t="shared" si="49"/>
        <v>0</v>
      </c>
      <c r="W383" t="b">
        <f t="shared" si="50"/>
        <v>0</v>
      </c>
      <c r="X383" t="b">
        <f t="shared" si="52"/>
        <v>0</v>
      </c>
      <c r="Y383" t="str">
        <f t="shared" si="51"/>
        <v>Bad</v>
      </c>
      <c r="AL383" s="1"/>
      <c r="AM383" s="2"/>
    </row>
    <row r="384" spans="1:39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  <c r="R384">
        <f t="shared" si="45"/>
        <v>209</v>
      </c>
      <c r="S384">
        <f t="shared" si="46"/>
        <v>209</v>
      </c>
      <c r="T384">
        <f t="shared" si="47"/>
        <v>498.45</v>
      </c>
      <c r="U384" t="str">
        <f t="shared" si="48"/>
        <v>The customer is from Mandalay and purchase Food and beverages product from shop</v>
      </c>
      <c r="V384" t="b">
        <f t="shared" si="49"/>
        <v>0</v>
      </c>
      <c r="W384" t="b">
        <f t="shared" si="50"/>
        <v>1</v>
      </c>
      <c r="X384" t="b">
        <f t="shared" si="52"/>
        <v>0</v>
      </c>
      <c r="Y384" t="str">
        <f t="shared" si="51"/>
        <v>Best</v>
      </c>
      <c r="AM384" s="2"/>
    </row>
    <row r="385" spans="1:39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  <c r="R385">
        <f t="shared" si="45"/>
        <v>413</v>
      </c>
      <c r="S385">
        <f t="shared" si="46"/>
        <v>413</v>
      </c>
      <c r="T385">
        <f t="shared" si="47"/>
        <v>299.56</v>
      </c>
      <c r="U385" t="str">
        <f t="shared" si="48"/>
        <v>The customer is from Naypyitaw and purchase Food and beverages product from shop</v>
      </c>
      <c r="V385" t="b">
        <f t="shared" si="49"/>
        <v>0</v>
      </c>
      <c r="W385" t="b">
        <f t="shared" si="50"/>
        <v>0</v>
      </c>
      <c r="X385" t="b">
        <f t="shared" si="52"/>
        <v>0</v>
      </c>
      <c r="Y385" t="str">
        <f t="shared" si="51"/>
        <v>Bad</v>
      </c>
      <c r="AL385" s="1"/>
      <c r="AM385" s="2"/>
    </row>
    <row r="386" spans="1:39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  <c r="R386">
        <f t="shared" ref="R386:R449" si="53">_xlfn.RANK.AVG(J386,$J$2:$J$1001,0)</f>
        <v>558</v>
      </c>
      <c r="S386">
        <f t="shared" ref="S386:S449" si="54">_xlfn.RANK.EQ(J386,$J$2:$J$1001,0)</f>
        <v>558</v>
      </c>
      <c r="T386">
        <f t="shared" ref="T386:T449" si="55">G386*H386</f>
        <v>204.7</v>
      </c>
      <c r="U386" t="str">
        <f t="shared" ref="U386:U449" si="56">_xlfn.CONCAT("The customer is from ",C386," and purchase ",F386," product from shop")</f>
        <v>The customer is from Yangon and purchase Food and beverages product from shop</v>
      </c>
      <c r="V386" t="b">
        <f t="shared" ref="V386:V449" si="57">Q386=$AE$3</f>
        <v>0</v>
      </c>
      <c r="W386" t="b">
        <f t="shared" ref="W386:W449" si="58">Q386&gt;$AE$4</f>
        <v>1</v>
      </c>
      <c r="X386" t="b">
        <f t="shared" si="52"/>
        <v>0</v>
      </c>
      <c r="Y386" t="str">
        <f t="shared" ref="Y386:Y449" si="59">IF(Q386&lt;5,"Bad",IF(Q386&lt;7,"Good",IF(Q386&lt;9,"Better","Best")))</f>
        <v>Best</v>
      </c>
      <c r="AL386" s="1"/>
      <c r="AM386" s="2"/>
    </row>
    <row r="387" spans="1:39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f t="shared" si="53"/>
        <v>858</v>
      </c>
      <c r="S387">
        <f t="shared" si="54"/>
        <v>858</v>
      </c>
      <c r="T387">
        <f t="shared" si="55"/>
        <v>75.819999999999993</v>
      </c>
      <c r="U387" t="str">
        <f t="shared" si="56"/>
        <v>The customer is from Mandalay and purchase Sports and travel product from shop</v>
      </c>
      <c r="V387" t="b">
        <f t="shared" si="57"/>
        <v>0</v>
      </c>
      <c r="W387" t="b">
        <f t="shared" si="58"/>
        <v>0</v>
      </c>
      <c r="X387" t="b">
        <f t="shared" ref="X387:X450" si="60">Q387&lt;$AD$5</f>
        <v>0</v>
      </c>
      <c r="Y387" t="str">
        <f t="shared" si="59"/>
        <v>Good</v>
      </c>
      <c r="AL387" s="1"/>
      <c r="AM387" s="2"/>
    </row>
    <row r="388" spans="1:39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  <c r="R388">
        <f t="shared" si="53"/>
        <v>441</v>
      </c>
      <c r="S388">
        <f t="shared" si="54"/>
        <v>441</v>
      </c>
      <c r="T388">
        <f t="shared" si="55"/>
        <v>280.62</v>
      </c>
      <c r="U388" t="str">
        <f t="shared" si="56"/>
        <v>The customer is from Naypyitaw and purchase Food and beverages product from shop</v>
      </c>
      <c r="V388" t="b">
        <f t="shared" si="57"/>
        <v>0</v>
      </c>
      <c r="W388" t="b">
        <f t="shared" si="58"/>
        <v>0</v>
      </c>
      <c r="X388" t="b">
        <f t="shared" si="60"/>
        <v>0</v>
      </c>
      <c r="Y388" t="str">
        <f t="shared" si="59"/>
        <v>Good</v>
      </c>
      <c r="AL388" s="1"/>
      <c r="AM388" s="2"/>
    </row>
    <row r="389" spans="1:39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  <c r="R389">
        <f t="shared" si="53"/>
        <v>384</v>
      </c>
      <c r="S389">
        <f t="shared" si="54"/>
        <v>384</v>
      </c>
      <c r="T389">
        <f t="shared" si="55"/>
        <v>323.2</v>
      </c>
      <c r="U389" t="str">
        <f t="shared" si="56"/>
        <v>The customer is from Yangon and purchase Health and beauty product from shop</v>
      </c>
      <c r="V389" t="b">
        <f t="shared" si="57"/>
        <v>0</v>
      </c>
      <c r="W389" t="b">
        <f t="shared" si="58"/>
        <v>1</v>
      </c>
      <c r="X389" t="b">
        <f t="shared" si="60"/>
        <v>0</v>
      </c>
      <c r="Y389" t="str">
        <f t="shared" si="59"/>
        <v>Best</v>
      </c>
      <c r="AM389" s="2"/>
    </row>
    <row r="390" spans="1:39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  <c r="R390">
        <f t="shared" si="53"/>
        <v>219</v>
      </c>
      <c r="S390">
        <f t="shared" si="54"/>
        <v>219</v>
      </c>
      <c r="T390">
        <f t="shared" si="55"/>
        <v>486.63</v>
      </c>
      <c r="U390" t="str">
        <f t="shared" si="56"/>
        <v>The customer is from Naypyitaw and purchase Fashion accessories product from shop</v>
      </c>
      <c r="V390" t="b">
        <f t="shared" si="57"/>
        <v>0</v>
      </c>
      <c r="W390" t="b">
        <f t="shared" si="58"/>
        <v>1</v>
      </c>
      <c r="X390" t="b">
        <f t="shared" si="60"/>
        <v>0</v>
      </c>
      <c r="Y390" t="str">
        <f t="shared" si="59"/>
        <v>Best</v>
      </c>
      <c r="AL390" s="1"/>
      <c r="AM390" s="2"/>
    </row>
    <row r="391" spans="1:39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  <c r="R391">
        <f t="shared" si="53"/>
        <v>730</v>
      </c>
      <c r="S391">
        <f t="shared" si="54"/>
        <v>730</v>
      </c>
      <c r="T391">
        <f t="shared" si="55"/>
        <v>127.53999999999999</v>
      </c>
      <c r="U391" t="str">
        <f t="shared" si="56"/>
        <v>The customer is from Mandalay and purchase Food and beverages product from shop</v>
      </c>
      <c r="V391" t="b">
        <f t="shared" si="57"/>
        <v>0</v>
      </c>
      <c r="W391" t="b">
        <f t="shared" si="58"/>
        <v>0</v>
      </c>
      <c r="X391" t="b">
        <f t="shared" si="60"/>
        <v>0</v>
      </c>
      <c r="Y391" t="str">
        <f t="shared" si="59"/>
        <v>Good</v>
      </c>
      <c r="AL391" s="1"/>
      <c r="AM391" s="2"/>
    </row>
    <row r="392" spans="1:39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  <c r="R392">
        <f t="shared" si="53"/>
        <v>502</v>
      </c>
      <c r="S392">
        <f t="shared" si="54"/>
        <v>502</v>
      </c>
      <c r="T392">
        <f t="shared" si="55"/>
        <v>241.44</v>
      </c>
      <c r="U392" t="str">
        <f t="shared" si="56"/>
        <v>The customer is from Naypyitaw and purchase Fashion accessories product from shop</v>
      </c>
      <c r="V392" t="b">
        <f t="shared" si="57"/>
        <v>0</v>
      </c>
      <c r="W392" t="b">
        <f t="shared" si="58"/>
        <v>1</v>
      </c>
      <c r="X392" t="b">
        <f t="shared" si="60"/>
        <v>0</v>
      </c>
      <c r="Y392" t="str">
        <f t="shared" si="59"/>
        <v>Better</v>
      </c>
      <c r="AM392" s="2"/>
    </row>
    <row r="393" spans="1:39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f t="shared" si="53"/>
        <v>323</v>
      </c>
      <c r="S393">
        <f t="shared" si="54"/>
        <v>323</v>
      </c>
      <c r="T393">
        <f t="shared" si="55"/>
        <v>379.5</v>
      </c>
      <c r="U393" t="str">
        <f t="shared" si="56"/>
        <v>The customer is from Mandalay and purchase Fashion accessories product from shop</v>
      </c>
      <c r="V393" t="b">
        <f t="shared" si="57"/>
        <v>0</v>
      </c>
      <c r="W393" t="b">
        <f t="shared" si="58"/>
        <v>1</v>
      </c>
      <c r="X393" t="b">
        <f t="shared" si="60"/>
        <v>0</v>
      </c>
      <c r="Y393" t="str">
        <f t="shared" si="59"/>
        <v>Best</v>
      </c>
      <c r="AL393" s="1"/>
      <c r="AM393" s="2"/>
    </row>
    <row r="394" spans="1:39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f t="shared" si="53"/>
        <v>854</v>
      </c>
      <c r="S394">
        <f t="shared" si="54"/>
        <v>854</v>
      </c>
      <c r="T394">
        <f t="shared" si="55"/>
        <v>76.819999999999993</v>
      </c>
      <c r="U394" t="str">
        <f t="shared" si="56"/>
        <v>The customer is from Yangon and purchase Electronic accessories product from shop</v>
      </c>
      <c r="V394" t="b">
        <f t="shared" si="57"/>
        <v>0</v>
      </c>
      <c r="W394" t="b">
        <f t="shared" si="58"/>
        <v>1</v>
      </c>
      <c r="X394" t="b">
        <f t="shared" si="60"/>
        <v>0</v>
      </c>
      <c r="Y394" t="str">
        <f t="shared" si="59"/>
        <v>Better</v>
      </c>
      <c r="AL394" s="1"/>
      <c r="AM394" s="2"/>
    </row>
    <row r="395" spans="1:39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  <c r="R395">
        <f t="shared" si="53"/>
        <v>189</v>
      </c>
      <c r="S395">
        <f t="shared" si="54"/>
        <v>189</v>
      </c>
      <c r="T395">
        <f t="shared" si="55"/>
        <v>522.6</v>
      </c>
      <c r="U395" t="str">
        <f t="shared" si="56"/>
        <v>The customer is from Yangon and purchase Sports and travel product from shop</v>
      </c>
      <c r="V395" t="b">
        <f t="shared" si="57"/>
        <v>0</v>
      </c>
      <c r="W395" t="b">
        <f t="shared" si="58"/>
        <v>0</v>
      </c>
      <c r="X395" t="b">
        <f t="shared" si="60"/>
        <v>0</v>
      </c>
      <c r="Y395" t="str">
        <f t="shared" si="59"/>
        <v>Good</v>
      </c>
      <c r="AL395" s="1"/>
      <c r="AM395" s="2"/>
    </row>
    <row r="396" spans="1:39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f t="shared" si="53"/>
        <v>848</v>
      </c>
      <c r="S396">
        <f t="shared" si="54"/>
        <v>848</v>
      </c>
      <c r="T396">
        <f t="shared" si="55"/>
        <v>79.739999999999995</v>
      </c>
      <c r="U396" t="str">
        <f t="shared" si="56"/>
        <v>The customer is from Yangon and purchase Health and beauty product from shop</v>
      </c>
      <c r="V396" t="b">
        <f t="shared" si="57"/>
        <v>0</v>
      </c>
      <c r="W396" t="b">
        <f t="shared" si="58"/>
        <v>1</v>
      </c>
      <c r="X396" t="b">
        <f t="shared" si="60"/>
        <v>0</v>
      </c>
      <c r="Y396" t="str">
        <f t="shared" si="59"/>
        <v>Better</v>
      </c>
      <c r="AM396" s="2"/>
    </row>
    <row r="397" spans="1:39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  <c r="R397">
        <f t="shared" si="53"/>
        <v>311</v>
      </c>
      <c r="S397">
        <f t="shared" si="54"/>
        <v>311</v>
      </c>
      <c r="T397">
        <f t="shared" si="55"/>
        <v>387.5</v>
      </c>
      <c r="U397" t="str">
        <f t="shared" si="56"/>
        <v>The customer is from Yangon and purchase Health and beauty product from shop</v>
      </c>
      <c r="V397" t="b">
        <f t="shared" si="57"/>
        <v>0</v>
      </c>
      <c r="W397" t="b">
        <f t="shared" si="58"/>
        <v>0</v>
      </c>
      <c r="X397" t="b">
        <f t="shared" si="60"/>
        <v>0</v>
      </c>
      <c r="Y397" t="str">
        <f t="shared" si="59"/>
        <v>Bad</v>
      </c>
      <c r="AM397" s="2"/>
    </row>
    <row r="398" spans="1:39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f t="shared" si="53"/>
        <v>455</v>
      </c>
      <c r="S398">
        <f t="shared" si="54"/>
        <v>455</v>
      </c>
      <c r="T398">
        <f t="shared" si="55"/>
        <v>271.35000000000002</v>
      </c>
      <c r="U398" t="str">
        <f t="shared" si="56"/>
        <v>The customer is from Yangon and purchase Food and beverages product from shop</v>
      </c>
      <c r="V398" t="b">
        <f t="shared" si="57"/>
        <v>0</v>
      </c>
      <c r="W398" t="b">
        <f t="shared" si="58"/>
        <v>0</v>
      </c>
      <c r="X398" t="b">
        <f t="shared" si="60"/>
        <v>0</v>
      </c>
      <c r="Y398" t="str">
        <f t="shared" si="59"/>
        <v>Bad</v>
      </c>
      <c r="AM398" s="2"/>
    </row>
    <row r="399" spans="1:39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  <c r="R399">
        <f t="shared" si="53"/>
        <v>741</v>
      </c>
      <c r="S399">
        <f t="shared" si="54"/>
        <v>741</v>
      </c>
      <c r="T399">
        <f t="shared" si="55"/>
        <v>122.31</v>
      </c>
      <c r="U399" t="str">
        <f t="shared" si="56"/>
        <v>The customer is from Mandalay and purchase Home and lifestyle product from shop</v>
      </c>
      <c r="V399" t="b">
        <f t="shared" si="57"/>
        <v>0</v>
      </c>
      <c r="W399" t="b">
        <f t="shared" si="58"/>
        <v>0</v>
      </c>
      <c r="X399" t="b">
        <f t="shared" si="60"/>
        <v>0</v>
      </c>
      <c r="Y399" t="str">
        <f t="shared" si="59"/>
        <v>Good</v>
      </c>
      <c r="AL399" s="1"/>
      <c r="AM399" s="2"/>
    </row>
    <row r="400" spans="1:39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  <c r="R400">
        <f t="shared" si="53"/>
        <v>494</v>
      </c>
      <c r="S400">
        <f t="shared" si="54"/>
        <v>494</v>
      </c>
      <c r="T400">
        <f t="shared" si="55"/>
        <v>246.36</v>
      </c>
      <c r="U400" t="str">
        <f t="shared" si="56"/>
        <v>The customer is from Mandalay and purchase Health and beauty product from shop</v>
      </c>
      <c r="V400" t="b">
        <f t="shared" si="57"/>
        <v>0</v>
      </c>
      <c r="W400" t="b">
        <f t="shared" si="58"/>
        <v>1</v>
      </c>
      <c r="X400" t="b">
        <f t="shared" si="60"/>
        <v>0</v>
      </c>
      <c r="Y400" t="str">
        <f t="shared" si="59"/>
        <v>Better</v>
      </c>
      <c r="AM400" s="2"/>
    </row>
    <row r="401" spans="1:39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  <c r="R401">
        <f t="shared" si="53"/>
        <v>628</v>
      </c>
      <c r="S401">
        <f t="shared" si="54"/>
        <v>628</v>
      </c>
      <c r="T401">
        <f t="shared" si="55"/>
        <v>173.16</v>
      </c>
      <c r="U401" t="str">
        <f t="shared" si="56"/>
        <v>The customer is from Mandalay and purchase Electronic accessories product from shop</v>
      </c>
      <c r="V401" t="b">
        <f t="shared" si="57"/>
        <v>0</v>
      </c>
      <c r="W401" t="b">
        <f t="shared" si="58"/>
        <v>1</v>
      </c>
      <c r="X401" t="b">
        <f t="shared" si="60"/>
        <v>0</v>
      </c>
      <c r="Y401" t="str">
        <f t="shared" si="59"/>
        <v>Better</v>
      </c>
      <c r="AM401" s="2"/>
    </row>
    <row r="402" spans="1:39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  <c r="R402">
        <f t="shared" si="53"/>
        <v>511</v>
      </c>
      <c r="S402">
        <f t="shared" si="54"/>
        <v>511</v>
      </c>
      <c r="T402">
        <f t="shared" si="55"/>
        <v>236.57999999999998</v>
      </c>
      <c r="U402" t="str">
        <f t="shared" si="56"/>
        <v>The customer is from Naypyitaw and purchase Food and beverages product from shop</v>
      </c>
      <c r="V402" t="b">
        <f t="shared" si="57"/>
        <v>0</v>
      </c>
      <c r="W402" t="b">
        <f t="shared" si="58"/>
        <v>1</v>
      </c>
      <c r="X402" t="b">
        <f t="shared" si="60"/>
        <v>0</v>
      </c>
      <c r="Y402" t="str">
        <f t="shared" si="59"/>
        <v>Best</v>
      </c>
      <c r="AM402" s="2"/>
    </row>
    <row r="403" spans="1:39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  <c r="R403">
        <f t="shared" si="53"/>
        <v>602</v>
      </c>
      <c r="S403">
        <f t="shared" si="54"/>
        <v>602</v>
      </c>
      <c r="T403">
        <f t="shared" si="55"/>
        <v>184.88</v>
      </c>
      <c r="U403" t="str">
        <f t="shared" si="56"/>
        <v>The customer is from Naypyitaw and purchase Home and lifestyle product from shop</v>
      </c>
      <c r="V403" t="b">
        <f t="shared" si="57"/>
        <v>0</v>
      </c>
      <c r="W403" t="b">
        <f t="shared" si="58"/>
        <v>0</v>
      </c>
      <c r="X403" t="b">
        <f t="shared" si="60"/>
        <v>0</v>
      </c>
      <c r="Y403" t="str">
        <f t="shared" si="59"/>
        <v>Good</v>
      </c>
      <c r="AL403" s="1"/>
      <c r="AM403" s="2"/>
    </row>
    <row r="404" spans="1:39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f t="shared" si="53"/>
        <v>996</v>
      </c>
      <c r="S404">
        <f t="shared" si="54"/>
        <v>996</v>
      </c>
      <c r="T404">
        <f t="shared" si="55"/>
        <v>13.98</v>
      </c>
      <c r="U404" t="str">
        <f t="shared" si="56"/>
        <v>The customer is from Naypyitaw and purchase Home and lifestyle product from shop</v>
      </c>
      <c r="V404" t="b">
        <f t="shared" si="57"/>
        <v>0</v>
      </c>
      <c r="W404" t="b">
        <f t="shared" si="58"/>
        <v>1</v>
      </c>
      <c r="X404" t="b">
        <f t="shared" si="60"/>
        <v>0</v>
      </c>
      <c r="Y404" t="str">
        <f t="shared" si="59"/>
        <v>Best</v>
      </c>
      <c r="AM404" s="2"/>
    </row>
    <row r="405" spans="1:39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  <c r="R405">
        <f t="shared" si="53"/>
        <v>571</v>
      </c>
      <c r="S405">
        <f t="shared" si="54"/>
        <v>571</v>
      </c>
      <c r="T405">
        <f t="shared" si="55"/>
        <v>198.75</v>
      </c>
      <c r="U405" t="str">
        <f t="shared" si="56"/>
        <v>The customer is from Mandalay and purchase Fashion accessories product from shop</v>
      </c>
      <c r="V405" t="b">
        <f t="shared" si="57"/>
        <v>0</v>
      </c>
      <c r="W405" t="b">
        <f t="shared" si="58"/>
        <v>1</v>
      </c>
      <c r="X405" t="b">
        <f t="shared" si="60"/>
        <v>0</v>
      </c>
      <c r="Y405" t="str">
        <f t="shared" si="59"/>
        <v>Best</v>
      </c>
      <c r="AL405" s="1"/>
      <c r="AM405" s="2"/>
    </row>
    <row r="406" spans="1:39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f t="shared" si="53"/>
        <v>101</v>
      </c>
      <c r="S406">
        <f t="shared" si="54"/>
        <v>101</v>
      </c>
      <c r="T406">
        <f t="shared" si="55"/>
        <v>684.53000000000009</v>
      </c>
      <c r="U406" t="str">
        <f t="shared" si="56"/>
        <v>The customer is from Naypyitaw and purchase Fashion accessories product from shop</v>
      </c>
      <c r="V406" t="b">
        <f t="shared" si="57"/>
        <v>0</v>
      </c>
      <c r="W406" t="b">
        <f t="shared" si="58"/>
        <v>0</v>
      </c>
      <c r="X406" t="b">
        <f t="shared" si="60"/>
        <v>0</v>
      </c>
      <c r="Y406" t="str">
        <f t="shared" si="59"/>
        <v>Bad</v>
      </c>
      <c r="AM406" s="2"/>
    </row>
    <row r="407" spans="1:39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  <c r="R407">
        <f t="shared" si="53"/>
        <v>459</v>
      </c>
      <c r="S407">
        <f t="shared" si="54"/>
        <v>459</v>
      </c>
      <c r="T407">
        <f t="shared" si="55"/>
        <v>269.04000000000002</v>
      </c>
      <c r="U407" t="str">
        <f t="shared" si="56"/>
        <v>The customer is from Yangon and purchase Sports and travel product from shop</v>
      </c>
      <c r="V407" t="b">
        <f t="shared" si="57"/>
        <v>0</v>
      </c>
      <c r="W407" t="b">
        <f t="shared" si="58"/>
        <v>1</v>
      </c>
      <c r="X407" t="b">
        <f t="shared" si="60"/>
        <v>0</v>
      </c>
      <c r="Y407" t="str">
        <f t="shared" si="59"/>
        <v>Better</v>
      </c>
      <c r="AL407" s="1"/>
      <c r="AM407" s="2"/>
    </row>
    <row r="408" spans="1:39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  <c r="R408">
        <f t="shared" si="53"/>
        <v>887</v>
      </c>
      <c r="S408">
        <f t="shared" si="54"/>
        <v>887</v>
      </c>
      <c r="T408">
        <f t="shared" si="55"/>
        <v>68.949999999999989</v>
      </c>
      <c r="U408" t="str">
        <f t="shared" si="56"/>
        <v>The customer is from Yangon and purchase Food and beverages product from shop</v>
      </c>
      <c r="V408" t="b">
        <f t="shared" si="57"/>
        <v>0</v>
      </c>
      <c r="W408" t="b">
        <f t="shared" si="58"/>
        <v>1</v>
      </c>
      <c r="X408" t="b">
        <f t="shared" si="60"/>
        <v>0</v>
      </c>
      <c r="Y408" t="str">
        <f t="shared" si="59"/>
        <v>Better</v>
      </c>
      <c r="AL408" s="1"/>
      <c r="AM408" s="2"/>
    </row>
    <row r="409" spans="1:39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f t="shared" si="53"/>
        <v>450</v>
      </c>
      <c r="S409">
        <f t="shared" si="54"/>
        <v>450</v>
      </c>
      <c r="T409">
        <f t="shared" si="55"/>
        <v>274.83999999999997</v>
      </c>
      <c r="U409" t="str">
        <f t="shared" si="56"/>
        <v>The customer is from Mandalay and purchase Fashion accessories product from shop</v>
      </c>
      <c r="V409" t="b">
        <f t="shared" si="57"/>
        <v>0</v>
      </c>
      <c r="W409" t="b">
        <f t="shared" si="58"/>
        <v>0</v>
      </c>
      <c r="X409" t="b">
        <f t="shared" si="60"/>
        <v>0</v>
      </c>
      <c r="Y409" t="str">
        <f t="shared" si="59"/>
        <v>Bad</v>
      </c>
      <c r="AL409" s="1"/>
      <c r="AM409" s="2"/>
    </row>
    <row r="410" spans="1:39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  <c r="R410">
        <f t="shared" si="53"/>
        <v>522</v>
      </c>
      <c r="S410">
        <f t="shared" si="54"/>
        <v>522</v>
      </c>
      <c r="T410">
        <f t="shared" si="55"/>
        <v>226.12</v>
      </c>
      <c r="U410" t="str">
        <f t="shared" si="56"/>
        <v>The customer is from Yangon and purchase Home and lifestyle product from shop</v>
      </c>
      <c r="V410" t="b">
        <f t="shared" si="57"/>
        <v>0</v>
      </c>
      <c r="W410" t="b">
        <f t="shared" si="58"/>
        <v>0</v>
      </c>
      <c r="X410" t="b">
        <f t="shared" si="60"/>
        <v>0</v>
      </c>
      <c r="Y410" t="str">
        <f t="shared" si="59"/>
        <v>Good</v>
      </c>
      <c r="AM410" s="2"/>
    </row>
    <row r="411" spans="1:39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  <c r="R411">
        <f t="shared" si="53"/>
        <v>750</v>
      </c>
      <c r="S411">
        <f t="shared" si="54"/>
        <v>750</v>
      </c>
      <c r="T411">
        <f t="shared" si="55"/>
        <v>119.1</v>
      </c>
      <c r="U411" t="str">
        <f t="shared" si="56"/>
        <v>The customer is from Naypyitaw and purchase Fashion accessories product from shop</v>
      </c>
      <c r="V411" t="b">
        <f t="shared" si="57"/>
        <v>0</v>
      </c>
      <c r="W411" t="b">
        <f t="shared" si="58"/>
        <v>0</v>
      </c>
      <c r="X411" t="b">
        <f t="shared" si="60"/>
        <v>0</v>
      </c>
      <c r="Y411" t="str">
        <f t="shared" si="59"/>
        <v>Good</v>
      </c>
      <c r="AM411" s="2"/>
    </row>
    <row r="412" spans="1:39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  <c r="R412">
        <f t="shared" si="53"/>
        <v>361</v>
      </c>
      <c r="S412">
        <f t="shared" si="54"/>
        <v>361</v>
      </c>
      <c r="T412">
        <f t="shared" si="55"/>
        <v>342.1</v>
      </c>
      <c r="U412" t="str">
        <f t="shared" si="56"/>
        <v>The customer is from Mandalay and purchase Health and beauty product from shop</v>
      </c>
      <c r="V412" t="b">
        <f t="shared" si="57"/>
        <v>0</v>
      </c>
      <c r="W412" t="b">
        <f t="shared" si="58"/>
        <v>0</v>
      </c>
      <c r="X412" t="b">
        <f t="shared" si="60"/>
        <v>0</v>
      </c>
      <c r="Y412" t="str">
        <f t="shared" si="59"/>
        <v>Good</v>
      </c>
      <c r="AL412" s="1"/>
      <c r="AM412" s="2"/>
    </row>
    <row r="413" spans="1:39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  <c r="R413">
        <f t="shared" si="53"/>
        <v>940</v>
      </c>
      <c r="S413">
        <f t="shared" si="54"/>
        <v>940</v>
      </c>
      <c r="T413">
        <f t="shared" si="55"/>
        <v>43.74</v>
      </c>
      <c r="U413" t="str">
        <f t="shared" si="56"/>
        <v>The customer is from Mandalay and purchase Sports and travel product from shop</v>
      </c>
      <c r="V413" t="b">
        <f t="shared" si="57"/>
        <v>0</v>
      </c>
      <c r="W413" t="b">
        <f t="shared" si="58"/>
        <v>1</v>
      </c>
      <c r="X413" t="b">
        <f t="shared" si="60"/>
        <v>0</v>
      </c>
      <c r="Y413" t="str">
        <f t="shared" si="59"/>
        <v>Good</v>
      </c>
      <c r="AL413" s="1"/>
      <c r="AM413" s="2"/>
    </row>
    <row r="414" spans="1:39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  <c r="R414">
        <f t="shared" si="53"/>
        <v>771</v>
      </c>
      <c r="S414">
        <f t="shared" si="54"/>
        <v>771</v>
      </c>
      <c r="T414">
        <f t="shared" si="55"/>
        <v>104.85</v>
      </c>
      <c r="U414" t="str">
        <f t="shared" si="56"/>
        <v>The customer is from Yangon and purchase Health and beauty product from shop</v>
      </c>
      <c r="V414" t="b">
        <f t="shared" si="57"/>
        <v>0</v>
      </c>
      <c r="W414" t="b">
        <f t="shared" si="58"/>
        <v>1</v>
      </c>
      <c r="X414" t="b">
        <f t="shared" si="60"/>
        <v>0</v>
      </c>
      <c r="Y414" t="str">
        <f t="shared" si="59"/>
        <v>Better</v>
      </c>
      <c r="AL414" s="1"/>
      <c r="AM414" s="2"/>
    </row>
    <row r="415" spans="1:39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  <c r="R415">
        <f t="shared" si="53"/>
        <v>852</v>
      </c>
      <c r="S415">
        <f t="shared" si="54"/>
        <v>852</v>
      </c>
      <c r="T415">
        <f t="shared" si="55"/>
        <v>77.52</v>
      </c>
      <c r="U415" t="str">
        <f t="shared" si="56"/>
        <v>The customer is from Yangon and purchase Sports and travel product from shop</v>
      </c>
      <c r="V415" t="b">
        <f t="shared" si="57"/>
        <v>0</v>
      </c>
      <c r="W415" t="b">
        <f t="shared" si="58"/>
        <v>0</v>
      </c>
      <c r="X415" t="b">
        <f t="shared" si="60"/>
        <v>0</v>
      </c>
      <c r="Y415" t="str">
        <f t="shared" si="59"/>
        <v>Good</v>
      </c>
      <c r="AM415" s="2"/>
    </row>
    <row r="416" spans="1:39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  <c r="R416">
        <f t="shared" si="53"/>
        <v>295</v>
      </c>
      <c r="S416">
        <f t="shared" si="54"/>
        <v>295</v>
      </c>
      <c r="T416">
        <f t="shared" si="55"/>
        <v>407.44</v>
      </c>
      <c r="U416" t="str">
        <f t="shared" si="56"/>
        <v>The customer is from Yangon and purchase Home and lifestyle product from shop</v>
      </c>
      <c r="V416" t="b">
        <f t="shared" si="57"/>
        <v>0</v>
      </c>
      <c r="W416" t="b">
        <f t="shared" si="58"/>
        <v>1</v>
      </c>
      <c r="X416" t="b">
        <f t="shared" si="60"/>
        <v>0</v>
      </c>
      <c r="Y416" t="str">
        <f t="shared" si="59"/>
        <v>Best</v>
      </c>
      <c r="AL416" s="1"/>
      <c r="AM416" s="2"/>
    </row>
    <row r="417" spans="1:39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  <c r="R417">
        <f t="shared" si="53"/>
        <v>790</v>
      </c>
      <c r="S417">
        <f t="shared" si="54"/>
        <v>790</v>
      </c>
      <c r="T417">
        <f t="shared" si="55"/>
        <v>96.11</v>
      </c>
      <c r="U417" t="str">
        <f t="shared" si="56"/>
        <v>The customer is from Mandalay and purchase Health and beauty product from shop</v>
      </c>
      <c r="V417" t="b">
        <f t="shared" si="57"/>
        <v>0</v>
      </c>
      <c r="W417" t="b">
        <f t="shared" si="58"/>
        <v>1</v>
      </c>
      <c r="X417" t="b">
        <f t="shared" si="60"/>
        <v>0</v>
      </c>
      <c r="Y417" t="str">
        <f t="shared" si="59"/>
        <v>Better</v>
      </c>
      <c r="AL417" s="1"/>
      <c r="AM417" s="2"/>
    </row>
    <row r="418" spans="1:39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f t="shared" si="53"/>
        <v>608</v>
      </c>
      <c r="S418">
        <f t="shared" si="54"/>
        <v>608</v>
      </c>
      <c r="T418">
        <f t="shared" si="55"/>
        <v>181.52</v>
      </c>
      <c r="U418" t="str">
        <f t="shared" si="56"/>
        <v>The customer is from Naypyitaw and purchase Home and lifestyle product from shop</v>
      </c>
      <c r="V418" t="b">
        <f t="shared" si="57"/>
        <v>0</v>
      </c>
      <c r="W418" t="b">
        <f t="shared" si="58"/>
        <v>1</v>
      </c>
      <c r="X418" t="b">
        <f t="shared" si="60"/>
        <v>0</v>
      </c>
      <c r="Y418" t="str">
        <f t="shared" si="59"/>
        <v>Better</v>
      </c>
      <c r="AM418" s="2"/>
    </row>
    <row r="419" spans="1:39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f t="shared" si="53"/>
        <v>840</v>
      </c>
      <c r="S419">
        <f t="shared" si="54"/>
        <v>840</v>
      </c>
      <c r="T419">
        <f t="shared" si="55"/>
        <v>81.510000000000005</v>
      </c>
      <c r="U419" t="str">
        <f t="shared" si="56"/>
        <v>The customer is from Naypyitaw and purchase Health and beauty product from shop</v>
      </c>
      <c r="V419" t="b">
        <f t="shared" si="57"/>
        <v>0</v>
      </c>
      <c r="W419" t="b">
        <f t="shared" si="58"/>
        <v>1</v>
      </c>
      <c r="X419" t="b">
        <f t="shared" si="60"/>
        <v>0</v>
      </c>
      <c r="Y419" t="str">
        <f t="shared" si="59"/>
        <v>Best</v>
      </c>
      <c r="AL419" s="1"/>
      <c r="AM419" s="2"/>
    </row>
    <row r="420" spans="1:39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f t="shared" si="53"/>
        <v>758</v>
      </c>
      <c r="S420">
        <f t="shared" si="54"/>
        <v>758</v>
      </c>
      <c r="T420">
        <f t="shared" si="55"/>
        <v>114.44</v>
      </c>
      <c r="U420" t="str">
        <f t="shared" si="56"/>
        <v>The customer is from Mandalay and purchase Health and beauty product from shop</v>
      </c>
      <c r="V420" t="b">
        <f t="shared" si="57"/>
        <v>0</v>
      </c>
      <c r="W420" t="b">
        <f t="shared" si="58"/>
        <v>1</v>
      </c>
      <c r="X420" t="b">
        <f t="shared" si="60"/>
        <v>0</v>
      </c>
      <c r="Y420" t="str">
        <f t="shared" si="59"/>
        <v>Better</v>
      </c>
      <c r="AM420" s="2"/>
    </row>
    <row r="421" spans="1:39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  <c r="R421">
        <f t="shared" si="53"/>
        <v>617</v>
      </c>
      <c r="S421">
        <f t="shared" si="54"/>
        <v>617</v>
      </c>
      <c r="T421">
        <f t="shared" si="55"/>
        <v>176.54</v>
      </c>
      <c r="U421" t="str">
        <f t="shared" si="56"/>
        <v>The customer is from Yangon and purchase Electronic accessories product from shop</v>
      </c>
      <c r="V421" t="b">
        <f t="shared" si="57"/>
        <v>0</v>
      </c>
      <c r="W421" t="b">
        <f t="shared" si="58"/>
        <v>1</v>
      </c>
      <c r="X421" t="b">
        <f t="shared" si="60"/>
        <v>0</v>
      </c>
      <c r="Y421" t="str">
        <f t="shared" si="59"/>
        <v>Better</v>
      </c>
      <c r="AM421" s="2"/>
    </row>
    <row r="422" spans="1:39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  <c r="R422">
        <f t="shared" si="53"/>
        <v>754</v>
      </c>
      <c r="S422">
        <f t="shared" si="54"/>
        <v>754</v>
      </c>
      <c r="T422">
        <f t="shared" si="55"/>
        <v>115.80000000000001</v>
      </c>
      <c r="U422" t="str">
        <f t="shared" si="56"/>
        <v>The customer is from Naypyitaw and purchase Food and beverages product from shop</v>
      </c>
      <c r="V422" t="b">
        <f t="shared" si="57"/>
        <v>0</v>
      </c>
      <c r="W422" t="b">
        <f t="shared" si="58"/>
        <v>1</v>
      </c>
      <c r="X422" t="b">
        <f t="shared" si="60"/>
        <v>0</v>
      </c>
      <c r="Y422" t="str">
        <f t="shared" si="59"/>
        <v>Better</v>
      </c>
      <c r="AL422" s="1"/>
      <c r="AM422" s="2"/>
    </row>
    <row r="423" spans="1:39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  <c r="R423">
        <f t="shared" si="53"/>
        <v>486</v>
      </c>
      <c r="S423">
        <f t="shared" si="54"/>
        <v>486</v>
      </c>
      <c r="T423">
        <f t="shared" si="55"/>
        <v>252.14999999999998</v>
      </c>
      <c r="U423" t="str">
        <f t="shared" si="56"/>
        <v>The customer is from Naypyitaw and purchase Electronic accessories product from shop</v>
      </c>
      <c r="V423" t="b">
        <f t="shared" si="57"/>
        <v>0</v>
      </c>
      <c r="W423" t="b">
        <f t="shared" si="58"/>
        <v>1</v>
      </c>
      <c r="X423" t="b">
        <f t="shared" si="60"/>
        <v>0</v>
      </c>
      <c r="Y423" t="str">
        <f t="shared" si="59"/>
        <v>Best</v>
      </c>
      <c r="AL423" s="1"/>
      <c r="AM423" s="2"/>
    </row>
    <row r="424" spans="1:39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f t="shared" si="53"/>
        <v>7</v>
      </c>
      <c r="S424">
        <f t="shared" si="54"/>
        <v>7</v>
      </c>
      <c r="T424">
        <f t="shared" si="55"/>
        <v>972.09999999999991</v>
      </c>
      <c r="U424" t="str">
        <f t="shared" si="56"/>
        <v>The customer is from Naypyitaw and purchase Fashion accessories product from shop</v>
      </c>
      <c r="V424" t="b">
        <f t="shared" si="57"/>
        <v>0</v>
      </c>
      <c r="W424" t="b">
        <f t="shared" si="58"/>
        <v>1</v>
      </c>
      <c r="X424" t="b">
        <f t="shared" si="60"/>
        <v>0</v>
      </c>
      <c r="Y424" t="str">
        <f t="shared" si="59"/>
        <v>Better</v>
      </c>
      <c r="AM424" s="2"/>
    </row>
    <row r="425" spans="1:39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  <c r="R425">
        <f t="shared" si="53"/>
        <v>561</v>
      </c>
      <c r="S425">
        <f t="shared" si="54"/>
        <v>561</v>
      </c>
      <c r="T425">
        <f t="shared" si="55"/>
        <v>203.36</v>
      </c>
      <c r="U425" t="str">
        <f t="shared" si="56"/>
        <v>The customer is from Mandalay and purchase Fashion accessories product from shop</v>
      </c>
      <c r="V425" t="b">
        <f t="shared" si="57"/>
        <v>0</v>
      </c>
      <c r="W425" t="b">
        <f t="shared" si="58"/>
        <v>0</v>
      </c>
      <c r="X425" t="b">
        <f t="shared" si="60"/>
        <v>0</v>
      </c>
      <c r="Y425" t="str">
        <f t="shared" si="59"/>
        <v>Good</v>
      </c>
      <c r="AM425" s="2"/>
    </row>
    <row r="426" spans="1:39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  <c r="R426">
        <f t="shared" si="53"/>
        <v>992</v>
      </c>
      <c r="S426">
        <f t="shared" si="54"/>
        <v>992</v>
      </c>
      <c r="T426">
        <f t="shared" si="55"/>
        <v>16.28</v>
      </c>
      <c r="U426" t="str">
        <f t="shared" si="56"/>
        <v>The customer is from Naypyitaw and purchase Fashion accessories product from shop</v>
      </c>
      <c r="V426" t="b">
        <f t="shared" si="57"/>
        <v>0</v>
      </c>
      <c r="W426" t="b">
        <f t="shared" si="58"/>
        <v>0</v>
      </c>
      <c r="X426" t="b">
        <f t="shared" si="60"/>
        <v>0</v>
      </c>
      <c r="Y426" t="str">
        <f t="shared" si="59"/>
        <v>Good</v>
      </c>
      <c r="AL426" s="1"/>
      <c r="AM426" s="2"/>
    </row>
    <row r="427" spans="1:39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  <c r="R427">
        <f t="shared" si="53"/>
        <v>339</v>
      </c>
      <c r="S427">
        <f t="shared" si="54"/>
        <v>339</v>
      </c>
      <c r="T427">
        <f t="shared" si="55"/>
        <v>365.49</v>
      </c>
      <c r="U427" t="str">
        <f t="shared" si="56"/>
        <v>The customer is from Mandalay and purchase Fashion accessories product from shop</v>
      </c>
      <c r="V427" t="b">
        <f t="shared" si="57"/>
        <v>0</v>
      </c>
      <c r="W427" t="b">
        <f t="shared" si="58"/>
        <v>1</v>
      </c>
      <c r="X427" t="b">
        <f t="shared" si="60"/>
        <v>0</v>
      </c>
      <c r="Y427" t="str">
        <f t="shared" si="59"/>
        <v>Better</v>
      </c>
      <c r="AM427" s="2"/>
    </row>
    <row r="428" spans="1:39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  <c r="R428">
        <f t="shared" si="53"/>
        <v>335</v>
      </c>
      <c r="S428">
        <f t="shared" si="54"/>
        <v>335</v>
      </c>
      <c r="T428">
        <f t="shared" si="55"/>
        <v>372.19</v>
      </c>
      <c r="U428" t="str">
        <f t="shared" si="56"/>
        <v>The customer is from Yangon and purchase Health and beauty product from shop</v>
      </c>
      <c r="V428" t="b">
        <f t="shared" si="57"/>
        <v>0</v>
      </c>
      <c r="W428" t="b">
        <f t="shared" si="58"/>
        <v>1</v>
      </c>
      <c r="X428" t="b">
        <f t="shared" si="60"/>
        <v>0</v>
      </c>
      <c r="Y428" t="str">
        <f t="shared" si="59"/>
        <v>Better</v>
      </c>
      <c r="AM428" s="2"/>
    </row>
    <row r="429" spans="1:39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  <c r="R429">
        <f t="shared" si="53"/>
        <v>903</v>
      </c>
      <c r="S429">
        <f t="shared" si="54"/>
        <v>903</v>
      </c>
      <c r="T429">
        <f t="shared" si="55"/>
        <v>62.61</v>
      </c>
      <c r="U429" t="str">
        <f t="shared" si="56"/>
        <v>The customer is from Mandalay and purchase Food and beverages product from shop</v>
      </c>
      <c r="V429" t="b">
        <f t="shared" si="57"/>
        <v>0</v>
      </c>
      <c r="W429" t="b">
        <f t="shared" si="58"/>
        <v>1</v>
      </c>
      <c r="X429" t="b">
        <f t="shared" si="60"/>
        <v>0</v>
      </c>
      <c r="Y429" t="str">
        <f t="shared" si="59"/>
        <v>Better</v>
      </c>
      <c r="AL429" s="1"/>
      <c r="AM429" s="2"/>
    </row>
    <row r="430" spans="1:39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  <c r="R430">
        <f t="shared" si="53"/>
        <v>366</v>
      </c>
      <c r="S430">
        <f t="shared" si="54"/>
        <v>366</v>
      </c>
      <c r="T430">
        <f t="shared" si="55"/>
        <v>336.34999999999997</v>
      </c>
      <c r="U430" t="str">
        <f t="shared" si="56"/>
        <v>The customer is from Mandalay and purchase Sports and travel product from shop</v>
      </c>
      <c r="V430" t="b">
        <f t="shared" si="57"/>
        <v>0</v>
      </c>
      <c r="W430" t="b">
        <f t="shared" si="58"/>
        <v>1</v>
      </c>
      <c r="X430" t="b">
        <f t="shared" si="60"/>
        <v>0</v>
      </c>
      <c r="Y430" t="str">
        <f t="shared" si="59"/>
        <v>Good</v>
      </c>
      <c r="AL430" s="1"/>
      <c r="AM430" s="2"/>
    </row>
    <row r="431" spans="1:39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  <c r="R431">
        <f t="shared" si="53"/>
        <v>10</v>
      </c>
      <c r="S431">
        <f t="shared" si="54"/>
        <v>10</v>
      </c>
      <c r="T431">
        <f t="shared" si="55"/>
        <v>906.5</v>
      </c>
      <c r="U431" t="str">
        <f t="shared" si="56"/>
        <v>The customer is from Yangon and purchase Home and lifestyle product from shop</v>
      </c>
      <c r="V431" t="b">
        <f t="shared" si="57"/>
        <v>0</v>
      </c>
      <c r="W431" t="b">
        <f t="shared" si="58"/>
        <v>1</v>
      </c>
      <c r="X431" t="b">
        <f t="shared" si="60"/>
        <v>0</v>
      </c>
      <c r="Y431" t="str">
        <f t="shared" si="59"/>
        <v>Better</v>
      </c>
      <c r="AM431" s="2"/>
    </row>
    <row r="432" spans="1:39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  <c r="R432">
        <f t="shared" si="53"/>
        <v>710</v>
      </c>
      <c r="S432">
        <f t="shared" si="54"/>
        <v>710</v>
      </c>
      <c r="T432">
        <f t="shared" si="55"/>
        <v>138.16</v>
      </c>
      <c r="U432" t="str">
        <f t="shared" si="56"/>
        <v>The customer is from Mandalay and purchase Fashion accessories product from shop</v>
      </c>
      <c r="V432" t="b">
        <f t="shared" si="57"/>
        <v>0</v>
      </c>
      <c r="W432" t="b">
        <f t="shared" si="58"/>
        <v>1</v>
      </c>
      <c r="X432" t="b">
        <f t="shared" si="60"/>
        <v>0</v>
      </c>
      <c r="Y432" t="str">
        <f t="shared" si="59"/>
        <v>Good</v>
      </c>
      <c r="AL432" s="1"/>
      <c r="AM432" s="2"/>
    </row>
    <row r="433" spans="1:39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  <c r="R433">
        <f t="shared" si="53"/>
        <v>827</v>
      </c>
      <c r="S433">
        <f t="shared" si="54"/>
        <v>827</v>
      </c>
      <c r="T433">
        <f t="shared" si="55"/>
        <v>86.54</v>
      </c>
      <c r="U433" t="str">
        <f t="shared" si="56"/>
        <v>The customer is from Naypyitaw and purchase Food and beverages product from shop</v>
      </c>
      <c r="V433" t="b">
        <f t="shared" si="57"/>
        <v>0</v>
      </c>
      <c r="W433" t="b">
        <f t="shared" si="58"/>
        <v>0</v>
      </c>
      <c r="X433" t="b">
        <f t="shared" si="60"/>
        <v>0</v>
      </c>
      <c r="Y433" t="str">
        <f t="shared" si="59"/>
        <v>Good</v>
      </c>
      <c r="AL433" s="1"/>
      <c r="AM433" s="2"/>
    </row>
    <row r="434" spans="1:39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  <c r="R434">
        <f t="shared" si="53"/>
        <v>699</v>
      </c>
      <c r="S434">
        <f t="shared" si="54"/>
        <v>699</v>
      </c>
      <c r="T434">
        <f t="shared" si="55"/>
        <v>140.76</v>
      </c>
      <c r="U434" t="str">
        <f t="shared" si="56"/>
        <v>The customer is from Yangon and purchase Electronic accessories product from shop</v>
      </c>
      <c r="V434" t="b">
        <f t="shared" si="57"/>
        <v>0</v>
      </c>
      <c r="W434" t="b">
        <f t="shared" si="58"/>
        <v>0</v>
      </c>
      <c r="X434" t="b">
        <f t="shared" si="60"/>
        <v>0</v>
      </c>
      <c r="Y434" t="str">
        <f t="shared" si="59"/>
        <v>Good</v>
      </c>
      <c r="AL434" s="1"/>
      <c r="AM434" s="2"/>
    </row>
    <row r="435" spans="1:39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  <c r="R435">
        <f t="shared" si="53"/>
        <v>108</v>
      </c>
      <c r="S435">
        <f t="shared" si="54"/>
        <v>108</v>
      </c>
      <c r="T435">
        <f t="shared" si="55"/>
        <v>668.78000000000009</v>
      </c>
      <c r="U435" t="str">
        <f t="shared" si="56"/>
        <v>The customer is from Mandalay and purchase Fashion accessories product from shop</v>
      </c>
      <c r="V435" t="b">
        <f t="shared" si="57"/>
        <v>0</v>
      </c>
      <c r="W435" t="b">
        <f t="shared" si="58"/>
        <v>1</v>
      </c>
      <c r="X435" t="b">
        <f t="shared" si="60"/>
        <v>0</v>
      </c>
      <c r="Y435" t="str">
        <f t="shared" si="59"/>
        <v>Best</v>
      </c>
      <c r="AM435" s="2"/>
    </row>
    <row r="436" spans="1:39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  <c r="R436">
        <f t="shared" si="53"/>
        <v>932</v>
      </c>
      <c r="S436">
        <f t="shared" si="54"/>
        <v>932</v>
      </c>
      <c r="T436">
        <f t="shared" si="55"/>
        <v>47.44</v>
      </c>
      <c r="U436" t="str">
        <f t="shared" si="56"/>
        <v>The customer is from Mandalay and purchase Fashion accessories product from shop</v>
      </c>
      <c r="V436" t="b">
        <f t="shared" si="57"/>
        <v>0</v>
      </c>
      <c r="W436" t="b">
        <f t="shared" si="58"/>
        <v>0</v>
      </c>
      <c r="X436" t="b">
        <f t="shared" si="60"/>
        <v>0</v>
      </c>
      <c r="Y436" t="str">
        <f t="shared" si="59"/>
        <v>Good</v>
      </c>
      <c r="AM436" s="2"/>
    </row>
    <row r="437" spans="1:39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  <c r="R437">
        <f t="shared" si="53"/>
        <v>17</v>
      </c>
      <c r="S437">
        <f t="shared" si="54"/>
        <v>17</v>
      </c>
      <c r="T437">
        <f t="shared" si="55"/>
        <v>893.16</v>
      </c>
      <c r="U437" t="str">
        <f t="shared" si="56"/>
        <v>The customer is from Naypyitaw and purchase Sports and travel product from shop</v>
      </c>
      <c r="V437" t="b">
        <f t="shared" si="57"/>
        <v>0</v>
      </c>
      <c r="W437" t="b">
        <f t="shared" si="58"/>
        <v>1</v>
      </c>
      <c r="X437" t="b">
        <f t="shared" si="60"/>
        <v>0</v>
      </c>
      <c r="Y437" t="str">
        <f t="shared" si="59"/>
        <v>Best</v>
      </c>
      <c r="AL437" s="1"/>
      <c r="AM437" s="2"/>
    </row>
    <row r="438" spans="1:39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  <c r="R438">
        <f t="shared" si="53"/>
        <v>375</v>
      </c>
      <c r="S438">
        <f t="shared" si="54"/>
        <v>375</v>
      </c>
      <c r="T438">
        <f t="shared" si="55"/>
        <v>331.72</v>
      </c>
      <c r="U438" t="str">
        <f t="shared" si="56"/>
        <v>The customer is from Naypyitaw and purchase Sports and travel product from shop</v>
      </c>
      <c r="V438" t="b">
        <f t="shared" si="57"/>
        <v>0</v>
      </c>
      <c r="W438" t="b">
        <f t="shared" si="58"/>
        <v>1</v>
      </c>
      <c r="X438" t="b">
        <f t="shared" si="60"/>
        <v>0</v>
      </c>
      <c r="Y438" t="str">
        <f t="shared" si="59"/>
        <v>Best</v>
      </c>
      <c r="AM438" s="2"/>
    </row>
    <row r="439" spans="1:39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  <c r="R439">
        <f t="shared" si="53"/>
        <v>560</v>
      </c>
      <c r="S439">
        <f t="shared" si="54"/>
        <v>560</v>
      </c>
      <c r="T439">
        <f t="shared" si="55"/>
        <v>203.94</v>
      </c>
      <c r="U439" t="str">
        <f t="shared" si="56"/>
        <v>The customer is from Yangon and purchase Home and lifestyle product from shop</v>
      </c>
      <c r="V439" t="b">
        <f t="shared" si="57"/>
        <v>0</v>
      </c>
      <c r="W439" t="b">
        <f t="shared" si="58"/>
        <v>1</v>
      </c>
      <c r="X439" t="b">
        <f t="shared" si="60"/>
        <v>0</v>
      </c>
      <c r="Y439" t="str">
        <f t="shared" si="59"/>
        <v>Better</v>
      </c>
      <c r="AL439" s="1"/>
      <c r="AM439" s="2"/>
    </row>
    <row r="440" spans="1:39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  <c r="R440">
        <f t="shared" si="53"/>
        <v>889</v>
      </c>
      <c r="S440">
        <f t="shared" si="54"/>
        <v>889</v>
      </c>
      <c r="T440">
        <f t="shared" si="55"/>
        <v>68.16</v>
      </c>
      <c r="U440" t="str">
        <f t="shared" si="56"/>
        <v>The customer is from Naypyitaw and purchase Food and beverages product from shop</v>
      </c>
      <c r="V440" t="b">
        <f t="shared" si="57"/>
        <v>0</v>
      </c>
      <c r="W440" t="b">
        <f t="shared" si="58"/>
        <v>1</v>
      </c>
      <c r="X440" t="b">
        <f t="shared" si="60"/>
        <v>0</v>
      </c>
      <c r="Y440" t="str">
        <f t="shared" si="59"/>
        <v>Better</v>
      </c>
      <c r="AM440" s="2"/>
    </row>
    <row r="441" spans="1:39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  <c r="R441">
        <f t="shared" si="53"/>
        <v>380</v>
      </c>
      <c r="S441">
        <f t="shared" si="54"/>
        <v>380</v>
      </c>
      <c r="T441">
        <f t="shared" si="55"/>
        <v>326.88</v>
      </c>
      <c r="U441" t="str">
        <f t="shared" si="56"/>
        <v>The customer is from Naypyitaw and purchase Electronic accessories product from shop</v>
      </c>
      <c r="V441" t="b">
        <f t="shared" si="57"/>
        <v>0</v>
      </c>
      <c r="W441" t="b">
        <f t="shared" si="58"/>
        <v>0</v>
      </c>
      <c r="X441" t="b">
        <f t="shared" si="60"/>
        <v>0</v>
      </c>
      <c r="Y441" t="str">
        <f t="shared" si="59"/>
        <v>Good</v>
      </c>
      <c r="AL441" s="1"/>
      <c r="AM441" s="2"/>
    </row>
    <row r="442" spans="1:39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  <c r="R442">
        <f t="shared" si="53"/>
        <v>824</v>
      </c>
      <c r="S442">
        <f t="shared" si="54"/>
        <v>824</v>
      </c>
      <c r="T442">
        <f t="shared" si="55"/>
        <v>87.2</v>
      </c>
      <c r="U442" t="str">
        <f t="shared" si="56"/>
        <v>The customer is from Naypyitaw and purchase Food and beverages product from shop</v>
      </c>
      <c r="V442" t="b">
        <f t="shared" si="57"/>
        <v>0</v>
      </c>
      <c r="W442" t="b">
        <f t="shared" si="58"/>
        <v>1</v>
      </c>
      <c r="X442" t="b">
        <f t="shared" si="60"/>
        <v>0</v>
      </c>
      <c r="Y442" t="str">
        <f t="shared" si="59"/>
        <v>Better</v>
      </c>
      <c r="AM442" s="2"/>
    </row>
    <row r="443" spans="1:39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  <c r="R443">
        <f t="shared" si="53"/>
        <v>86</v>
      </c>
      <c r="S443">
        <f t="shared" si="54"/>
        <v>86</v>
      </c>
      <c r="T443">
        <f t="shared" si="55"/>
        <v>707.44</v>
      </c>
      <c r="U443" t="str">
        <f t="shared" si="56"/>
        <v>The customer is from Mandalay and purchase Sports and travel product from shop</v>
      </c>
      <c r="V443" t="b">
        <f t="shared" si="57"/>
        <v>0</v>
      </c>
      <c r="W443" t="b">
        <f t="shared" si="58"/>
        <v>0</v>
      </c>
      <c r="X443" t="b">
        <f t="shared" si="60"/>
        <v>0</v>
      </c>
      <c r="Y443" t="str">
        <f t="shared" si="59"/>
        <v>Bad</v>
      </c>
      <c r="AM443" s="2"/>
    </row>
    <row r="444" spans="1:39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  <c r="R444">
        <f t="shared" si="53"/>
        <v>40</v>
      </c>
      <c r="S444">
        <f t="shared" si="54"/>
        <v>40</v>
      </c>
      <c r="T444">
        <f t="shared" si="55"/>
        <v>802.89</v>
      </c>
      <c r="U444" t="str">
        <f t="shared" si="56"/>
        <v>The customer is from Yangon and purchase Home and lifestyle product from shop</v>
      </c>
      <c r="V444" t="b">
        <f t="shared" si="57"/>
        <v>0</v>
      </c>
      <c r="W444" t="b">
        <f t="shared" si="58"/>
        <v>0</v>
      </c>
      <c r="X444" t="b">
        <f t="shared" si="60"/>
        <v>0</v>
      </c>
      <c r="Y444" t="str">
        <f t="shared" si="59"/>
        <v>Good</v>
      </c>
      <c r="AM444" s="2"/>
    </row>
    <row r="445" spans="1:39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  <c r="R445">
        <f t="shared" si="53"/>
        <v>997</v>
      </c>
      <c r="S445">
        <f t="shared" si="54"/>
        <v>997</v>
      </c>
      <c r="T445">
        <f t="shared" si="55"/>
        <v>12.78</v>
      </c>
      <c r="U445" t="str">
        <f t="shared" si="56"/>
        <v>The customer is from Naypyitaw and purchase Fashion accessories product from shop</v>
      </c>
      <c r="V445" t="b">
        <f t="shared" si="57"/>
        <v>0</v>
      </c>
      <c r="W445" t="b">
        <f t="shared" si="58"/>
        <v>1</v>
      </c>
      <c r="X445" t="b">
        <f t="shared" si="60"/>
        <v>0</v>
      </c>
      <c r="Y445" t="str">
        <f t="shared" si="59"/>
        <v>Best</v>
      </c>
      <c r="AM445" s="2"/>
    </row>
    <row r="446" spans="1:39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f t="shared" si="53"/>
        <v>719</v>
      </c>
      <c r="S446">
        <f t="shared" si="54"/>
        <v>719</v>
      </c>
      <c r="T446">
        <f t="shared" si="55"/>
        <v>133.70000000000002</v>
      </c>
      <c r="U446" t="str">
        <f t="shared" si="56"/>
        <v>The customer is from Yangon and purchase Sports and travel product from shop</v>
      </c>
      <c r="V446" t="b">
        <f t="shared" si="57"/>
        <v>0</v>
      </c>
      <c r="W446" t="b">
        <f t="shared" si="58"/>
        <v>1</v>
      </c>
      <c r="X446" t="b">
        <f t="shared" si="60"/>
        <v>0</v>
      </c>
      <c r="Y446" t="str">
        <f t="shared" si="59"/>
        <v>Best</v>
      </c>
      <c r="AM446" s="2"/>
    </row>
    <row r="447" spans="1:39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f t="shared" si="53"/>
        <v>988</v>
      </c>
      <c r="S447">
        <f t="shared" si="54"/>
        <v>988</v>
      </c>
      <c r="T447">
        <f t="shared" si="55"/>
        <v>19.149999999999999</v>
      </c>
      <c r="U447" t="str">
        <f t="shared" si="56"/>
        <v>The customer is from Mandalay and purchase Health and beauty product from shop</v>
      </c>
      <c r="V447" t="b">
        <f t="shared" si="57"/>
        <v>0</v>
      </c>
      <c r="W447" t="b">
        <f t="shared" si="58"/>
        <v>1</v>
      </c>
      <c r="X447" t="b">
        <f t="shared" si="60"/>
        <v>0</v>
      </c>
      <c r="Y447" t="str">
        <f t="shared" si="59"/>
        <v>Best</v>
      </c>
      <c r="AM447" s="2"/>
    </row>
    <row r="448" spans="1:39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  <c r="R448">
        <f t="shared" si="53"/>
        <v>447</v>
      </c>
      <c r="S448">
        <f t="shared" si="54"/>
        <v>447</v>
      </c>
      <c r="T448">
        <f t="shared" si="55"/>
        <v>276.60000000000002</v>
      </c>
      <c r="U448" t="str">
        <f t="shared" si="56"/>
        <v>The customer is from Naypyitaw and purchase Food and beverages product from shop</v>
      </c>
      <c r="V448" t="b">
        <f t="shared" si="57"/>
        <v>0</v>
      </c>
      <c r="W448" t="b">
        <f t="shared" si="58"/>
        <v>1</v>
      </c>
      <c r="X448" t="b">
        <f t="shared" si="60"/>
        <v>0</v>
      </c>
      <c r="Y448" t="str">
        <f t="shared" si="59"/>
        <v>Better</v>
      </c>
      <c r="AM448" s="2"/>
    </row>
    <row r="449" spans="1:39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  <c r="R449">
        <f t="shared" si="53"/>
        <v>712</v>
      </c>
      <c r="S449">
        <f t="shared" si="54"/>
        <v>712</v>
      </c>
      <c r="T449">
        <f t="shared" si="55"/>
        <v>137.22</v>
      </c>
      <c r="U449" t="str">
        <f t="shared" si="56"/>
        <v>The customer is from Naypyitaw and purchase Fashion accessories product from shop</v>
      </c>
      <c r="V449" t="b">
        <f t="shared" si="57"/>
        <v>0</v>
      </c>
      <c r="W449" t="b">
        <f t="shared" si="58"/>
        <v>0</v>
      </c>
      <c r="X449" t="b">
        <f t="shared" si="60"/>
        <v>0</v>
      </c>
      <c r="Y449" t="str">
        <f t="shared" si="59"/>
        <v>Good</v>
      </c>
      <c r="AL449" s="1"/>
      <c r="AM449" s="2"/>
    </row>
    <row r="450" spans="1:39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  <c r="R450">
        <f t="shared" ref="R450:R513" si="61">_xlfn.RANK.AVG(J450,$J$2:$J$1001,0)</f>
        <v>975</v>
      </c>
      <c r="S450">
        <f t="shared" ref="S450:S513" si="62">_xlfn.RANK.EQ(J450,$J$2:$J$1001,0)</f>
        <v>975</v>
      </c>
      <c r="T450">
        <f t="shared" ref="T450:T513" si="63">G450*H450</f>
        <v>27.07</v>
      </c>
      <c r="U450" t="str">
        <f t="shared" ref="U450:U513" si="64">_xlfn.CONCAT("The customer is from ",C450," and purchase ",F450," product from shop")</f>
        <v>The customer is from Mandalay and purchase Health and beauty product from shop</v>
      </c>
      <c r="V450" t="b">
        <f t="shared" ref="V450:V513" si="65">Q450=$AE$3</f>
        <v>0</v>
      </c>
      <c r="W450" t="b">
        <f t="shared" ref="W450:W513" si="66">Q450&gt;$AE$4</f>
        <v>0</v>
      </c>
      <c r="X450" t="b">
        <f t="shared" si="60"/>
        <v>0</v>
      </c>
      <c r="Y450" t="str">
        <f t="shared" ref="Y450:Y513" si="67">IF(Q450&lt;5,"Bad",IF(Q450&lt;7,"Good",IF(Q450&lt;9,"Better","Best")))</f>
        <v>Good</v>
      </c>
      <c r="AM450" s="2"/>
    </row>
    <row r="451" spans="1:39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  <c r="R451">
        <f t="shared" si="61"/>
        <v>950</v>
      </c>
      <c r="S451">
        <f t="shared" si="62"/>
        <v>950</v>
      </c>
      <c r="T451">
        <f t="shared" si="63"/>
        <v>39.119999999999997</v>
      </c>
      <c r="U451" t="str">
        <f t="shared" si="64"/>
        <v>The customer is from Mandalay and purchase Sports and travel product from shop</v>
      </c>
      <c r="V451" t="b">
        <f t="shared" si="65"/>
        <v>0</v>
      </c>
      <c r="W451" t="b">
        <f t="shared" si="66"/>
        <v>1</v>
      </c>
      <c r="X451" t="b">
        <f t="shared" ref="X451:X514" si="68">Q451&lt;$AD$5</f>
        <v>0</v>
      </c>
      <c r="Y451" t="str">
        <f t="shared" si="67"/>
        <v>Best</v>
      </c>
      <c r="AM451" s="2"/>
    </row>
    <row r="452" spans="1:39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  <c r="R452">
        <f t="shared" si="61"/>
        <v>254</v>
      </c>
      <c r="S452">
        <f t="shared" si="62"/>
        <v>254</v>
      </c>
      <c r="T452">
        <f t="shared" si="63"/>
        <v>448.26</v>
      </c>
      <c r="U452" t="str">
        <f t="shared" si="64"/>
        <v>The customer is from Mandalay and purchase Electronic accessories product from shop</v>
      </c>
      <c r="V452" t="b">
        <f t="shared" si="65"/>
        <v>0</v>
      </c>
      <c r="W452" t="b">
        <f t="shared" si="66"/>
        <v>0</v>
      </c>
      <c r="X452" t="b">
        <f t="shared" si="68"/>
        <v>0</v>
      </c>
      <c r="Y452" t="str">
        <f t="shared" si="67"/>
        <v>Good</v>
      </c>
      <c r="AM452" s="2"/>
    </row>
    <row r="453" spans="1:39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  <c r="R453">
        <f t="shared" si="61"/>
        <v>722</v>
      </c>
      <c r="S453">
        <f t="shared" si="62"/>
        <v>722</v>
      </c>
      <c r="T453">
        <f t="shared" si="63"/>
        <v>132.06</v>
      </c>
      <c r="U453" t="str">
        <f t="shared" si="64"/>
        <v>The customer is from Mandalay and purchase Electronic accessories product from shop</v>
      </c>
      <c r="V453" t="b">
        <f t="shared" si="65"/>
        <v>0</v>
      </c>
      <c r="W453" t="b">
        <f t="shared" si="66"/>
        <v>1</v>
      </c>
      <c r="X453" t="b">
        <f t="shared" si="68"/>
        <v>0</v>
      </c>
      <c r="Y453" t="str">
        <f t="shared" si="67"/>
        <v>Better</v>
      </c>
      <c r="AL453" s="1"/>
      <c r="AM453" s="2"/>
    </row>
    <row r="454" spans="1:39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  <c r="R454">
        <f t="shared" si="61"/>
        <v>394</v>
      </c>
      <c r="S454">
        <f t="shared" si="62"/>
        <v>394</v>
      </c>
      <c r="T454">
        <f t="shared" si="63"/>
        <v>318.05</v>
      </c>
      <c r="U454" t="str">
        <f t="shared" si="64"/>
        <v>The customer is from Yangon and purchase Food and beverages product from shop</v>
      </c>
      <c r="V454" t="b">
        <f t="shared" si="65"/>
        <v>0</v>
      </c>
      <c r="W454" t="b">
        <f t="shared" si="66"/>
        <v>0</v>
      </c>
      <c r="X454" t="b">
        <f t="shared" si="68"/>
        <v>0</v>
      </c>
      <c r="Y454" t="str">
        <f t="shared" si="67"/>
        <v>Bad</v>
      </c>
      <c r="AL454" s="1"/>
      <c r="AM454" s="2"/>
    </row>
    <row r="455" spans="1:39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  <c r="R455">
        <f t="shared" si="61"/>
        <v>980</v>
      </c>
      <c r="S455">
        <f t="shared" si="62"/>
        <v>980</v>
      </c>
      <c r="T455">
        <f t="shared" si="63"/>
        <v>25</v>
      </c>
      <c r="U455" t="str">
        <f t="shared" si="64"/>
        <v>The customer is from Yangon and purchase Health and beauty product from shop</v>
      </c>
      <c r="V455" t="b">
        <f t="shared" si="65"/>
        <v>0</v>
      </c>
      <c r="W455" t="b">
        <f t="shared" si="66"/>
        <v>0</v>
      </c>
      <c r="X455" t="b">
        <f t="shared" si="68"/>
        <v>0</v>
      </c>
      <c r="Y455" t="str">
        <f t="shared" si="67"/>
        <v>Good</v>
      </c>
      <c r="AL455" s="1"/>
      <c r="AM455" s="2"/>
    </row>
    <row r="456" spans="1:39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  <c r="R456">
        <f t="shared" si="61"/>
        <v>835.5</v>
      </c>
      <c r="S456">
        <f t="shared" si="62"/>
        <v>835</v>
      </c>
      <c r="T456">
        <f t="shared" si="63"/>
        <v>83.08</v>
      </c>
      <c r="U456" t="str">
        <f t="shared" si="64"/>
        <v>The customer is from Yangon and purchase Electronic accessories product from shop</v>
      </c>
      <c r="V456" t="b">
        <f t="shared" si="65"/>
        <v>0</v>
      </c>
      <c r="W456" t="b">
        <f t="shared" si="66"/>
        <v>0</v>
      </c>
      <c r="X456" t="b">
        <f t="shared" si="68"/>
        <v>0</v>
      </c>
      <c r="Y456" t="str">
        <f t="shared" si="67"/>
        <v>Bad</v>
      </c>
      <c r="AL456" s="1"/>
      <c r="AM456" s="2"/>
    </row>
    <row r="457" spans="1:39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  <c r="R457">
        <f t="shared" si="61"/>
        <v>681</v>
      </c>
      <c r="S457">
        <f t="shared" si="62"/>
        <v>681</v>
      </c>
      <c r="T457">
        <f t="shared" si="63"/>
        <v>147.79999999999998</v>
      </c>
      <c r="U457" t="str">
        <f t="shared" si="64"/>
        <v>The customer is from Mandalay and purchase Fashion accessories product from shop</v>
      </c>
      <c r="V457" t="b">
        <f t="shared" si="65"/>
        <v>0</v>
      </c>
      <c r="W457" t="b">
        <f t="shared" si="66"/>
        <v>1</v>
      </c>
      <c r="X457" t="b">
        <f t="shared" si="68"/>
        <v>0</v>
      </c>
      <c r="Y457" t="str">
        <f t="shared" si="67"/>
        <v>Good</v>
      </c>
      <c r="AM457" s="2"/>
    </row>
    <row r="458" spans="1:39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  <c r="R458">
        <f t="shared" si="61"/>
        <v>95</v>
      </c>
      <c r="S458">
        <f t="shared" si="62"/>
        <v>95</v>
      </c>
      <c r="T458">
        <f t="shared" si="63"/>
        <v>696.6</v>
      </c>
      <c r="U458" t="str">
        <f t="shared" si="64"/>
        <v>The customer is from Mandalay and purchase Food and beverages product from shop</v>
      </c>
      <c r="V458" t="b">
        <f t="shared" si="65"/>
        <v>0</v>
      </c>
      <c r="W458" t="b">
        <f t="shared" si="66"/>
        <v>0</v>
      </c>
      <c r="X458" t="b">
        <f t="shared" si="68"/>
        <v>0</v>
      </c>
      <c r="Y458" t="str">
        <f t="shared" si="67"/>
        <v>Bad</v>
      </c>
      <c r="AL458" s="1"/>
      <c r="AM458" s="2"/>
    </row>
    <row r="459" spans="1:39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  <c r="R459">
        <f t="shared" si="61"/>
        <v>44</v>
      </c>
      <c r="S459">
        <f t="shared" si="62"/>
        <v>44</v>
      </c>
      <c r="T459">
        <f t="shared" si="63"/>
        <v>793.9</v>
      </c>
      <c r="U459" t="str">
        <f t="shared" si="64"/>
        <v>The customer is from Mandalay and purchase Electronic accessories product from shop</v>
      </c>
      <c r="V459" t="b">
        <f t="shared" si="65"/>
        <v>0</v>
      </c>
      <c r="W459" t="b">
        <f t="shared" si="66"/>
        <v>0</v>
      </c>
      <c r="X459" t="b">
        <f t="shared" si="68"/>
        <v>0</v>
      </c>
      <c r="Y459" t="str">
        <f t="shared" si="67"/>
        <v>Good</v>
      </c>
      <c r="AM459" s="2"/>
    </row>
    <row r="460" spans="1:39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  <c r="R460">
        <f t="shared" si="61"/>
        <v>236</v>
      </c>
      <c r="S460">
        <f t="shared" si="62"/>
        <v>236</v>
      </c>
      <c r="T460">
        <f t="shared" si="63"/>
        <v>465.7</v>
      </c>
      <c r="U460" t="str">
        <f t="shared" si="64"/>
        <v>The customer is from Naypyitaw and purchase Electronic accessories product from shop</v>
      </c>
      <c r="V460" t="b">
        <f t="shared" si="65"/>
        <v>0</v>
      </c>
      <c r="W460" t="b">
        <f t="shared" si="66"/>
        <v>1</v>
      </c>
      <c r="X460" t="b">
        <f t="shared" si="68"/>
        <v>0</v>
      </c>
      <c r="Y460" t="str">
        <f t="shared" si="67"/>
        <v>Better</v>
      </c>
      <c r="AM460" s="2"/>
    </row>
    <row r="461" spans="1:39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  <c r="R461">
        <f t="shared" si="61"/>
        <v>955</v>
      </c>
      <c r="S461">
        <f t="shared" si="62"/>
        <v>955</v>
      </c>
      <c r="T461">
        <f t="shared" si="63"/>
        <v>35.89</v>
      </c>
      <c r="U461" t="str">
        <f t="shared" si="64"/>
        <v>The customer is from Naypyitaw and purchase Food and beverages product from shop</v>
      </c>
      <c r="V461" t="b">
        <f t="shared" si="65"/>
        <v>0</v>
      </c>
      <c r="W461" t="b">
        <f t="shared" si="66"/>
        <v>1</v>
      </c>
      <c r="X461" t="b">
        <f t="shared" si="68"/>
        <v>0</v>
      </c>
      <c r="Y461" t="str">
        <f t="shared" si="67"/>
        <v>Better</v>
      </c>
      <c r="AL461" s="1"/>
      <c r="AM461" s="2"/>
    </row>
    <row r="462" spans="1:39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  <c r="R462">
        <f t="shared" si="61"/>
        <v>563</v>
      </c>
      <c r="S462">
        <f t="shared" si="62"/>
        <v>563</v>
      </c>
      <c r="T462">
        <f t="shared" si="63"/>
        <v>202.60000000000002</v>
      </c>
      <c r="U462" t="str">
        <f t="shared" si="64"/>
        <v>The customer is from Naypyitaw and purchase Food and beverages product from shop</v>
      </c>
      <c r="V462" t="b">
        <f t="shared" si="65"/>
        <v>0</v>
      </c>
      <c r="W462" t="b">
        <f t="shared" si="66"/>
        <v>0</v>
      </c>
      <c r="X462" t="b">
        <f t="shared" si="68"/>
        <v>0</v>
      </c>
      <c r="Y462" t="str">
        <f t="shared" si="67"/>
        <v>Bad</v>
      </c>
      <c r="AM462" s="2"/>
    </row>
    <row r="463" spans="1:39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f t="shared" si="61"/>
        <v>72</v>
      </c>
      <c r="S463">
        <f t="shared" si="62"/>
        <v>72</v>
      </c>
      <c r="T463">
        <f t="shared" si="63"/>
        <v>730.5</v>
      </c>
      <c r="U463" t="str">
        <f t="shared" si="64"/>
        <v>The customer is from Mandalay and purchase Food and beverages product from shop</v>
      </c>
      <c r="V463" t="b">
        <f t="shared" si="65"/>
        <v>0</v>
      </c>
      <c r="W463" t="b">
        <f t="shared" si="66"/>
        <v>1</v>
      </c>
      <c r="X463" t="b">
        <f t="shared" si="68"/>
        <v>0</v>
      </c>
      <c r="Y463" t="str">
        <f t="shared" si="67"/>
        <v>Better</v>
      </c>
      <c r="AM463" s="2"/>
    </row>
    <row r="464" spans="1:39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  <c r="R464">
        <f t="shared" si="61"/>
        <v>420</v>
      </c>
      <c r="S464">
        <f t="shared" si="62"/>
        <v>420</v>
      </c>
      <c r="T464">
        <f t="shared" si="63"/>
        <v>295.8</v>
      </c>
      <c r="U464" t="str">
        <f t="shared" si="64"/>
        <v>The customer is from Naypyitaw and purchase Sports and travel product from shop</v>
      </c>
      <c r="V464" t="b">
        <f t="shared" si="65"/>
        <v>0</v>
      </c>
      <c r="W464" t="b">
        <f t="shared" si="66"/>
        <v>0</v>
      </c>
      <c r="X464" t="b">
        <f t="shared" si="68"/>
        <v>0</v>
      </c>
      <c r="Y464" t="str">
        <f t="shared" si="67"/>
        <v>Good</v>
      </c>
      <c r="AL464" s="1"/>
      <c r="AM464" s="2"/>
    </row>
    <row r="465" spans="1:39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  <c r="R465">
        <f t="shared" si="61"/>
        <v>983</v>
      </c>
      <c r="S465">
        <f t="shared" si="62"/>
        <v>983</v>
      </c>
      <c r="T465">
        <f t="shared" si="63"/>
        <v>22.62</v>
      </c>
      <c r="U465" t="str">
        <f t="shared" si="64"/>
        <v>The customer is from Naypyitaw and purchase Food and beverages product from shop</v>
      </c>
      <c r="V465" t="b">
        <f t="shared" si="65"/>
        <v>0</v>
      </c>
      <c r="W465" t="b">
        <f t="shared" si="66"/>
        <v>0</v>
      </c>
      <c r="X465" t="b">
        <f t="shared" si="68"/>
        <v>0</v>
      </c>
      <c r="Y465" t="str">
        <f t="shared" si="67"/>
        <v>Good</v>
      </c>
      <c r="AL465" s="1"/>
      <c r="AM465" s="2"/>
    </row>
    <row r="466" spans="1:39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  <c r="R466">
        <f t="shared" si="61"/>
        <v>481</v>
      </c>
      <c r="S466">
        <f t="shared" si="62"/>
        <v>481</v>
      </c>
      <c r="T466">
        <f t="shared" si="63"/>
        <v>256.70000000000005</v>
      </c>
      <c r="U466" t="str">
        <f t="shared" si="64"/>
        <v>The customer is from Yangon and purchase Food and beverages product from shop</v>
      </c>
      <c r="V466" t="b">
        <f t="shared" si="65"/>
        <v>1</v>
      </c>
      <c r="W466" t="b">
        <f t="shared" si="66"/>
        <v>1</v>
      </c>
      <c r="X466" t="b">
        <f t="shared" si="68"/>
        <v>0</v>
      </c>
      <c r="Y466" t="str">
        <f t="shared" si="67"/>
        <v>Best</v>
      </c>
      <c r="AL466" s="1"/>
      <c r="AM466" s="2"/>
    </row>
    <row r="467" spans="1:39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  <c r="R467">
        <f t="shared" si="61"/>
        <v>175</v>
      </c>
      <c r="S467">
        <f t="shared" si="62"/>
        <v>175</v>
      </c>
      <c r="T467">
        <f t="shared" si="63"/>
        <v>545.5</v>
      </c>
      <c r="U467" t="str">
        <f t="shared" si="64"/>
        <v>The customer is from Naypyitaw and purchase Sports and travel product from shop</v>
      </c>
      <c r="V467" t="b">
        <f t="shared" si="65"/>
        <v>0</v>
      </c>
      <c r="W467" t="b">
        <f t="shared" si="66"/>
        <v>1</v>
      </c>
      <c r="X467" t="b">
        <f t="shared" si="68"/>
        <v>0</v>
      </c>
      <c r="Y467" t="str">
        <f t="shared" si="67"/>
        <v>Better</v>
      </c>
      <c r="AM467" s="2"/>
    </row>
    <row r="468" spans="1:39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  <c r="R468">
        <f t="shared" si="61"/>
        <v>471</v>
      </c>
      <c r="S468">
        <f t="shared" si="62"/>
        <v>471</v>
      </c>
      <c r="T468">
        <f t="shared" si="63"/>
        <v>260.05</v>
      </c>
      <c r="U468" t="str">
        <f t="shared" si="64"/>
        <v>The customer is from Naypyitaw and purchase Health and beauty product from shop</v>
      </c>
      <c r="V468" t="b">
        <f t="shared" si="65"/>
        <v>0</v>
      </c>
      <c r="W468" t="b">
        <f t="shared" si="66"/>
        <v>1</v>
      </c>
      <c r="X468" t="b">
        <f t="shared" si="68"/>
        <v>0</v>
      </c>
      <c r="Y468" t="str">
        <f t="shared" si="67"/>
        <v>Better</v>
      </c>
      <c r="AL468" s="1"/>
      <c r="AM468" s="2"/>
    </row>
    <row r="469" spans="1:39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  <c r="R469">
        <f t="shared" si="61"/>
        <v>530</v>
      </c>
      <c r="S469">
        <f t="shared" si="62"/>
        <v>530</v>
      </c>
      <c r="T469">
        <f t="shared" si="63"/>
        <v>222.12</v>
      </c>
      <c r="U469" t="str">
        <f t="shared" si="64"/>
        <v>The customer is from Mandalay and purchase Sports and travel product from shop</v>
      </c>
      <c r="V469" t="b">
        <f t="shared" si="65"/>
        <v>0</v>
      </c>
      <c r="W469" t="b">
        <f t="shared" si="66"/>
        <v>0</v>
      </c>
      <c r="X469" t="b">
        <f t="shared" si="68"/>
        <v>0</v>
      </c>
      <c r="Y469" t="str">
        <f t="shared" si="67"/>
        <v>Bad</v>
      </c>
      <c r="AM469" s="2"/>
    </row>
    <row r="470" spans="1:39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  <c r="R470">
        <f t="shared" si="61"/>
        <v>985</v>
      </c>
      <c r="S470">
        <f t="shared" si="62"/>
        <v>985</v>
      </c>
      <c r="T470">
        <f t="shared" si="63"/>
        <v>21.58</v>
      </c>
      <c r="U470" t="str">
        <f t="shared" si="64"/>
        <v>The customer is from Naypyitaw and purchase Food and beverages product from shop</v>
      </c>
      <c r="V470" t="b">
        <f t="shared" si="65"/>
        <v>0</v>
      </c>
      <c r="W470" t="b">
        <f t="shared" si="66"/>
        <v>1</v>
      </c>
      <c r="X470" t="b">
        <f t="shared" si="68"/>
        <v>0</v>
      </c>
      <c r="Y470" t="str">
        <f t="shared" si="67"/>
        <v>Better</v>
      </c>
      <c r="AM470" s="2"/>
    </row>
    <row r="471" spans="1:39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  <c r="R471">
        <f t="shared" si="61"/>
        <v>780</v>
      </c>
      <c r="S471">
        <f t="shared" si="62"/>
        <v>780</v>
      </c>
      <c r="T471">
        <f t="shared" si="63"/>
        <v>98.84</v>
      </c>
      <c r="U471" t="str">
        <f t="shared" si="64"/>
        <v>The customer is from Naypyitaw and purchase Electronic accessories product from shop</v>
      </c>
      <c r="V471" t="b">
        <f t="shared" si="65"/>
        <v>0</v>
      </c>
      <c r="W471" t="b">
        <f t="shared" si="66"/>
        <v>1</v>
      </c>
      <c r="X471" t="b">
        <f t="shared" si="68"/>
        <v>0</v>
      </c>
      <c r="Y471" t="str">
        <f t="shared" si="67"/>
        <v>Better</v>
      </c>
      <c r="AM471" s="2"/>
    </row>
    <row r="472" spans="1:39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  <c r="R472">
        <f t="shared" si="61"/>
        <v>204</v>
      </c>
      <c r="S472">
        <f t="shared" si="62"/>
        <v>204</v>
      </c>
      <c r="T472">
        <f t="shared" si="63"/>
        <v>502.62</v>
      </c>
      <c r="U472" t="str">
        <f t="shared" si="64"/>
        <v>The customer is from Naypyitaw and purchase Home and lifestyle product from shop</v>
      </c>
      <c r="V472" t="b">
        <f t="shared" si="65"/>
        <v>0</v>
      </c>
      <c r="W472" t="b">
        <f t="shared" si="66"/>
        <v>0</v>
      </c>
      <c r="X472" t="b">
        <f t="shared" si="68"/>
        <v>0</v>
      </c>
      <c r="Y472" t="str">
        <f t="shared" si="67"/>
        <v>Good</v>
      </c>
      <c r="AM472" s="2"/>
    </row>
    <row r="473" spans="1:39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f t="shared" si="61"/>
        <v>655</v>
      </c>
      <c r="S473">
        <f t="shared" si="62"/>
        <v>655</v>
      </c>
      <c r="T473">
        <f t="shared" si="63"/>
        <v>160.19999999999999</v>
      </c>
      <c r="U473" t="str">
        <f t="shared" si="64"/>
        <v>The customer is from Yangon and purchase Sports and travel product from shop</v>
      </c>
      <c r="V473" t="b">
        <f t="shared" si="65"/>
        <v>0</v>
      </c>
      <c r="W473" t="b">
        <f t="shared" si="66"/>
        <v>1</v>
      </c>
      <c r="X473" t="b">
        <f t="shared" si="68"/>
        <v>0</v>
      </c>
      <c r="Y473" t="str">
        <f t="shared" si="67"/>
        <v>Best</v>
      </c>
      <c r="AL473" s="1"/>
      <c r="AM473" s="2"/>
    </row>
    <row r="474" spans="1:39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  <c r="R474">
        <f t="shared" si="61"/>
        <v>271</v>
      </c>
      <c r="S474">
        <f t="shared" si="62"/>
        <v>271</v>
      </c>
      <c r="T474">
        <f t="shared" si="63"/>
        <v>431.3</v>
      </c>
      <c r="U474" t="str">
        <f t="shared" si="64"/>
        <v>The customer is from Yangon and purchase Fashion accessories product from shop</v>
      </c>
      <c r="V474" t="b">
        <f t="shared" si="65"/>
        <v>0</v>
      </c>
      <c r="W474" t="b">
        <f t="shared" si="66"/>
        <v>0</v>
      </c>
      <c r="X474" t="b">
        <f t="shared" si="68"/>
        <v>0</v>
      </c>
      <c r="Y474" t="str">
        <f t="shared" si="67"/>
        <v>Good</v>
      </c>
      <c r="AM474" s="2"/>
    </row>
    <row r="475" spans="1:39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f t="shared" si="61"/>
        <v>154</v>
      </c>
      <c r="S475">
        <f t="shared" si="62"/>
        <v>154</v>
      </c>
      <c r="T475">
        <f t="shared" si="63"/>
        <v>580.55999999999995</v>
      </c>
      <c r="U475" t="str">
        <f t="shared" si="64"/>
        <v>The customer is from Mandalay and purchase Health and beauty product from shop</v>
      </c>
      <c r="V475" t="b">
        <f t="shared" si="65"/>
        <v>0</v>
      </c>
      <c r="W475" t="b">
        <f t="shared" si="66"/>
        <v>0</v>
      </c>
      <c r="X475" t="b">
        <f t="shared" si="68"/>
        <v>0</v>
      </c>
      <c r="Y475" t="str">
        <f t="shared" si="67"/>
        <v>Bad</v>
      </c>
      <c r="AL475" s="1"/>
      <c r="AM475" s="2"/>
    </row>
    <row r="476" spans="1:39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  <c r="R476">
        <f t="shared" si="61"/>
        <v>385</v>
      </c>
      <c r="S476">
        <f t="shared" si="62"/>
        <v>385</v>
      </c>
      <c r="T476">
        <f t="shared" si="63"/>
        <v>322.2</v>
      </c>
      <c r="U476" t="str">
        <f t="shared" si="64"/>
        <v>The customer is from Yangon and purchase Electronic accessories product from shop</v>
      </c>
      <c r="V476" t="b">
        <f t="shared" si="65"/>
        <v>0</v>
      </c>
      <c r="W476" t="b">
        <f t="shared" si="66"/>
        <v>0</v>
      </c>
      <c r="X476" t="b">
        <f t="shared" si="68"/>
        <v>0</v>
      </c>
      <c r="Y476" t="str">
        <f t="shared" si="67"/>
        <v>Good</v>
      </c>
      <c r="AM476" s="2"/>
    </row>
    <row r="477" spans="1:39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  <c r="R477">
        <f t="shared" si="61"/>
        <v>581</v>
      </c>
      <c r="S477">
        <f t="shared" si="62"/>
        <v>581</v>
      </c>
      <c r="T477">
        <f t="shared" si="63"/>
        <v>195.54000000000002</v>
      </c>
      <c r="U477" t="str">
        <f t="shared" si="64"/>
        <v>The customer is from Yangon and purchase Health and beauty product from shop</v>
      </c>
      <c r="V477" t="b">
        <f t="shared" si="65"/>
        <v>0</v>
      </c>
      <c r="W477" t="b">
        <f t="shared" si="66"/>
        <v>0</v>
      </c>
      <c r="X477" t="b">
        <f t="shared" si="68"/>
        <v>0</v>
      </c>
      <c r="Y477" t="str">
        <f t="shared" si="67"/>
        <v>Good</v>
      </c>
      <c r="AL477" s="1"/>
      <c r="AM477" s="2"/>
    </row>
    <row r="478" spans="1:39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  <c r="R478">
        <f t="shared" si="61"/>
        <v>645</v>
      </c>
      <c r="S478">
        <f t="shared" si="62"/>
        <v>645</v>
      </c>
      <c r="T478">
        <f t="shared" si="63"/>
        <v>166.29999999999998</v>
      </c>
      <c r="U478" t="str">
        <f t="shared" si="64"/>
        <v>The customer is from Yangon and purchase Sports and travel product from shop</v>
      </c>
      <c r="V478" t="b">
        <f t="shared" si="65"/>
        <v>0</v>
      </c>
      <c r="W478" t="b">
        <f t="shared" si="66"/>
        <v>0</v>
      </c>
      <c r="X478" t="b">
        <f t="shared" si="68"/>
        <v>0</v>
      </c>
      <c r="Y478" t="str">
        <f t="shared" si="67"/>
        <v>Bad</v>
      </c>
      <c r="AL478" s="1"/>
      <c r="AM478" s="2"/>
    </row>
    <row r="479" spans="1:39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  <c r="R479">
        <f t="shared" si="61"/>
        <v>367</v>
      </c>
      <c r="S479">
        <f t="shared" si="62"/>
        <v>367</v>
      </c>
      <c r="T479">
        <f t="shared" si="63"/>
        <v>336.28</v>
      </c>
      <c r="U479" t="str">
        <f t="shared" si="64"/>
        <v>The customer is from Naypyitaw and purchase Electronic accessories product from shop</v>
      </c>
      <c r="V479" t="b">
        <f t="shared" si="65"/>
        <v>0</v>
      </c>
      <c r="W479" t="b">
        <f t="shared" si="66"/>
        <v>0</v>
      </c>
      <c r="X479" t="b">
        <f t="shared" si="68"/>
        <v>0</v>
      </c>
      <c r="Y479" t="str">
        <f t="shared" si="67"/>
        <v>Bad</v>
      </c>
      <c r="AM479" s="2"/>
    </row>
    <row r="480" spans="1:39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  <c r="R480">
        <f t="shared" si="61"/>
        <v>360</v>
      </c>
      <c r="S480">
        <f t="shared" si="62"/>
        <v>360</v>
      </c>
      <c r="T480">
        <f t="shared" si="63"/>
        <v>343.7</v>
      </c>
      <c r="U480" t="str">
        <f t="shared" si="64"/>
        <v>The customer is from Mandalay and purchase Sports and travel product from shop</v>
      </c>
      <c r="V480" t="b">
        <f t="shared" si="65"/>
        <v>0</v>
      </c>
      <c r="W480" t="b">
        <f t="shared" si="66"/>
        <v>0</v>
      </c>
      <c r="X480" t="b">
        <f t="shared" si="68"/>
        <v>0</v>
      </c>
      <c r="Y480" t="str">
        <f t="shared" si="67"/>
        <v>Good</v>
      </c>
      <c r="AL480" s="1"/>
      <c r="AM480" s="2"/>
    </row>
    <row r="481" spans="1:39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  <c r="R481">
        <f t="shared" si="61"/>
        <v>952</v>
      </c>
      <c r="S481">
        <f t="shared" si="62"/>
        <v>952</v>
      </c>
      <c r="T481">
        <f t="shared" si="63"/>
        <v>38.6</v>
      </c>
      <c r="U481" t="str">
        <f t="shared" si="64"/>
        <v>The customer is from Yangon and purchase Electronic accessories product from shop</v>
      </c>
      <c r="V481" t="b">
        <f t="shared" si="65"/>
        <v>0</v>
      </c>
      <c r="W481" t="b">
        <f t="shared" si="66"/>
        <v>0</v>
      </c>
      <c r="X481" t="b">
        <f t="shared" si="68"/>
        <v>0</v>
      </c>
      <c r="Y481" t="str">
        <f t="shared" si="67"/>
        <v>Good</v>
      </c>
      <c r="AL481" s="1"/>
      <c r="AM481" s="2"/>
    </row>
    <row r="482" spans="1:39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  <c r="R482">
        <f t="shared" si="61"/>
        <v>183</v>
      </c>
      <c r="S482">
        <f t="shared" si="62"/>
        <v>183</v>
      </c>
      <c r="T482">
        <f t="shared" si="63"/>
        <v>527.76</v>
      </c>
      <c r="U482" t="str">
        <f t="shared" si="64"/>
        <v>The customer is from Naypyitaw and purchase Food and beverages product from shop</v>
      </c>
      <c r="V482" t="b">
        <f t="shared" si="65"/>
        <v>0</v>
      </c>
      <c r="W482" t="b">
        <f t="shared" si="66"/>
        <v>1</v>
      </c>
      <c r="X482" t="b">
        <f t="shared" si="68"/>
        <v>0</v>
      </c>
      <c r="Y482" t="str">
        <f t="shared" si="67"/>
        <v>Better</v>
      </c>
      <c r="AL482" s="1"/>
      <c r="AM482" s="2"/>
    </row>
    <row r="483" spans="1:39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  <c r="R483">
        <f t="shared" si="61"/>
        <v>378</v>
      </c>
      <c r="S483">
        <f t="shared" si="62"/>
        <v>378</v>
      </c>
      <c r="T483">
        <f t="shared" si="63"/>
        <v>328</v>
      </c>
      <c r="U483" t="str">
        <f t="shared" si="64"/>
        <v>The customer is from Naypyitaw and purchase Electronic accessories product from shop</v>
      </c>
      <c r="V483" t="b">
        <f t="shared" si="65"/>
        <v>0</v>
      </c>
      <c r="W483" t="b">
        <f t="shared" si="66"/>
        <v>0</v>
      </c>
      <c r="X483" t="b">
        <f t="shared" si="68"/>
        <v>0</v>
      </c>
      <c r="Y483" t="str">
        <f t="shared" si="67"/>
        <v>Good</v>
      </c>
      <c r="AM483" s="2"/>
    </row>
    <row r="484" spans="1:39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  <c r="R484">
        <f t="shared" si="61"/>
        <v>601</v>
      </c>
      <c r="S484">
        <f t="shared" si="62"/>
        <v>601</v>
      </c>
      <c r="T484">
        <f t="shared" si="63"/>
        <v>185.7</v>
      </c>
      <c r="U484" t="str">
        <f t="shared" si="64"/>
        <v>The customer is from Yangon and purchase Sports and travel product from shop</v>
      </c>
      <c r="V484" t="b">
        <f t="shared" si="65"/>
        <v>0</v>
      </c>
      <c r="W484" t="b">
        <f t="shared" si="66"/>
        <v>0</v>
      </c>
      <c r="X484" t="b">
        <f t="shared" si="68"/>
        <v>0</v>
      </c>
      <c r="Y484" t="str">
        <f t="shared" si="67"/>
        <v>Good</v>
      </c>
      <c r="AM484" s="2"/>
    </row>
    <row r="485" spans="1:39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  <c r="R485">
        <f t="shared" si="61"/>
        <v>135</v>
      </c>
      <c r="S485">
        <f t="shared" si="62"/>
        <v>135</v>
      </c>
      <c r="T485">
        <f t="shared" si="63"/>
        <v>603.80000000000007</v>
      </c>
      <c r="U485" t="str">
        <f t="shared" si="64"/>
        <v>The customer is from Mandalay and purchase Home and lifestyle product from shop</v>
      </c>
      <c r="V485" t="b">
        <f t="shared" si="65"/>
        <v>0</v>
      </c>
      <c r="W485" t="b">
        <f t="shared" si="66"/>
        <v>0</v>
      </c>
      <c r="X485" t="b">
        <f t="shared" si="68"/>
        <v>0</v>
      </c>
      <c r="Y485" t="str">
        <f t="shared" si="67"/>
        <v>Good</v>
      </c>
      <c r="AM485" s="2"/>
    </row>
    <row r="486" spans="1:39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  <c r="R486">
        <f t="shared" si="61"/>
        <v>336</v>
      </c>
      <c r="S486">
        <f t="shared" si="62"/>
        <v>336</v>
      </c>
      <c r="T486">
        <f t="shared" si="63"/>
        <v>369.79999999999995</v>
      </c>
      <c r="U486" t="str">
        <f t="shared" si="64"/>
        <v>The customer is from Naypyitaw and purchase Sports and travel product from shop</v>
      </c>
      <c r="V486" t="b">
        <f t="shared" si="65"/>
        <v>0</v>
      </c>
      <c r="W486" t="b">
        <f t="shared" si="66"/>
        <v>1</v>
      </c>
      <c r="X486" t="b">
        <f t="shared" si="68"/>
        <v>0</v>
      </c>
      <c r="Y486" t="str">
        <f t="shared" si="67"/>
        <v>Better</v>
      </c>
      <c r="AM486" s="2"/>
    </row>
    <row r="487" spans="1:39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  <c r="R487">
        <f t="shared" si="61"/>
        <v>575</v>
      </c>
      <c r="S487">
        <f t="shared" si="62"/>
        <v>575</v>
      </c>
      <c r="T487">
        <f t="shared" si="63"/>
        <v>197.96</v>
      </c>
      <c r="U487" t="str">
        <f t="shared" si="64"/>
        <v>The customer is from Mandalay and purchase Sports and travel product from shop</v>
      </c>
      <c r="V487" t="b">
        <f t="shared" si="65"/>
        <v>0</v>
      </c>
      <c r="W487" t="b">
        <f t="shared" si="66"/>
        <v>0</v>
      </c>
      <c r="X487" t="b">
        <f t="shared" si="68"/>
        <v>0</v>
      </c>
      <c r="Y487" t="str">
        <f t="shared" si="67"/>
        <v>Good</v>
      </c>
      <c r="AL487" s="1"/>
      <c r="AM487" s="2"/>
    </row>
    <row r="488" spans="1:39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  <c r="R488">
        <f t="shared" si="61"/>
        <v>291</v>
      </c>
      <c r="S488">
        <f t="shared" si="62"/>
        <v>291</v>
      </c>
      <c r="T488">
        <f t="shared" si="63"/>
        <v>410.90000000000003</v>
      </c>
      <c r="U488" t="str">
        <f t="shared" si="64"/>
        <v>The customer is from Mandalay and purchase Fashion accessories product from shop</v>
      </c>
      <c r="V488" t="b">
        <f t="shared" si="65"/>
        <v>0</v>
      </c>
      <c r="W488" t="b">
        <f t="shared" si="66"/>
        <v>1</v>
      </c>
      <c r="X488" t="b">
        <f t="shared" si="68"/>
        <v>0</v>
      </c>
      <c r="Y488" t="str">
        <f t="shared" si="67"/>
        <v>Better</v>
      </c>
      <c r="AM488" s="2"/>
    </row>
    <row r="489" spans="1:39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  <c r="R489">
        <f t="shared" si="61"/>
        <v>679</v>
      </c>
      <c r="S489">
        <f t="shared" si="62"/>
        <v>679</v>
      </c>
      <c r="T489">
        <f t="shared" si="63"/>
        <v>148.6</v>
      </c>
      <c r="U489" t="str">
        <f t="shared" si="64"/>
        <v>The customer is from Yangon and purchase Fashion accessories product from shop</v>
      </c>
      <c r="V489" t="b">
        <f t="shared" si="65"/>
        <v>0</v>
      </c>
      <c r="W489" t="b">
        <f t="shared" si="66"/>
        <v>1</v>
      </c>
      <c r="X489" t="b">
        <f t="shared" si="68"/>
        <v>0</v>
      </c>
      <c r="Y489" t="str">
        <f t="shared" si="67"/>
        <v>Better</v>
      </c>
      <c r="AM489" s="2"/>
    </row>
    <row r="490" spans="1:39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  <c r="R490">
        <f t="shared" si="61"/>
        <v>982</v>
      </c>
      <c r="S490">
        <f t="shared" si="62"/>
        <v>982</v>
      </c>
      <c r="T490">
        <f t="shared" si="63"/>
        <v>22.96</v>
      </c>
      <c r="U490" t="str">
        <f t="shared" si="64"/>
        <v>The customer is from Naypyitaw and purchase Home and lifestyle product from shop</v>
      </c>
      <c r="V490" t="b">
        <f t="shared" si="65"/>
        <v>0</v>
      </c>
      <c r="W490" t="b">
        <f t="shared" si="66"/>
        <v>0</v>
      </c>
      <c r="X490" t="b">
        <f t="shared" si="68"/>
        <v>0</v>
      </c>
      <c r="Y490" t="str">
        <f t="shared" si="67"/>
        <v>Bad</v>
      </c>
      <c r="AL490" s="1"/>
      <c r="AM490" s="2"/>
    </row>
    <row r="491" spans="1:39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f t="shared" si="61"/>
        <v>91</v>
      </c>
      <c r="S491">
        <f t="shared" si="62"/>
        <v>91</v>
      </c>
      <c r="T491">
        <f t="shared" si="63"/>
        <v>699.12000000000012</v>
      </c>
      <c r="U491" t="str">
        <f t="shared" si="64"/>
        <v>The customer is from Mandalay and purchase Home and lifestyle product from shop</v>
      </c>
      <c r="V491" t="b">
        <f t="shared" si="65"/>
        <v>0</v>
      </c>
      <c r="W491" t="b">
        <f t="shared" si="66"/>
        <v>1</v>
      </c>
      <c r="X491" t="b">
        <f t="shared" si="68"/>
        <v>0</v>
      </c>
      <c r="Y491" t="str">
        <f t="shared" si="67"/>
        <v>Best</v>
      </c>
      <c r="AL491" s="1"/>
      <c r="AM491" s="2"/>
    </row>
    <row r="492" spans="1:39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f t="shared" si="61"/>
        <v>885</v>
      </c>
      <c r="S492">
        <f t="shared" si="62"/>
        <v>885</v>
      </c>
      <c r="T492">
        <f t="shared" si="63"/>
        <v>69.400000000000006</v>
      </c>
      <c r="U492" t="str">
        <f t="shared" si="64"/>
        <v>The customer is from Mandalay and purchase Fashion accessories product from shop</v>
      </c>
      <c r="V492" t="b">
        <f t="shared" si="65"/>
        <v>0</v>
      </c>
      <c r="W492" t="b">
        <f t="shared" si="66"/>
        <v>1</v>
      </c>
      <c r="X492" t="b">
        <f t="shared" si="68"/>
        <v>0</v>
      </c>
      <c r="Y492" t="str">
        <f t="shared" si="67"/>
        <v>Better</v>
      </c>
      <c r="AM492" s="2"/>
    </row>
    <row r="493" spans="1:39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  <c r="R493">
        <f t="shared" si="61"/>
        <v>580</v>
      </c>
      <c r="S493">
        <f t="shared" si="62"/>
        <v>580</v>
      </c>
      <c r="T493">
        <f t="shared" si="63"/>
        <v>196.6</v>
      </c>
      <c r="U493" t="str">
        <f t="shared" si="64"/>
        <v>The customer is from Yangon and purchase Fashion accessories product from shop</v>
      </c>
      <c r="V493" t="b">
        <f t="shared" si="65"/>
        <v>0</v>
      </c>
      <c r="W493" t="b">
        <f t="shared" si="66"/>
        <v>1</v>
      </c>
      <c r="X493" t="b">
        <f t="shared" si="68"/>
        <v>0</v>
      </c>
      <c r="Y493" t="str">
        <f t="shared" si="67"/>
        <v>Better</v>
      </c>
      <c r="AL493" s="1"/>
      <c r="AM493" s="2"/>
    </row>
    <row r="494" spans="1:39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  <c r="R494">
        <f t="shared" si="61"/>
        <v>564</v>
      </c>
      <c r="S494">
        <f t="shared" si="62"/>
        <v>564</v>
      </c>
      <c r="T494">
        <f t="shared" si="63"/>
        <v>202.56</v>
      </c>
      <c r="U494" t="str">
        <f t="shared" si="64"/>
        <v>The customer is from Mandalay and purchase Health and beauty product from shop</v>
      </c>
      <c r="V494" t="b">
        <f t="shared" si="65"/>
        <v>0</v>
      </c>
      <c r="W494" t="b">
        <f t="shared" si="66"/>
        <v>1</v>
      </c>
      <c r="X494" t="b">
        <f t="shared" si="68"/>
        <v>0</v>
      </c>
      <c r="Y494" t="str">
        <f t="shared" si="67"/>
        <v>Better</v>
      </c>
      <c r="AL494" s="1"/>
      <c r="AM494" s="2"/>
    </row>
    <row r="495" spans="1:39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  <c r="R495">
        <f t="shared" si="61"/>
        <v>744</v>
      </c>
      <c r="S495">
        <f t="shared" si="62"/>
        <v>744</v>
      </c>
      <c r="T495">
        <f t="shared" si="63"/>
        <v>121.19999999999999</v>
      </c>
      <c r="U495" t="str">
        <f t="shared" si="64"/>
        <v>The customer is from Naypyitaw and purchase Home and lifestyle product from shop</v>
      </c>
      <c r="V495" t="b">
        <f t="shared" si="65"/>
        <v>0</v>
      </c>
      <c r="W495" t="b">
        <f t="shared" si="66"/>
        <v>1</v>
      </c>
      <c r="X495" t="b">
        <f t="shared" si="68"/>
        <v>0</v>
      </c>
      <c r="Y495" t="str">
        <f t="shared" si="67"/>
        <v>Better</v>
      </c>
      <c r="AM495" s="2"/>
    </row>
    <row r="496" spans="1:39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  <c r="R496">
        <f t="shared" si="61"/>
        <v>567</v>
      </c>
      <c r="S496">
        <f t="shared" si="62"/>
        <v>567</v>
      </c>
      <c r="T496">
        <f t="shared" si="63"/>
        <v>199.78</v>
      </c>
      <c r="U496" t="str">
        <f t="shared" si="64"/>
        <v>The customer is from Mandalay and purchase Fashion accessories product from shop</v>
      </c>
      <c r="V496" t="b">
        <f t="shared" si="65"/>
        <v>0</v>
      </c>
      <c r="W496" t="b">
        <f t="shared" si="66"/>
        <v>1</v>
      </c>
      <c r="X496" t="b">
        <f t="shared" si="68"/>
        <v>0</v>
      </c>
      <c r="Y496" t="str">
        <f t="shared" si="67"/>
        <v>Better</v>
      </c>
      <c r="AM496" s="2"/>
    </row>
    <row r="497" spans="1:39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  <c r="R497">
        <f t="shared" si="61"/>
        <v>133</v>
      </c>
      <c r="S497">
        <f t="shared" si="62"/>
        <v>133</v>
      </c>
      <c r="T497">
        <f t="shared" si="63"/>
        <v>607.36</v>
      </c>
      <c r="U497" t="str">
        <f t="shared" si="64"/>
        <v>The customer is from Mandalay and purchase Sports and travel product from shop</v>
      </c>
      <c r="V497" t="b">
        <f t="shared" si="65"/>
        <v>0</v>
      </c>
      <c r="W497" t="b">
        <f t="shared" si="66"/>
        <v>0</v>
      </c>
      <c r="X497" t="b">
        <f t="shared" si="68"/>
        <v>0</v>
      </c>
      <c r="Y497" t="str">
        <f t="shared" si="67"/>
        <v>Good</v>
      </c>
      <c r="AM497" s="2"/>
    </row>
    <row r="498" spans="1:39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  <c r="R498">
        <f t="shared" si="61"/>
        <v>733</v>
      </c>
      <c r="S498">
        <f t="shared" si="62"/>
        <v>733</v>
      </c>
      <c r="T498">
        <f t="shared" si="63"/>
        <v>126.44</v>
      </c>
      <c r="U498" t="str">
        <f t="shared" si="64"/>
        <v>The customer is from Naypyitaw and purchase Electronic accessories product from shop</v>
      </c>
      <c r="V498" t="b">
        <f t="shared" si="65"/>
        <v>0</v>
      </c>
      <c r="W498" t="b">
        <f t="shared" si="66"/>
        <v>1</v>
      </c>
      <c r="X498" t="b">
        <f t="shared" si="68"/>
        <v>0</v>
      </c>
      <c r="Y498" t="str">
        <f t="shared" si="67"/>
        <v>Better</v>
      </c>
      <c r="AM498" s="2"/>
    </row>
    <row r="499" spans="1:39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f t="shared" si="61"/>
        <v>178</v>
      </c>
      <c r="S499">
        <f t="shared" si="62"/>
        <v>178</v>
      </c>
      <c r="T499">
        <f t="shared" si="63"/>
        <v>541.43999999999994</v>
      </c>
      <c r="U499" t="str">
        <f t="shared" si="64"/>
        <v>The customer is from Naypyitaw and purchase Food and beverages product from shop</v>
      </c>
      <c r="V499" t="b">
        <f t="shared" si="65"/>
        <v>0</v>
      </c>
      <c r="W499" t="b">
        <f t="shared" si="66"/>
        <v>0</v>
      </c>
      <c r="X499" t="b">
        <f t="shared" si="68"/>
        <v>0</v>
      </c>
      <c r="Y499" t="str">
        <f t="shared" si="67"/>
        <v>Good</v>
      </c>
      <c r="AM499" s="2"/>
    </row>
    <row r="500" spans="1:39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  <c r="R500">
        <f t="shared" si="61"/>
        <v>784</v>
      </c>
      <c r="S500">
        <f t="shared" si="62"/>
        <v>784</v>
      </c>
      <c r="T500">
        <f t="shared" si="63"/>
        <v>98.13</v>
      </c>
      <c r="U500" t="str">
        <f t="shared" si="64"/>
        <v>The customer is from Mandalay and purchase Sports and travel product from shop</v>
      </c>
      <c r="V500" t="b">
        <f t="shared" si="65"/>
        <v>0</v>
      </c>
      <c r="W500" t="b">
        <f t="shared" si="66"/>
        <v>1</v>
      </c>
      <c r="X500" t="b">
        <f t="shared" si="68"/>
        <v>0</v>
      </c>
      <c r="Y500" t="str">
        <f t="shared" si="67"/>
        <v>Better</v>
      </c>
      <c r="AM500" s="2"/>
    </row>
    <row r="501" spans="1:39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  <c r="R501">
        <f t="shared" si="61"/>
        <v>290</v>
      </c>
      <c r="S501">
        <f t="shared" si="62"/>
        <v>290</v>
      </c>
      <c r="T501">
        <f t="shared" si="63"/>
        <v>412.16</v>
      </c>
      <c r="U501" t="str">
        <f t="shared" si="64"/>
        <v>The customer is from Yangon and purchase Sports and travel product from shop</v>
      </c>
      <c r="V501" t="b">
        <f t="shared" si="65"/>
        <v>0</v>
      </c>
      <c r="W501" t="b">
        <f t="shared" si="66"/>
        <v>1</v>
      </c>
      <c r="X501" t="b">
        <f t="shared" si="68"/>
        <v>0</v>
      </c>
      <c r="Y501" t="str">
        <f t="shared" si="67"/>
        <v>Best</v>
      </c>
      <c r="AM501" s="2"/>
    </row>
    <row r="502" spans="1:39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  <c r="R502">
        <f t="shared" si="61"/>
        <v>867</v>
      </c>
      <c r="S502">
        <f t="shared" si="62"/>
        <v>867</v>
      </c>
      <c r="T502">
        <f t="shared" si="63"/>
        <v>73.97</v>
      </c>
      <c r="U502" t="str">
        <f t="shared" si="64"/>
        <v>The customer is from Mandalay and purchase Sports and travel product from shop</v>
      </c>
      <c r="V502" t="b">
        <f t="shared" si="65"/>
        <v>0</v>
      </c>
      <c r="W502" t="b">
        <f t="shared" si="66"/>
        <v>0</v>
      </c>
      <c r="X502" t="b">
        <f t="shared" si="68"/>
        <v>0</v>
      </c>
      <c r="Y502" t="str">
        <f t="shared" si="67"/>
        <v>Good</v>
      </c>
      <c r="AM502" s="2"/>
    </row>
    <row r="503" spans="1:39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  <c r="R503">
        <f t="shared" si="61"/>
        <v>962</v>
      </c>
      <c r="S503">
        <f t="shared" si="62"/>
        <v>962</v>
      </c>
      <c r="T503">
        <f t="shared" si="63"/>
        <v>31.9</v>
      </c>
      <c r="U503" t="str">
        <f t="shared" si="64"/>
        <v>The customer is from Naypyitaw and purchase Fashion accessories product from shop</v>
      </c>
      <c r="V503" t="b">
        <f t="shared" si="65"/>
        <v>1</v>
      </c>
      <c r="W503" t="b">
        <f t="shared" si="66"/>
        <v>1</v>
      </c>
      <c r="X503" t="b">
        <f t="shared" si="68"/>
        <v>0</v>
      </c>
      <c r="Y503" t="str">
        <f t="shared" si="67"/>
        <v>Best</v>
      </c>
      <c r="AM503" s="2"/>
    </row>
    <row r="504" spans="1:39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  <c r="R504">
        <f t="shared" si="61"/>
        <v>706</v>
      </c>
      <c r="S504">
        <f t="shared" si="62"/>
        <v>706</v>
      </c>
      <c r="T504">
        <f t="shared" si="63"/>
        <v>138.80000000000001</v>
      </c>
      <c r="U504" t="str">
        <f t="shared" si="64"/>
        <v>The customer is from Naypyitaw and purchase Home and lifestyle product from shop</v>
      </c>
      <c r="V504" t="b">
        <f t="shared" si="65"/>
        <v>0</v>
      </c>
      <c r="W504" t="b">
        <f t="shared" si="66"/>
        <v>1</v>
      </c>
      <c r="X504" t="b">
        <f t="shared" si="68"/>
        <v>0</v>
      </c>
      <c r="Y504" t="str">
        <f t="shared" si="67"/>
        <v>Best</v>
      </c>
      <c r="AL504" s="1"/>
      <c r="AM504" s="2"/>
    </row>
    <row r="505" spans="1:39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  <c r="R505">
        <f t="shared" si="61"/>
        <v>595</v>
      </c>
      <c r="S505">
        <f t="shared" si="62"/>
        <v>595</v>
      </c>
      <c r="T505">
        <f t="shared" si="63"/>
        <v>186.62</v>
      </c>
      <c r="U505" t="str">
        <f t="shared" si="64"/>
        <v>The customer is from Mandalay and purchase Sports and travel product from shop</v>
      </c>
      <c r="V505" t="b">
        <f t="shared" si="65"/>
        <v>0</v>
      </c>
      <c r="W505" t="b">
        <f t="shared" si="66"/>
        <v>0</v>
      </c>
      <c r="X505" t="b">
        <f t="shared" si="68"/>
        <v>0</v>
      </c>
      <c r="Y505" t="str">
        <f t="shared" si="67"/>
        <v>Good</v>
      </c>
      <c r="AL505" s="1"/>
      <c r="AM505" s="2"/>
    </row>
    <row r="506" spans="1:39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  <c r="R506">
        <f t="shared" si="61"/>
        <v>817</v>
      </c>
      <c r="S506">
        <f t="shared" si="62"/>
        <v>817</v>
      </c>
      <c r="T506">
        <f t="shared" si="63"/>
        <v>88.45</v>
      </c>
      <c r="U506" t="str">
        <f t="shared" si="64"/>
        <v>The customer is from Mandalay and purchase Sports and travel product from shop</v>
      </c>
      <c r="V506" t="b">
        <f t="shared" si="65"/>
        <v>0</v>
      </c>
      <c r="W506" t="b">
        <f t="shared" si="66"/>
        <v>1</v>
      </c>
      <c r="X506" t="b">
        <f t="shared" si="68"/>
        <v>0</v>
      </c>
      <c r="Y506" t="str">
        <f t="shared" si="67"/>
        <v>Best</v>
      </c>
      <c r="AM506" s="2"/>
    </row>
    <row r="507" spans="1:39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f t="shared" si="61"/>
        <v>587</v>
      </c>
      <c r="S507">
        <f t="shared" si="62"/>
        <v>587</v>
      </c>
      <c r="T507">
        <f t="shared" si="63"/>
        <v>193.44</v>
      </c>
      <c r="U507" t="str">
        <f t="shared" si="64"/>
        <v>The customer is from Yangon and purchase Electronic accessories product from shop</v>
      </c>
      <c r="V507" t="b">
        <f t="shared" si="65"/>
        <v>0</v>
      </c>
      <c r="W507" t="b">
        <f t="shared" si="66"/>
        <v>1</v>
      </c>
      <c r="X507" t="b">
        <f t="shared" si="68"/>
        <v>0</v>
      </c>
      <c r="Y507" t="str">
        <f t="shared" si="67"/>
        <v>Best</v>
      </c>
      <c r="AM507" s="2"/>
    </row>
    <row r="508" spans="1:39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  <c r="R508">
        <f t="shared" si="61"/>
        <v>686</v>
      </c>
      <c r="S508">
        <f t="shared" si="62"/>
        <v>686</v>
      </c>
      <c r="T508">
        <f t="shared" si="63"/>
        <v>145.5</v>
      </c>
      <c r="U508" t="str">
        <f t="shared" si="64"/>
        <v>The customer is from Mandalay and purchase Sports and travel product from shop</v>
      </c>
      <c r="V508" t="b">
        <f t="shared" si="65"/>
        <v>0</v>
      </c>
      <c r="W508" t="b">
        <f t="shared" si="66"/>
        <v>0</v>
      </c>
      <c r="X508" t="b">
        <f t="shared" si="68"/>
        <v>0</v>
      </c>
      <c r="Y508" t="str">
        <f t="shared" si="67"/>
        <v>Good</v>
      </c>
      <c r="AL508" s="1"/>
      <c r="AM508" s="2"/>
    </row>
    <row r="509" spans="1:39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  <c r="R509">
        <f t="shared" si="61"/>
        <v>203</v>
      </c>
      <c r="S509">
        <f t="shared" si="62"/>
        <v>203</v>
      </c>
      <c r="T509">
        <f t="shared" si="63"/>
        <v>504.29999999999995</v>
      </c>
      <c r="U509" t="str">
        <f t="shared" si="64"/>
        <v>The customer is from Mandalay and purchase Food and beverages product from shop</v>
      </c>
      <c r="V509" t="b">
        <f t="shared" si="65"/>
        <v>0</v>
      </c>
      <c r="W509" t="b">
        <f t="shared" si="66"/>
        <v>1</v>
      </c>
      <c r="X509" t="b">
        <f t="shared" si="68"/>
        <v>0</v>
      </c>
      <c r="Y509" t="str">
        <f t="shared" si="67"/>
        <v>Better</v>
      </c>
      <c r="AM509" s="2"/>
    </row>
    <row r="510" spans="1:39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  <c r="R510">
        <f t="shared" si="61"/>
        <v>405</v>
      </c>
      <c r="S510">
        <f t="shared" si="62"/>
        <v>405</v>
      </c>
      <c r="T510">
        <f t="shared" si="63"/>
        <v>306.45</v>
      </c>
      <c r="U510" t="str">
        <f t="shared" si="64"/>
        <v>The customer is from Mandalay and purchase Health and beauty product from shop</v>
      </c>
      <c r="V510" t="b">
        <f t="shared" si="65"/>
        <v>0</v>
      </c>
      <c r="W510" t="b">
        <f t="shared" si="66"/>
        <v>1</v>
      </c>
      <c r="X510" t="b">
        <f t="shared" si="68"/>
        <v>0</v>
      </c>
      <c r="Y510" t="str">
        <f t="shared" si="67"/>
        <v>Better</v>
      </c>
      <c r="AL510" s="1"/>
      <c r="AM510" s="2"/>
    </row>
    <row r="511" spans="1:39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f t="shared" si="61"/>
        <v>791</v>
      </c>
      <c r="S511">
        <f t="shared" si="62"/>
        <v>791</v>
      </c>
      <c r="T511">
        <f t="shared" si="63"/>
        <v>95.699999999999989</v>
      </c>
      <c r="U511" t="str">
        <f t="shared" si="64"/>
        <v>The customer is from Naypyitaw and purchase Home and lifestyle product from shop</v>
      </c>
      <c r="V511" t="b">
        <f t="shared" si="65"/>
        <v>0</v>
      </c>
      <c r="W511" t="b">
        <f t="shared" si="66"/>
        <v>0</v>
      </c>
      <c r="X511" t="b">
        <f t="shared" si="68"/>
        <v>0</v>
      </c>
      <c r="Y511" t="str">
        <f t="shared" si="67"/>
        <v>Good</v>
      </c>
      <c r="AM511" s="2"/>
    </row>
    <row r="512" spans="1:39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  <c r="R512">
        <f t="shared" si="61"/>
        <v>125</v>
      </c>
      <c r="S512">
        <f t="shared" si="62"/>
        <v>125</v>
      </c>
      <c r="T512">
        <f t="shared" si="63"/>
        <v>635.17999999999995</v>
      </c>
      <c r="U512" t="str">
        <f t="shared" si="64"/>
        <v>The customer is from Mandalay and purchase Sports and travel product from shop</v>
      </c>
      <c r="V512" t="b">
        <f t="shared" si="65"/>
        <v>0</v>
      </c>
      <c r="W512" t="b">
        <f t="shared" si="66"/>
        <v>0</v>
      </c>
      <c r="X512" t="b">
        <f t="shared" si="68"/>
        <v>0</v>
      </c>
      <c r="Y512" t="str">
        <f t="shared" si="67"/>
        <v>Good</v>
      </c>
      <c r="AL512" s="1"/>
      <c r="AM512" s="2"/>
    </row>
    <row r="513" spans="1:39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  <c r="R513">
        <f t="shared" si="61"/>
        <v>539</v>
      </c>
      <c r="S513">
        <f t="shared" si="62"/>
        <v>539</v>
      </c>
      <c r="T513">
        <f t="shared" si="63"/>
        <v>214.54999999999998</v>
      </c>
      <c r="U513" t="str">
        <f t="shared" si="64"/>
        <v>The customer is from Yangon and purchase Home and lifestyle product from shop</v>
      </c>
      <c r="V513" t="b">
        <f t="shared" si="65"/>
        <v>0</v>
      </c>
      <c r="W513" t="b">
        <f t="shared" si="66"/>
        <v>0</v>
      </c>
      <c r="X513" t="b">
        <f t="shared" si="68"/>
        <v>0</v>
      </c>
      <c r="Y513" t="str">
        <f t="shared" si="67"/>
        <v>Good</v>
      </c>
      <c r="AM513" s="2"/>
    </row>
    <row r="514" spans="1:39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f t="shared" ref="R514:R577" si="69">_xlfn.RANK.AVG(J514,$J$2:$J$1001,0)</f>
        <v>322</v>
      </c>
      <c r="S514">
        <f t="shared" ref="S514:S577" si="70">_xlfn.RANK.EQ(J514,$J$2:$J$1001,0)</f>
        <v>322</v>
      </c>
      <c r="T514">
        <f t="shared" ref="T514:T577" si="71">G514*H514</f>
        <v>379.96000000000004</v>
      </c>
      <c r="U514" t="str">
        <f t="shared" ref="U514:U577" si="72">_xlfn.CONCAT("The customer is from ",C514," and purchase ",F514," product from shop")</f>
        <v>The customer is from Yangon and purchase Fashion accessories product from shop</v>
      </c>
      <c r="V514" t="b">
        <f t="shared" ref="V514:V577" si="73">Q514=$AE$3</f>
        <v>0</v>
      </c>
      <c r="W514" t="b">
        <f t="shared" ref="W514:W577" si="74">Q514&gt;$AE$4</f>
        <v>1</v>
      </c>
      <c r="X514" t="b">
        <f t="shared" si="68"/>
        <v>0</v>
      </c>
      <c r="Y514" t="str">
        <f t="shared" ref="Y514:Y577" si="75">IF(Q514&lt;5,"Bad",IF(Q514&lt;7,"Good",IF(Q514&lt;9,"Better","Best")))</f>
        <v>Best</v>
      </c>
      <c r="AM514" s="2"/>
    </row>
    <row r="515" spans="1:39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  <c r="R515">
        <f t="shared" si="69"/>
        <v>94</v>
      </c>
      <c r="S515">
        <f t="shared" si="70"/>
        <v>94</v>
      </c>
      <c r="T515">
        <f t="shared" si="71"/>
        <v>696.85</v>
      </c>
      <c r="U515" t="str">
        <f t="shared" si="72"/>
        <v>The customer is from Yangon and purchase Electronic accessories product from shop</v>
      </c>
      <c r="V515" t="b">
        <f t="shared" si="73"/>
        <v>0</v>
      </c>
      <c r="W515" t="b">
        <f t="shared" si="74"/>
        <v>1</v>
      </c>
      <c r="X515" t="b">
        <f t="shared" ref="X515:X578" si="76">Q515&lt;$AD$5</f>
        <v>0</v>
      </c>
      <c r="Y515" t="str">
        <f t="shared" si="75"/>
        <v>Better</v>
      </c>
      <c r="AM515" s="2"/>
    </row>
    <row r="516" spans="1:39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f t="shared" si="69"/>
        <v>294</v>
      </c>
      <c r="S516">
        <f t="shared" si="70"/>
        <v>294</v>
      </c>
      <c r="T516">
        <f t="shared" si="71"/>
        <v>408.73</v>
      </c>
      <c r="U516" t="str">
        <f t="shared" si="72"/>
        <v>The customer is from Naypyitaw and purchase Sports and travel product from shop</v>
      </c>
      <c r="V516" t="b">
        <f t="shared" si="73"/>
        <v>0</v>
      </c>
      <c r="W516" t="b">
        <f t="shared" si="74"/>
        <v>1</v>
      </c>
      <c r="X516" t="b">
        <f t="shared" si="76"/>
        <v>0</v>
      </c>
      <c r="Y516" t="str">
        <f t="shared" si="75"/>
        <v>Better</v>
      </c>
      <c r="AM516" s="2"/>
    </row>
    <row r="517" spans="1:39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  <c r="R517">
        <f t="shared" si="69"/>
        <v>926</v>
      </c>
      <c r="S517">
        <f t="shared" si="70"/>
        <v>926</v>
      </c>
      <c r="T517">
        <f t="shared" si="71"/>
        <v>51.47</v>
      </c>
      <c r="U517" t="str">
        <f t="shared" si="72"/>
        <v>The customer is from Naypyitaw and purchase Fashion accessories product from shop</v>
      </c>
      <c r="V517" t="b">
        <f t="shared" si="73"/>
        <v>0</v>
      </c>
      <c r="W517" t="b">
        <f t="shared" si="74"/>
        <v>1</v>
      </c>
      <c r="X517" t="b">
        <f t="shared" si="76"/>
        <v>0</v>
      </c>
      <c r="Y517" t="str">
        <f t="shared" si="75"/>
        <v>Better</v>
      </c>
      <c r="AL517" s="1"/>
      <c r="AM517" s="2"/>
    </row>
    <row r="518" spans="1:39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  <c r="R518">
        <f t="shared" si="69"/>
        <v>452</v>
      </c>
      <c r="S518">
        <f t="shared" si="70"/>
        <v>452</v>
      </c>
      <c r="T518">
        <f t="shared" si="71"/>
        <v>274.3</v>
      </c>
      <c r="U518" t="str">
        <f t="shared" si="72"/>
        <v>The customer is from Mandalay and purchase Health and beauty product from shop</v>
      </c>
      <c r="V518" t="b">
        <f t="shared" si="73"/>
        <v>0</v>
      </c>
      <c r="W518" t="b">
        <f t="shared" si="74"/>
        <v>1</v>
      </c>
      <c r="X518" t="b">
        <f t="shared" si="76"/>
        <v>0</v>
      </c>
      <c r="Y518" t="str">
        <f t="shared" si="75"/>
        <v>Best</v>
      </c>
      <c r="AM518" s="2"/>
    </row>
    <row r="519" spans="1:39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f t="shared" si="69"/>
        <v>579</v>
      </c>
      <c r="S519">
        <f t="shared" si="70"/>
        <v>579</v>
      </c>
      <c r="T519">
        <f t="shared" si="71"/>
        <v>196.95</v>
      </c>
      <c r="U519" t="str">
        <f t="shared" si="72"/>
        <v>The customer is from Naypyitaw and purchase Home and lifestyle product from shop</v>
      </c>
      <c r="V519" t="b">
        <f t="shared" si="73"/>
        <v>0</v>
      </c>
      <c r="W519" t="b">
        <f t="shared" si="74"/>
        <v>1</v>
      </c>
      <c r="X519" t="b">
        <f t="shared" si="76"/>
        <v>0</v>
      </c>
      <c r="Y519" t="str">
        <f t="shared" si="75"/>
        <v>Better</v>
      </c>
      <c r="AM519" s="2"/>
    </row>
    <row r="520" spans="1:39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f t="shared" si="69"/>
        <v>884</v>
      </c>
      <c r="S520">
        <f t="shared" si="70"/>
        <v>884</v>
      </c>
      <c r="T520">
        <f t="shared" si="71"/>
        <v>69.459999999999994</v>
      </c>
      <c r="U520" t="str">
        <f t="shared" si="72"/>
        <v>The customer is from Yangon and purchase Home and lifestyle product from shop</v>
      </c>
      <c r="V520" t="b">
        <f t="shared" si="73"/>
        <v>0</v>
      </c>
      <c r="W520" t="b">
        <f t="shared" si="74"/>
        <v>1</v>
      </c>
      <c r="X520" t="b">
        <f t="shared" si="76"/>
        <v>0</v>
      </c>
      <c r="Y520" t="str">
        <f t="shared" si="75"/>
        <v>Best</v>
      </c>
      <c r="AL520" s="1"/>
      <c r="AM520" s="2"/>
    </row>
    <row r="521" spans="1:39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  <c r="R521">
        <f t="shared" si="69"/>
        <v>343</v>
      </c>
      <c r="S521">
        <f t="shared" si="70"/>
        <v>343</v>
      </c>
      <c r="T521">
        <f t="shared" si="71"/>
        <v>359.6</v>
      </c>
      <c r="U521" t="str">
        <f t="shared" si="72"/>
        <v>The customer is from Naypyitaw and purchase Sports and travel product from shop</v>
      </c>
      <c r="V521" t="b">
        <f t="shared" si="73"/>
        <v>0</v>
      </c>
      <c r="W521" t="b">
        <f t="shared" si="74"/>
        <v>0</v>
      </c>
      <c r="X521" t="b">
        <f t="shared" si="76"/>
        <v>0</v>
      </c>
      <c r="Y521" t="str">
        <f t="shared" si="75"/>
        <v>Bad</v>
      </c>
      <c r="AL521" s="1"/>
      <c r="AM521" s="2"/>
    </row>
    <row r="522" spans="1:39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  <c r="R522">
        <f t="shared" si="69"/>
        <v>713</v>
      </c>
      <c r="S522">
        <f t="shared" si="70"/>
        <v>713</v>
      </c>
      <c r="T522">
        <f t="shared" si="71"/>
        <v>137.13</v>
      </c>
      <c r="U522" t="str">
        <f t="shared" si="72"/>
        <v>The customer is from Mandalay and purchase Electronic accessories product from shop</v>
      </c>
      <c r="V522" t="b">
        <f t="shared" si="73"/>
        <v>0</v>
      </c>
      <c r="W522" t="b">
        <f t="shared" si="74"/>
        <v>1</v>
      </c>
      <c r="X522" t="b">
        <f t="shared" si="76"/>
        <v>0</v>
      </c>
      <c r="Y522" t="str">
        <f t="shared" si="75"/>
        <v>Better</v>
      </c>
      <c r="AL522" s="1"/>
      <c r="AM522" s="2"/>
    </row>
    <row r="523" spans="1:39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  <c r="R523">
        <f t="shared" si="69"/>
        <v>207</v>
      </c>
      <c r="S523">
        <f t="shared" si="70"/>
        <v>207</v>
      </c>
      <c r="T523">
        <f t="shared" si="71"/>
        <v>499.02</v>
      </c>
      <c r="U523" t="str">
        <f t="shared" si="72"/>
        <v>The customer is from Naypyitaw and purchase Home and lifestyle product from shop</v>
      </c>
      <c r="V523" t="b">
        <f t="shared" si="73"/>
        <v>0</v>
      </c>
      <c r="W523" t="b">
        <f t="shared" si="74"/>
        <v>1</v>
      </c>
      <c r="X523" t="b">
        <f t="shared" si="76"/>
        <v>0</v>
      </c>
      <c r="Y523" t="str">
        <f t="shared" si="75"/>
        <v>Better</v>
      </c>
      <c r="AL523" s="1"/>
      <c r="AM523" s="2"/>
    </row>
    <row r="524" spans="1:39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  <c r="R524">
        <f t="shared" si="69"/>
        <v>524</v>
      </c>
      <c r="S524">
        <f t="shared" si="70"/>
        <v>524</v>
      </c>
      <c r="T524">
        <f t="shared" si="71"/>
        <v>224.64</v>
      </c>
      <c r="U524" t="str">
        <f t="shared" si="72"/>
        <v>The customer is from Yangon and purchase Home and lifestyle product from shop</v>
      </c>
      <c r="V524" t="b">
        <f t="shared" si="73"/>
        <v>0</v>
      </c>
      <c r="W524" t="b">
        <f t="shared" si="74"/>
        <v>0</v>
      </c>
      <c r="X524" t="b">
        <f t="shared" si="76"/>
        <v>0</v>
      </c>
      <c r="Y524" t="str">
        <f t="shared" si="75"/>
        <v>Good</v>
      </c>
      <c r="AM524" s="2"/>
    </row>
    <row r="525" spans="1:39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  <c r="R525">
        <f t="shared" si="69"/>
        <v>735</v>
      </c>
      <c r="S525">
        <f t="shared" si="70"/>
        <v>735</v>
      </c>
      <c r="T525">
        <f t="shared" si="71"/>
        <v>125.74</v>
      </c>
      <c r="U525" t="str">
        <f t="shared" si="72"/>
        <v>The customer is from Naypyitaw and purchase Health and beauty product from shop</v>
      </c>
      <c r="V525" t="b">
        <f t="shared" si="73"/>
        <v>0</v>
      </c>
      <c r="W525" t="b">
        <f t="shared" si="74"/>
        <v>0</v>
      </c>
      <c r="X525" t="b">
        <f t="shared" si="76"/>
        <v>0</v>
      </c>
      <c r="Y525" t="str">
        <f t="shared" si="75"/>
        <v>Good</v>
      </c>
      <c r="AL525" s="1"/>
      <c r="AM525" s="2"/>
    </row>
    <row r="526" spans="1:39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  <c r="R526">
        <f t="shared" si="69"/>
        <v>214</v>
      </c>
      <c r="S526">
        <f t="shared" si="70"/>
        <v>214</v>
      </c>
      <c r="T526">
        <f t="shared" si="71"/>
        <v>490.26</v>
      </c>
      <c r="U526" t="str">
        <f t="shared" si="72"/>
        <v>The customer is from Yangon and purchase Food and beverages product from shop</v>
      </c>
      <c r="V526" t="b">
        <f t="shared" si="73"/>
        <v>0</v>
      </c>
      <c r="W526" t="b">
        <f t="shared" si="74"/>
        <v>1</v>
      </c>
      <c r="X526" t="b">
        <f t="shared" si="76"/>
        <v>0</v>
      </c>
      <c r="Y526" t="str">
        <f t="shared" si="75"/>
        <v>Better</v>
      </c>
      <c r="AM526" s="2"/>
    </row>
    <row r="527" spans="1:39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  <c r="R527">
        <f t="shared" si="69"/>
        <v>244</v>
      </c>
      <c r="S527">
        <f t="shared" si="70"/>
        <v>244</v>
      </c>
      <c r="T527">
        <f t="shared" si="71"/>
        <v>457.04999999999995</v>
      </c>
      <c r="U527" t="str">
        <f t="shared" si="72"/>
        <v>The customer is from Yangon and purchase Sports and travel product from shop</v>
      </c>
      <c r="V527" t="b">
        <f t="shared" si="73"/>
        <v>0</v>
      </c>
      <c r="W527" t="b">
        <f t="shared" si="74"/>
        <v>1</v>
      </c>
      <c r="X527" t="b">
        <f t="shared" si="76"/>
        <v>0</v>
      </c>
      <c r="Y527" t="str">
        <f t="shared" si="75"/>
        <v>Better</v>
      </c>
      <c r="AL527" s="1"/>
      <c r="AM527" s="2"/>
    </row>
    <row r="528" spans="1:39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  <c r="R528">
        <f t="shared" si="69"/>
        <v>668</v>
      </c>
      <c r="S528">
        <f t="shared" si="70"/>
        <v>668</v>
      </c>
      <c r="T528">
        <f t="shared" si="71"/>
        <v>156.84</v>
      </c>
      <c r="U528" t="str">
        <f t="shared" si="72"/>
        <v>The customer is from Mandalay and purchase Fashion accessories product from shop</v>
      </c>
      <c r="V528" t="b">
        <f t="shared" si="73"/>
        <v>0</v>
      </c>
      <c r="W528" t="b">
        <f t="shared" si="74"/>
        <v>1</v>
      </c>
      <c r="X528" t="b">
        <f t="shared" si="76"/>
        <v>0</v>
      </c>
      <c r="Y528" t="str">
        <f t="shared" si="75"/>
        <v>Best</v>
      </c>
      <c r="AM528" s="2"/>
    </row>
    <row r="529" spans="1:39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  <c r="R529">
        <f t="shared" si="69"/>
        <v>747</v>
      </c>
      <c r="S529">
        <f t="shared" si="70"/>
        <v>747</v>
      </c>
      <c r="T529">
        <f t="shared" si="71"/>
        <v>119.72</v>
      </c>
      <c r="U529" t="str">
        <f t="shared" si="72"/>
        <v>The customer is from Mandalay and purchase Fashion accessories product from shop</v>
      </c>
      <c r="V529" t="b">
        <f t="shared" si="73"/>
        <v>0</v>
      </c>
      <c r="W529" t="b">
        <f t="shared" si="74"/>
        <v>0</v>
      </c>
      <c r="X529" t="b">
        <f t="shared" si="76"/>
        <v>0</v>
      </c>
      <c r="Y529" t="str">
        <f t="shared" si="75"/>
        <v>Good</v>
      </c>
      <c r="AL529" s="1"/>
      <c r="AM529" s="2"/>
    </row>
    <row r="530" spans="1:39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  <c r="R530">
        <f t="shared" si="69"/>
        <v>177</v>
      </c>
      <c r="S530">
        <f t="shared" si="70"/>
        <v>177</v>
      </c>
      <c r="T530">
        <f t="shared" si="71"/>
        <v>543.6</v>
      </c>
      <c r="U530" t="str">
        <f t="shared" si="72"/>
        <v>The customer is from Mandalay and purchase Food and beverages product from shop</v>
      </c>
      <c r="V530" t="b">
        <f t="shared" si="73"/>
        <v>0</v>
      </c>
      <c r="W530" t="b">
        <f t="shared" si="74"/>
        <v>0</v>
      </c>
      <c r="X530" t="b">
        <f t="shared" si="76"/>
        <v>0</v>
      </c>
      <c r="Y530" t="str">
        <f t="shared" si="75"/>
        <v>Good</v>
      </c>
      <c r="AL530" s="1"/>
      <c r="AM530" s="2"/>
    </row>
    <row r="531" spans="1:39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f t="shared" si="69"/>
        <v>22</v>
      </c>
      <c r="S531">
        <f t="shared" si="70"/>
        <v>22</v>
      </c>
      <c r="T531">
        <f t="shared" si="71"/>
        <v>882.81000000000006</v>
      </c>
      <c r="U531" t="str">
        <f t="shared" si="72"/>
        <v>The customer is from Yangon and purchase Sports and travel product from shop</v>
      </c>
      <c r="V531" t="b">
        <f t="shared" si="73"/>
        <v>0</v>
      </c>
      <c r="W531" t="b">
        <f t="shared" si="74"/>
        <v>1</v>
      </c>
      <c r="X531" t="b">
        <f t="shared" si="76"/>
        <v>0</v>
      </c>
      <c r="Y531" t="str">
        <f t="shared" si="75"/>
        <v>Best</v>
      </c>
      <c r="AL531" s="1"/>
      <c r="AM531" s="2"/>
    </row>
    <row r="532" spans="1:39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f t="shared" si="69"/>
        <v>678</v>
      </c>
      <c r="S532">
        <f t="shared" si="70"/>
        <v>678</v>
      </c>
      <c r="T532">
        <f t="shared" si="71"/>
        <v>152.57999999999998</v>
      </c>
      <c r="U532" t="str">
        <f t="shared" si="72"/>
        <v>The customer is from Yangon and purchase Health and beauty product from shop</v>
      </c>
      <c r="V532" t="b">
        <f t="shared" si="73"/>
        <v>0</v>
      </c>
      <c r="W532" t="b">
        <f t="shared" si="74"/>
        <v>1</v>
      </c>
      <c r="X532" t="b">
        <f t="shared" si="76"/>
        <v>0</v>
      </c>
      <c r="Y532" t="str">
        <f t="shared" si="75"/>
        <v>Better</v>
      </c>
      <c r="AL532" s="1"/>
      <c r="AM532" s="2"/>
    </row>
    <row r="533" spans="1:39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  <c r="R533">
        <f t="shared" si="69"/>
        <v>96</v>
      </c>
      <c r="S533">
        <f t="shared" si="70"/>
        <v>96</v>
      </c>
      <c r="T533">
        <f t="shared" si="71"/>
        <v>693.44</v>
      </c>
      <c r="U533" t="str">
        <f t="shared" si="72"/>
        <v>The customer is from Yangon and purchase Fashion accessories product from shop</v>
      </c>
      <c r="V533" t="b">
        <f t="shared" si="73"/>
        <v>0</v>
      </c>
      <c r="W533" t="b">
        <f t="shared" si="74"/>
        <v>1</v>
      </c>
      <c r="X533" t="b">
        <f t="shared" si="76"/>
        <v>0</v>
      </c>
      <c r="Y533" t="str">
        <f t="shared" si="75"/>
        <v>Better</v>
      </c>
      <c r="AL533" s="1"/>
      <c r="AM533" s="2"/>
    </row>
    <row r="534" spans="1:39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  <c r="R534">
        <f t="shared" si="69"/>
        <v>519</v>
      </c>
      <c r="S534">
        <f t="shared" si="70"/>
        <v>519</v>
      </c>
      <c r="T534">
        <f t="shared" si="71"/>
        <v>229.5</v>
      </c>
      <c r="U534" t="str">
        <f t="shared" si="72"/>
        <v>The customer is from Mandalay and purchase Electronic accessories product from shop</v>
      </c>
      <c r="V534" t="b">
        <f t="shared" si="73"/>
        <v>0</v>
      </c>
      <c r="W534" t="b">
        <f t="shared" si="74"/>
        <v>1</v>
      </c>
      <c r="X534" t="b">
        <f t="shared" si="76"/>
        <v>0</v>
      </c>
      <c r="Y534" t="str">
        <f t="shared" si="75"/>
        <v>Better</v>
      </c>
      <c r="AM534" s="2"/>
    </row>
    <row r="535" spans="1:39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  <c r="R535">
        <f t="shared" si="69"/>
        <v>683</v>
      </c>
      <c r="S535">
        <f t="shared" si="70"/>
        <v>683</v>
      </c>
      <c r="T535">
        <f t="shared" si="71"/>
        <v>146.79</v>
      </c>
      <c r="U535" t="str">
        <f t="shared" si="72"/>
        <v>The customer is from Naypyitaw and purchase Food and beverages product from shop</v>
      </c>
      <c r="V535" t="b">
        <f t="shared" si="73"/>
        <v>0</v>
      </c>
      <c r="W535" t="b">
        <f t="shared" si="74"/>
        <v>1</v>
      </c>
      <c r="X535" t="b">
        <f t="shared" si="76"/>
        <v>0</v>
      </c>
      <c r="Y535" t="str">
        <f t="shared" si="75"/>
        <v>Better</v>
      </c>
      <c r="AL535" s="1"/>
      <c r="AM535" s="2"/>
    </row>
    <row r="536" spans="1:39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  <c r="R536">
        <f t="shared" si="69"/>
        <v>698</v>
      </c>
      <c r="S536">
        <f t="shared" si="70"/>
        <v>698</v>
      </c>
      <c r="T536">
        <f t="shared" si="71"/>
        <v>141.6</v>
      </c>
      <c r="U536" t="str">
        <f t="shared" si="72"/>
        <v>The customer is from Yangon and purchase Home and lifestyle product from shop</v>
      </c>
      <c r="V536" t="b">
        <f t="shared" si="73"/>
        <v>0</v>
      </c>
      <c r="W536" t="b">
        <f t="shared" si="74"/>
        <v>0</v>
      </c>
      <c r="X536" t="b">
        <f t="shared" si="76"/>
        <v>0</v>
      </c>
      <c r="Y536" t="str">
        <f t="shared" si="75"/>
        <v>Good</v>
      </c>
      <c r="AM536" s="2"/>
    </row>
    <row r="537" spans="1:39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  <c r="R537">
        <f t="shared" si="69"/>
        <v>751</v>
      </c>
      <c r="S537">
        <f t="shared" si="70"/>
        <v>751</v>
      </c>
      <c r="T537">
        <f t="shared" si="71"/>
        <v>116.69000000000001</v>
      </c>
      <c r="U537" t="str">
        <f t="shared" si="72"/>
        <v>The customer is from Naypyitaw and purchase Home and lifestyle product from shop</v>
      </c>
      <c r="V537" t="b">
        <f t="shared" si="73"/>
        <v>0</v>
      </c>
      <c r="W537" t="b">
        <f t="shared" si="74"/>
        <v>1</v>
      </c>
      <c r="X537" t="b">
        <f t="shared" si="76"/>
        <v>0</v>
      </c>
      <c r="Y537" t="str">
        <f t="shared" si="75"/>
        <v>Better</v>
      </c>
      <c r="AM537" s="2"/>
    </row>
    <row r="538" spans="1:39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  <c r="R538">
        <f t="shared" si="69"/>
        <v>868</v>
      </c>
      <c r="S538">
        <f t="shared" si="70"/>
        <v>868</v>
      </c>
      <c r="T538">
        <f t="shared" si="71"/>
        <v>73.959999999999994</v>
      </c>
      <c r="U538" t="str">
        <f t="shared" si="72"/>
        <v>The customer is from Mandalay and purchase Fashion accessories product from shop</v>
      </c>
      <c r="V538" t="b">
        <f t="shared" si="73"/>
        <v>0</v>
      </c>
      <c r="W538" t="b">
        <f t="shared" si="74"/>
        <v>0</v>
      </c>
      <c r="X538" t="b">
        <f t="shared" si="76"/>
        <v>0</v>
      </c>
      <c r="Y538" t="str">
        <f t="shared" si="75"/>
        <v>Good</v>
      </c>
      <c r="AL538" s="1"/>
      <c r="AM538" s="2"/>
    </row>
    <row r="539" spans="1:39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  <c r="R539">
        <f t="shared" si="69"/>
        <v>785</v>
      </c>
      <c r="S539">
        <f t="shared" si="70"/>
        <v>785</v>
      </c>
      <c r="T539">
        <f t="shared" si="71"/>
        <v>97.94</v>
      </c>
      <c r="U539" t="str">
        <f t="shared" si="72"/>
        <v>The customer is from Yangon and purchase Home and lifestyle product from shop</v>
      </c>
      <c r="V539" t="b">
        <f t="shared" si="73"/>
        <v>0</v>
      </c>
      <c r="W539" t="b">
        <f t="shared" si="74"/>
        <v>1</v>
      </c>
      <c r="X539" t="b">
        <f t="shared" si="76"/>
        <v>0</v>
      </c>
      <c r="Y539" t="str">
        <f t="shared" si="75"/>
        <v>Good</v>
      </c>
      <c r="AL539" s="1"/>
      <c r="AM539" s="2"/>
    </row>
    <row r="540" spans="1:39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  <c r="R540">
        <f t="shared" si="69"/>
        <v>425</v>
      </c>
      <c r="S540">
        <f t="shared" si="70"/>
        <v>425</v>
      </c>
      <c r="T540">
        <f t="shared" si="71"/>
        <v>292.2</v>
      </c>
      <c r="U540" t="str">
        <f t="shared" si="72"/>
        <v>The customer is from Yangon and purchase Fashion accessories product from shop</v>
      </c>
      <c r="V540" t="b">
        <f t="shared" si="73"/>
        <v>0</v>
      </c>
      <c r="W540" t="b">
        <f t="shared" si="74"/>
        <v>0</v>
      </c>
      <c r="X540" t="b">
        <f t="shared" si="76"/>
        <v>0</v>
      </c>
      <c r="Y540" t="str">
        <f t="shared" si="75"/>
        <v>Bad</v>
      </c>
      <c r="AL540" s="1"/>
      <c r="AM540" s="2"/>
    </row>
    <row r="541" spans="1:39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  <c r="R541">
        <f t="shared" si="69"/>
        <v>184</v>
      </c>
      <c r="S541">
        <f t="shared" si="70"/>
        <v>184</v>
      </c>
      <c r="T541">
        <f t="shared" si="71"/>
        <v>524.88</v>
      </c>
      <c r="U541" t="str">
        <f t="shared" si="72"/>
        <v>The customer is from Naypyitaw and purchase Food and beverages product from shop</v>
      </c>
      <c r="V541" t="b">
        <f t="shared" si="73"/>
        <v>0</v>
      </c>
      <c r="W541" t="b">
        <f t="shared" si="74"/>
        <v>0</v>
      </c>
      <c r="X541" t="b">
        <f t="shared" si="76"/>
        <v>0</v>
      </c>
      <c r="Y541" t="str">
        <f t="shared" si="75"/>
        <v>Good</v>
      </c>
      <c r="AM541" s="2"/>
    </row>
    <row r="542" spans="1:39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  <c r="R542">
        <f t="shared" si="69"/>
        <v>802</v>
      </c>
      <c r="S542">
        <f t="shared" si="70"/>
        <v>802</v>
      </c>
      <c r="T542">
        <f t="shared" si="71"/>
        <v>92.039999999999992</v>
      </c>
      <c r="U542" t="str">
        <f t="shared" si="72"/>
        <v>The customer is from Yangon and purchase Home and lifestyle product from shop</v>
      </c>
      <c r="V542" t="b">
        <f t="shared" si="73"/>
        <v>1</v>
      </c>
      <c r="W542" t="b">
        <f t="shared" si="74"/>
        <v>1</v>
      </c>
      <c r="X542" t="b">
        <f t="shared" si="76"/>
        <v>0</v>
      </c>
      <c r="Y542" t="str">
        <f t="shared" si="75"/>
        <v>Best</v>
      </c>
      <c r="AL542" s="1"/>
      <c r="AM542" s="2"/>
    </row>
    <row r="543" spans="1:39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  <c r="R543">
        <f t="shared" si="69"/>
        <v>857</v>
      </c>
      <c r="S543">
        <f t="shared" si="70"/>
        <v>857</v>
      </c>
      <c r="T543">
        <f t="shared" si="71"/>
        <v>75.88</v>
      </c>
      <c r="U543" t="str">
        <f t="shared" si="72"/>
        <v>The customer is from Naypyitaw and purchase Health and beauty product from shop</v>
      </c>
      <c r="V543" t="b">
        <f t="shared" si="73"/>
        <v>0</v>
      </c>
      <c r="W543" t="b">
        <f t="shared" si="74"/>
        <v>1</v>
      </c>
      <c r="X543" t="b">
        <f t="shared" si="76"/>
        <v>0</v>
      </c>
      <c r="Y543" t="str">
        <f t="shared" si="75"/>
        <v>Better</v>
      </c>
      <c r="AL543" s="1"/>
      <c r="AM543" s="2"/>
    </row>
    <row r="544" spans="1:39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  <c r="R544">
        <f t="shared" si="69"/>
        <v>845</v>
      </c>
      <c r="S544">
        <f t="shared" si="70"/>
        <v>845</v>
      </c>
      <c r="T544">
        <f t="shared" si="71"/>
        <v>80.72</v>
      </c>
      <c r="U544" t="str">
        <f t="shared" si="72"/>
        <v>The customer is from Mandalay and purchase Sports and travel product from shop</v>
      </c>
      <c r="V544" t="b">
        <f t="shared" si="73"/>
        <v>0</v>
      </c>
      <c r="W544" t="b">
        <f t="shared" si="74"/>
        <v>0</v>
      </c>
      <c r="X544" t="b">
        <f t="shared" si="76"/>
        <v>0</v>
      </c>
      <c r="Y544" t="str">
        <f t="shared" si="75"/>
        <v>Good</v>
      </c>
      <c r="AM544" s="2"/>
    </row>
    <row r="545" spans="1:39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  <c r="R545">
        <f t="shared" si="69"/>
        <v>761</v>
      </c>
      <c r="S545">
        <f t="shared" si="70"/>
        <v>761</v>
      </c>
      <c r="T545">
        <f t="shared" si="71"/>
        <v>112.62</v>
      </c>
      <c r="U545" t="str">
        <f t="shared" si="72"/>
        <v>The customer is from Naypyitaw and purchase Electronic accessories product from shop</v>
      </c>
      <c r="V545" t="b">
        <f t="shared" si="73"/>
        <v>0</v>
      </c>
      <c r="W545" t="b">
        <f t="shared" si="74"/>
        <v>0</v>
      </c>
      <c r="X545" t="b">
        <f t="shared" si="76"/>
        <v>0</v>
      </c>
      <c r="Y545" t="str">
        <f t="shared" si="75"/>
        <v>Good</v>
      </c>
      <c r="AL545" s="1"/>
      <c r="AM545" s="2"/>
    </row>
    <row r="546" spans="1:39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  <c r="R546">
        <f t="shared" si="69"/>
        <v>880</v>
      </c>
      <c r="S546">
        <f t="shared" si="70"/>
        <v>880</v>
      </c>
      <c r="T546">
        <f t="shared" si="71"/>
        <v>71.2</v>
      </c>
      <c r="U546" t="str">
        <f t="shared" si="72"/>
        <v>The customer is from Mandalay and purchase Food and beverages product from shop</v>
      </c>
      <c r="V546" t="b">
        <f t="shared" si="73"/>
        <v>0</v>
      </c>
      <c r="W546" t="b">
        <f t="shared" si="74"/>
        <v>1</v>
      </c>
      <c r="X546" t="b">
        <f t="shared" si="76"/>
        <v>0</v>
      </c>
      <c r="Y546" t="str">
        <f t="shared" si="75"/>
        <v>Best</v>
      </c>
      <c r="AL546" s="1"/>
      <c r="AM546" s="2"/>
    </row>
    <row r="547" spans="1:39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f t="shared" si="69"/>
        <v>672</v>
      </c>
      <c r="S547">
        <f t="shared" si="70"/>
        <v>672</v>
      </c>
      <c r="T547">
        <f t="shared" si="71"/>
        <v>155.24</v>
      </c>
      <c r="U547" t="str">
        <f t="shared" si="72"/>
        <v>The customer is from Mandalay and purchase Home and lifestyle product from shop</v>
      </c>
      <c r="V547" t="b">
        <f t="shared" si="73"/>
        <v>0</v>
      </c>
      <c r="W547" t="b">
        <f t="shared" si="74"/>
        <v>0</v>
      </c>
      <c r="X547" t="b">
        <f t="shared" si="76"/>
        <v>0</v>
      </c>
      <c r="Y547" t="str">
        <f t="shared" si="75"/>
        <v>Bad</v>
      </c>
      <c r="AM547" s="2"/>
    </row>
    <row r="548" spans="1:39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  <c r="R548">
        <f t="shared" si="69"/>
        <v>423</v>
      </c>
      <c r="S548">
        <f t="shared" si="70"/>
        <v>423</v>
      </c>
      <c r="T548">
        <f t="shared" si="71"/>
        <v>294.20000000000005</v>
      </c>
      <c r="U548" t="str">
        <f t="shared" si="72"/>
        <v>The customer is from Yangon and purchase Fashion accessories product from shop</v>
      </c>
      <c r="V548" t="b">
        <f t="shared" si="73"/>
        <v>0</v>
      </c>
      <c r="W548" t="b">
        <f t="shared" si="74"/>
        <v>1</v>
      </c>
      <c r="X548" t="b">
        <f t="shared" si="76"/>
        <v>0</v>
      </c>
      <c r="Y548" t="str">
        <f t="shared" si="75"/>
        <v>Better</v>
      </c>
      <c r="AM548" s="2"/>
    </row>
    <row r="549" spans="1:39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f t="shared" si="69"/>
        <v>172</v>
      </c>
      <c r="S549">
        <f t="shared" si="70"/>
        <v>172</v>
      </c>
      <c r="T549">
        <f t="shared" si="71"/>
        <v>548.55000000000007</v>
      </c>
      <c r="U549" t="str">
        <f t="shared" si="72"/>
        <v>The customer is from Yangon and purchase Sports and travel product from shop</v>
      </c>
      <c r="V549" t="b">
        <f t="shared" si="73"/>
        <v>0</v>
      </c>
      <c r="W549" t="b">
        <f t="shared" si="74"/>
        <v>0</v>
      </c>
      <c r="X549" t="b">
        <f t="shared" si="76"/>
        <v>0</v>
      </c>
      <c r="Y549" t="str">
        <f t="shared" si="75"/>
        <v>Good</v>
      </c>
      <c r="AM549" s="2"/>
    </row>
    <row r="550" spans="1:39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  <c r="R550">
        <f t="shared" si="69"/>
        <v>477</v>
      </c>
      <c r="S550">
        <f t="shared" si="70"/>
        <v>477</v>
      </c>
      <c r="T550">
        <f t="shared" si="71"/>
        <v>257.7</v>
      </c>
      <c r="U550" t="str">
        <f t="shared" si="72"/>
        <v>The customer is from Mandalay and purchase Sports and travel product from shop</v>
      </c>
      <c r="V550" t="b">
        <f t="shared" si="73"/>
        <v>0</v>
      </c>
      <c r="W550" t="b">
        <f t="shared" si="74"/>
        <v>0</v>
      </c>
      <c r="X550" t="b">
        <f t="shared" si="76"/>
        <v>0</v>
      </c>
      <c r="Y550" t="str">
        <f t="shared" si="75"/>
        <v>Bad</v>
      </c>
      <c r="AL550" s="1"/>
      <c r="AM550" s="2"/>
    </row>
    <row r="551" spans="1:39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  <c r="R551">
        <f t="shared" si="69"/>
        <v>303</v>
      </c>
      <c r="S551">
        <f t="shared" si="70"/>
        <v>303</v>
      </c>
      <c r="T551">
        <f t="shared" si="71"/>
        <v>396.36</v>
      </c>
      <c r="U551" t="str">
        <f t="shared" si="72"/>
        <v>The customer is from Yangon and purchase Electronic accessories product from shop</v>
      </c>
      <c r="V551" t="b">
        <f t="shared" si="73"/>
        <v>0</v>
      </c>
      <c r="W551" t="b">
        <f t="shared" si="74"/>
        <v>1</v>
      </c>
      <c r="X551" t="b">
        <f t="shared" si="76"/>
        <v>0</v>
      </c>
      <c r="Y551" t="str">
        <f t="shared" si="75"/>
        <v>Better</v>
      </c>
      <c r="AM551" s="2"/>
    </row>
    <row r="552" spans="1:39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  <c r="R552">
        <f t="shared" si="69"/>
        <v>634</v>
      </c>
      <c r="S552">
        <f t="shared" si="70"/>
        <v>634</v>
      </c>
      <c r="T552">
        <f t="shared" si="71"/>
        <v>171.81</v>
      </c>
      <c r="U552" t="str">
        <f t="shared" si="72"/>
        <v>The customer is from Mandalay and purchase Fashion accessories product from shop</v>
      </c>
      <c r="V552" t="b">
        <f t="shared" si="73"/>
        <v>0</v>
      </c>
      <c r="W552" t="b">
        <f t="shared" si="74"/>
        <v>0</v>
      </c>
      <c r="X552" t="b">
        <f t="shared" si="76"/>
        <v>0</v>
      </c>
      <c r="Y552" t="str">
        <f t="shared" si="75"/>
        <v>Good</v>
      </c>
      <c r="AM552" s="2"/>
    </row>
    <row r="553" spans="1:39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  <c r="R553">
        <f t="shared" si="69"/>
        <v>216</v>
      </c>
      <c r="S553">
        <f t="shared" si="70"/>
        <v>216</v>
      </c>
      <c r="T553">
        <f t="shared" si="71"/>
        <v>488.79</v>
      </c>
      <c r="U553" t="str">
        <f t="shared" si="72"/>
        <v>The customer is from Mandalay and purchase Fashion accessories product from shop</v>
      </c>
      <c r="V553" t="b">
        <f t="shared" si="73"/>
        <v>0</v>
      </c>
      <c r="W553" t="b">
        <f t="shared" si="74"/>
        <v>1</v>
      </c>
      <c r="X553" t="b">
        <f t="shared" si="76"/>
        <v>0</v>
      </c>
      <c r="Y553" t="str">
        <f t="shared" si="75"/>
        <v>Better</v>
      </c>
      <c r="AM553" s="2"/>
    </row>
    <row r="554" spans="1:39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f t="shared" si="69"/>
        <v>186</v>
      </c>
      <c r="S554">
        <f t="shared" si="70"/>
        <v>186</v>
      </c>
      <c r="T554">
        <f t="shared" si="71"/>
        <v>524.16</v>
      </c>
      <c r="U554" t="str">
        <f t="shared" si="72"/>
        <v>The customer is from Mandalay and purchase Health and beauty product from shop</v>
      </c>
      <c r="V554" t="b">
        <f t="shared" si="73"/>
        <v>0</v>
      </c>
      <c r="W554" t="b">
        <f t="shared" si="74"/>
        <v>1</v>
      </c>
      <c r="X554" t="b">
        <f t="shared" si="76"/>
        <v>0</v>
      </c>
      <c r="Y554" t="str">
        <f t="shared" si="75"/>
        <v>Best</v>
      </c>
      <c r="AL554" s="1"/>
      <c r="AM554" s="2"/>
    </row>
    <row r="555" spans="1:39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  <c r="R555">
        <f t="shared" si="69"/>
        <v>720</v>
      </c>
      <c r="S555">
        <f t="shared" si="70"/>
        <v>720</v>
      </c>
      <c r="T555">
        <f t="shared" si="71"/>
        <v>133.26</v>
      </c>
      <c r="U555" t="str">
        <f t="shared" si="72"/>
        <v>The customer is from Naypyitaw and purchase Electronic accessories product from shop</v>
      </c>
      <c r="V555" t="b">
        <f t="shared" si="73"/>
        <v>0</v>
      </c>
      <c r="W555" t="b">
        <f t="shared" si="74"/>
        <v>1</v>
      </c>
      <c r="X555" t="b">
        <f t="shared" si="76"/>
        <v>0</v>
      </c>
      <c r="Y555" t="str">
        <f t="shared" si="75"/>
        <v>Better</v>
      </c>
      <c r="AM555" s="2"/>
    </row>
    <row r="556" spans="1:39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  <c r="R556">
        <f t="shared" si="69"/>
        <v>716</v>
      </c>
      <c r="S556">
        <f t="shared" si="70"/>
        <v>716</v>
      </c>
      <c r="T556">
        <f t="shared" si="71"/>
        <v>135.24</v>
      </c>
      <c r="U556" t="str">
        <f t="shared" si="72"/>
        <v>The customer is from Yangon and purchase Electronic accessories product from shop</v>
      </c>
      <c r="V556" t="b">
        <f t="shared" si="73"/>
        <v>0</v>
      </c>
      <c r="W556" t="b">
        <f t="shared" si="74"/>
        <v>1</v>
      </c>
      <c r="X556" t="b">
        <f t="shared" si="76"/>
        <v>0</v>
      </c>
      <c r="Y556" t="str">
        <f t="shared" si="75"/>
        <v>Good</v>
      </c>
      <c r="AM556" s="2"/>
    </row>
    <row r="557" spans="1:39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  <c r="R557">
        <f t="shared" si="69"/>
        <v>762</v>
      </c>
      <c r="S557">
        <f t="shared" si="70"/>
        <v>762</v>
      </c>
      <c r="T557">
        <f t="shared" si="71"/>
        <v>112.44</v>
      </c>
      <c r="U557" t="str">
        <f t="shared" si="72"/>
        <v>The customer is from Mandalay and purchase Home and lifestyle product from shop</v>
      </c>
      <c r="V557" t="b">
        <f t="shared" si="73"/>
        <v>0</v>
      </c>
      <c r="W557" t="b">
        <f t="shared" si="74"/>
        <v>1</v>
      </c>
      <c r="X557" t="b">
        <f t="shared" si="76"/>
        <v>0</v>
      </c>
      <c r="Y557" t="str">
        <f t="shared" si="75"/>
        <v>Better</v>
      </c>
      <c r="AL557" s="1"/>
      <c r="AM557" s="2"/>
    </row>
    <row r="558" spans="1:39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f t="shared" si="69"/>
        <v>691</v>
      </c>
      <c r="S558">
        <f t="shared" si="70"/>
        <v>691</v>
      </c>
      <c r="T558">
        <f t="shared" si="71"/>
        <v>144.08000000000001</v>
      </c>
      <c r="U558" t="str">
        <f t="shared" si="72"/>
        <v>The customer is from Mandalay and purchase Fashion accessories product from shop</v>
      </c>
      <c r="V558" t="b">
        <f t="shared" si="73"/>
        <v>0</v>
      </c>
      <c r="W558" t="b">
        <f t="shared" si="74"/>
        <v>1</v>
      </c>
      <c r="X558" t="b">
        <f t="shared" si="76"/>
        <v>0</v>
      </c>
      <c r="Y558" t="str">
        <f t="shared" si="75"/>
        <v>Best</v>
      </c>
      <c r="AL558" s="1"/>
      <c r="AM558" s="2"/>
    </row>
    <row r="559" spans="1:39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  <c r="R559">
        <f t="shared" si="69"/>
        <v>3</v>
      </c>
      <c r="S559">
        <f t="shared" si="70"/>
        <v>3</v>
      </c>
      <c r="T559">
        <f t="shared" si="71"/>
        <v>985.19999999999993</v>
      </c>
      <c r="U559" t="str">
        <f t="shared" si="72"/>
        <v>The customer is from Naypyitaw and purchase Food and beverages product from shop</v>
      </c>
      <c r="V559" t="b">
        <f t="shared" si="73"/>
        <v>0</v>
      </c>
      <c r="W559" t="b">
        <f t="shared" si="74"/>
        <v>0</v>
      </c>
      <c r="X559" t="b">
        <f t="shared" si="76"/>
        <v>0</v>
      </c>
      <c r="Y559" t="str">
        <f t="shared" si="75"/>
        <v>Bad</v>
      </c>
      <c r="AL559" s="1"/>
      <c r="AM559" s="2"/>
    </row>
    <row r="560" spans="1:39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  <c r="R560">
        <f t="shared" si="69"/>
        <v>491</v>
      </c>
      <c r="S560">
        <f t="shared" si="70"/>
        <v>491</v>
      </c>
      <c r="T560">
        <f t="shared" si="71"/>
        <v>249.95999999999998</v>
      </c>
      <c r="U560" t="str">
        <f t="shared" si="72"/>
        <v>The customer is from Yangon and purchase Food and beverages product from shop</v>
      </c>
      <c r="V560" t="b">
        <f t="shared" si="73"/>
        <v>0</v>
      </c>
      <c r="W560" t="b">
        <f t="shared" si="74"/>
        <v>0</v>
      </c>
      <c r="X560" t="b">
        <f t="shared" si="76"/>
        <v>0</v>
      </c>
      <c r="Y560" t="str">
        <f t="shared" si="75"/>
        <v>Good</v>
      </c>
      <c r="AM560" s="2"/>
    </row>
    <row r="561" spans="1:39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  <c r="R561">
        <f t="shared" si="69"/>
        <v>536</v>
      </c>
      <c r="S561">
        <f t="shared" si="70"/>
        <v>536</v>
      </c>
      <c r="T561">
        <f t="shared" si="71"/>
        <v>217.26</v>
      </c>
      <c r="U561" t="str">
        <f t="shared" si="72"/>
        <v>The customer is from Yangon and purchase Home and lifestyle product from shop</v>
      </c>
      <c r="V561" t="b">
        <f t="shared" si="73"/>
        <v>0</v>
      </c>
      <c r="W561" t="b">
        <f t="shared" si="74"/>
        <v>1</v>
      </c>
      <c r="X561" t="b">
        <f t="shared" si="76"/>
        <v>0</v>
      </c>
      <c r="Y561" t="str">
        <f t="shared" si="75"/>
        <v>Better</v>
      </c>
      <c r="AM561" s="2"/>
    </row>
    <row r="562" spans="1:39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  <c r="R562">
        <f t="shared" si="69"/>
        <v>584</v>
      </c>
      <c r="S562">
        <f t="shared" si="70"/>
        <v>584</v>
      </c>
      <c r="T562">
        <f t="shared" si="71"/>
        <v>194.21999999999997</v>
      </c>
      <c r="U562" t="str">
        <f t="shared" si="72"/>
        <v>The customer is from Mandalay and purchase Electronic accessories product from shop</v>
      </c>
      <c r="V562" t="b">
        <f t="shared" si="73"/>
        <v>0</v>
      </c>
      <c r="W562" t="b">
        <f t="shared" si="74"/>
        <v>1</v>
      </c>
      <c r="X562" t="b">
        <f t="shared" si="76"/>
        <v>0</v>
      </c>
      <c r="Y562" t="str">
        <f t="shared" si="75"/>
        <v>Better</v>
      </c>
      <c r="AM562" s="2"/>
    </row>
    <row r="563" spans="1:39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  <c r="R563">
        <f t="shared" si="69"/>
        <v>18</v>
      </c>
      <c r="S563">
        <f t="shared" si="70"/>
        <v>18</v>
      </c>
      <c r="T563">
        <f t="shared" si="71"/>
        <v>892</v>
      </c>
      <c r="U563" t="str">
        <f t="shared" si="72"/>
        <v>The customer is from Naypyitaw and purchase Food and beverages product from shop</v>
      </c>
      <c r="V563" t="b">
        <f t="shared" si="73"/>
        <v>0</v>
      </c>
      <c r="W563" t="b">
        <f t="shared" si="74"/>
        <v>0</v>
      </c>
      <c r="X563" t="b">
        <f t="shared" si="76"/>
        <v>0</v>
      </c>
      <c r="Y563" t="str">
        <f t="shared" si="75"/>
        <v>Bad</v>
      </c>
      <c r="AM563" s="2"/>
    </row>
    <row r="564" spans="1:39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  <c r="R564">
        <f t="shared" si="69"/>
        <v>364</v>
      </c>
      <c r="S564">
        <f t="shared" si="70"/>
        <v>364</v>
      </c>
      <c r="T564">
        <f t="shared" si="71"/>
        <v>339.36</v>
      </c>
      <c r="U564" t="str">
        <f t="shared" si="72"/>
        <v>The customer is from Mandalay and purchase Electronic accessories product from shop</v>
      </c>
      <c r="V564" t="b">
        <f t="shared" si="73"/>
        <v>0</v>
      </c>
      <c r="W564" t="b">
        <f t="shared" si="74"/>
        <v>0</v>
      </c>
      <c r="X564" t="b">
        <f t="shared" si="76"/>
        <v>0</v>
      </c>
      <c r="Y564" t="str">
        <f t="shared" si="75"/>
        <v>Good</v>
      </c>
      <c r="AL564" s="1"/>
      <c r="AM564" s="2"/>
    </row>
    <row r="565" spans="1:39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  <c r="R565">
        <f t="shared" si="69"/>
        <v>256</v>
      </c>
      <c r="S565">
        <f t="shared" si="70"/>
        <v>256</v>
      </c>
      <c r="T565">
        <f t="shared" si="71"/>
        <v>447.06000000000006</v>
      </c>
      <c r="U565" t="str">
        <f t="shared" si="72"/>
        <v>The customer is from Yangon and purchase Electronic accessories product from shop</v>
      </c>
      <c r="V565" t="b">
        <f t="shared" si="73"/>
        <v>0</v>
      </c>
      <c r="W565" t="b">
        <f t="shared" si="74"/>
        <v>0</v>
      </c>
      <c r="X565" t="b">
        <f t="shared" si="76"/>
        <v>0</v>
      </c>
      <c r="Y565" t="str">
        <f t="shared" si="75"/>
        <v>Good</v>
      </c>
      <c r="AM565" s="2"/>
    </row>
    <row r="566" spans="1:39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  <c r="R566">
        <f t="shared" si="69"/>
        <v>573</v>
      </c>
      <c r="S566">
        <f t="shared" si="70"/>
        <v>573</v>
      </c>
      <c r="T566">
        <f t="shared" si="71"/>
        <v>198.5</v>
      </c>
      <c r="U566" t="str">
        <f t="shared" si="72"/>
        <v>The customer is from Mandalay and purchase Fashion accessories product from shop</v>
      </c>
      <c r="V566" t="b">
        <f t="shared" si="73"/>
        <v>0</v>
      </c>
      <c r="W566" t="b">
        <f t="shared" si="74"/>
        <v>1</v>
      </c>
      <c r="X566" t="b">
        <f t="shared" si="76"/>
        <v>0</v>
      </c>
      <c r="Y566" t="str">
        <f t="shared" si="75"/>
        <v>Best</v>
      </c>
      <c r="AL566" s="1"/>
      <c r="AM566" s="2"/>
    </row>
    <row r="567" spans="1:39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  <c r="R567">
        <f t="shared" si="69"/>
        <v>39</v>
      </c>
      <c r="S567">
        <f t="shared" si="70"/>
        <v>39</v>
      </c>
      <c r="T567">
        <f t="shared" si="71"/>
        <v>812.09999999999991</v>
      </c>
      <c r="U567" t="str">
        <f t="shared" si="72"/>
        <v>The customer is from Yangon and purchase Food and beverages product from shop</v>
      </c>
      <c r="V567" t="b">
        <f t="shared" si="73"/>
        <v>0</v>
      </c>
      <c r="W567" t="b">
        <f t="shared" si="74"/>
        <v>0</v>
      </c>
      <c r="X567" t="b">
        <f t="shared" si="76"/>
        <v>0</v>
      </c>
      <c r="Y567" t="str">
        <f t="shared" si="75"/>
        <v>Good</v>
      </c>
      <c r="AL567" s="1"/>
      <c r="AM567" s="2"/>
    </row>
    <row r="568" spans="1:39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  <c r="R568">
        <f t="shared" si="69"/>
        <v>213</v>
      </c>
      <c r="S568">
        <f t="shared" si="70"/>
        <v>213</v>
      </c>
      <c r="T568">
        <f t="shared" si="71"/>
        <v>493.29999999999995</v>
      </c>
      <c r="U568" t="str">
        <f t="shared" si="72"/>
        <v>The customer is from Naypyitaw and purchase Sports and travel product from shop</v>
      </c>
      <c r="V568" t="b">
        <f t="shared" si="73"/>
        <v>0</v>
      </c>
      <c r="W568" t="b">
        <f t="shared" si="74"/>
        <v>1</v>
      </c>
      <c r="X568" t="b">
        <f t="shared" si="76"/>
        <v>0</v>
      </c>
      <c r="Y568" t="str">
        <f t="shared" si="75"/>
        <v>Best</v>
      </c>
      <c r="AL568" s="1"/>
      <c r="AM568" s="2"/>
    </row>
    <row r="569" spans="1:39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  <c r="R569">
        <f t="shared" si="69"/>
        <v>147</v>
      </c>
      <c r="S569">
        <f t="shared" si="70"/>
        <v>147</v>
      </c>
      <c r="T569">
        <f t="shared" si="71"/>
        <v>591.66</v>
      </c>
      <c r="U569" t="str">
        <f t="shared" si="72"/>
        <v>The customer is from Yangon and purchase Fashion accessories product from shop</v>
      </c>
      <c r="V569" t="b">
        <f t="shared" si="73"/>
        <v>0</v>
      </c>
      <c r="W569" t="b">
        <f t="shared" si="74"/>
        <v>1</v>
      </c>
      <c r="X569" t="b">
        <f t="shared" si="76"/>
        <v>0</v>
      </c>
      <c r="Y569" t="str">
        <f t="shared" si="75"/>
        <v>Better</v>
      </c>
      <c r="AM569" s="2"/>
    </row>
    <row r="570" spans="1:39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  <c r="R570">
        <f t="shared" si="69"/>
        <v>168</v>
      </c>
      <c r="S570">
        <f t="shared" si="70"/>
        <v>168</v>
      </c>
      <c r="T570">
        <f t="shared" si="71"/>
        <v>559.02</v>
      </c>
      <c r="U570" t="str">
        <f t="shared" si="72"/>
        <v>The customer is from Mandalay and purchase Fashion accessories product from shop</v>
      </c>
      <c r="V570" t="b">
        <f t="shared" si="73"/>
        <v>0</v>
      </c>
      <c r="W570" t="b">
        <f t="shared" si="74"/>
        <v>0</v>
      </c>
      <c r="X570" t="b">
        <f t="shared" si="76"/>
        <v>0</v>
      </c>
      <c r="Y570" t="str">
        <f t="shared" si="75"/>
        <v>Good</v>
      </c>
      <c r="AL570" s="1"/>
      <c r="AM570" s="2"/>
    </row>
    <row r="571" spans="1:39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f t="shared" si="69"/>
        <v>194</v>
      </c>
      <c r="S571">
        <f t="shared" si="70"/>
        <v>194</v>
      </c>
      <c r="T571">
        <f t="shared" si="71"/>
        <v>517.86</v>
      </c>
      <c r="U571" t="str">
        <f t="shared" si="72"/>
        <v>The customer is from Naypyitaw and purchase Sports and travel product from shop</v>
      </c>
      <c r="V571" t="b">
        <f t="shared" si="73"/>
        <v>0</v>
      </c>
      <c r="W571" t="b">
        <f t="shared" si="74"/>
        <v>0</v>
      </c>
      <c r="X571" t="b">
        <f t="shared" si="76"/>
        <v>0</v>
      </c>
      <c r="Y571" t="str">
        <f t="shared" si="75"/>
        <v>Bad</v>
      </c>
      <c r="AM571" s="2"/>
    </row>
    <row r="572" spans="1:39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  <c r="R572">
        <f t="shared" si="69"/>
        <v>293</v>
      </c>
      <c r="S572">
        <f t="shared" si="70"/>
        <v>293</v>
      </c>
      <c r="T572">
        <f t="shared" si="71"/>
        <v>410.20000000000005</v>
      </c>
      <c r="U572" t="str">
        <f t="shared" si="72"/>
        <v>The customer is from Mandalay and purchase Home and lifestyle product from shop</v>
      </c>
      <c r="V572" t="b">
        <f t="shared" si="73"/>
        <v>0</v>
      </c>
      <c r="W572" t="b">
        <f t="shared" si="74"/>
        <v>1</v>
      </c>
      <c r="X572" t="b">
        <f t="shared" si="76"/>
        <v>0</v>
      </c>
      <c r="Y572" t="str">
        <f t="shared" si="75"/>
        <v>Better</v>
      </c>
      <c r="AL572" s="1"/>
      <c r="AM572" s="2"/>
    </row>
    <row r="573" spans="1:39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  <c r="R573">
        <f t="shared" si="69"/>
        <v>461</v>
      </c>
      <c r="S573">
        <f t="shared" si="70"/>
        <v>461</v>
      </c>
      <c r="T573">
        <f t="shared" si="71"/>
        <v>266.70000000000005</v>
      </c>
      <c r="U573" t="str">
        <f t="shared" si="72"/>
        <v>The customer is from Mandalay and purchase Sports and travel product from shop</v>
      </c>
      <c r="V573" t="b">
        <f t="shared" si="73"/>
        <v>0</v>
      </c>
      <c r="W573" t="b">
        <f t="shared" si="74"/>
        <v>1</v>
      </c>
      <c r="X573" t="b">
        <f t="shared" si="76"/>
        <v>0</v>
      </c>
      <c r="Y573" t="str">
        <f t="shared" si="75"/>
        <v>Better</v>
      </c>
      <c r="AM573" s="2"/>
    </row>
    <row r="574" spans="1:39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f t="shared" si="69"/>
        <v>882</v>
      </c>
      <c r="S574">
        <f t="shared" si="70"/>
        <v>882</v>
      </c>
      <c r="T574">
        <f t="shared" si="71"/>
        <v>70.910000000000011</v>
      </c>
      <c r="U574" t="str">
        <f t="shared" si="72"/>
        <v>The customer is from Yangon and purchase Food and beverages product from shop</v>
      </c>
      <c r="V574" t="b">
        <f t="shared" si="73"/>
        <v>0</v>
      </c>
      <c r="W574" t="b">
        <f t="shared" si="74"/>
        <v>1</v>
      </c>
      <c r="X574" t="b">
        <f t="shared" si="76"/>
        <v>0</v>
      </c>
      <c r="Y574" t="str">
        <f t="shared" si="75"/>
        <v>Better</v>
      </c>
      <c r="AL574" s="1"/>
      <c r="AM574" s="2"/>
    </row>
    <row r="575" spans="1:39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  <c r="R575">
        <f t="shared" si="69"/>
        <v>688</v>
      </c>
      <c r="S575">
        <f t="shared" si="70"/>
        <v>688</v>
      </c>
      <c r="T575">
        <f t="shared" si="71"/>
        <v>144.78</v>
      </c>
      <c r="U575" t="str">
        <f t="shared" si="72"/>
        <v>The customer is from Mandalay and purchase Food and beverages product from shop</v>
      </c>
      <c r="V575" t="b">
        <f t="shared" si="73"/>
        <v>0</v>
      </c>
      <c r="W575" t="b">
        <f t="shared" si="74"/>
        <v>1</v>
      </c>
      <c r="X575" t="b">
        <f t="shared" si="76"/>
        <v>0</v>
      </c>
      <c r="Y575" t="str">
        <f t="shared" si="75"/>
        <v>Better</v>
      </c>
      <c r="AM575" s="2"/>
    </row>
    <row r="576" spans="1:39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  <c r="R576">
        <f t="shared" si="69"/>
        <v>274</v>
      </c>
      <c r="S576">
        <f t="shared" si="70"/>
        <v>274</v>
      </c>
      <c r="T576">
        <f t="shared" si="71"/>
        <v>429.54999999999995</v>
      </c>
      <c r="U576" t="str">
        <f t="shared" si="72"/>
        <v>The customer is from Yangon and purchase Sports and travel product from shop</v>
      </c>
      <c r="V576" t="b">
        <f t="shared" si="73"/>
        <v>0</v>
      </c>
      <c r="W576" t="b">
        <f t="shared" si="74"/>
        <v>1</v>
      </c>
      <c r="X576" t="b">
        <f t="shared" si="76"/>
        <v>0</v>
      </c>
      <c r="Y576" t="str">
        <f t="shared" si="75"/>
        <v>Better</v>
      </c>
      <c r="AL576" s="1"/>
      <c r="AM576" s="2"/>
    </row>
    <row r="577" spans="1:39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f t="shared" si="69"/>
        <v>161</v>
      </c>
      <c r="S577">
        <f t="shared" si="70"/>
        <v>161</v>
      </c>
      <c r="T577">
        <f t="shared" si="71"/>
        <v>569.17000000000007</v>
      </c>
      <c r="U577" t="str">
        <f t="shared" si="72"/>
        <v>The customer is from Mandalay and purchase Fashion accessories product from shop</v>
      </c>
      <c r="V577" t="b">
        <f t="shared" si="73"/>
        <v>0</v>
      </c>
      <c r="W577" t="b">
        <f t="shared" si="74"/>
        <v>0</v>
      </c>
      <c r="X577" t="b">
        <f t="shared" si="76"/>
        <v>0</v>
      </c>
      <c r="Y577" t="str">
        <f t="shared" si="75"/>
        <v>Good</v>
      </c>
      <c r="AM577" s="2"/>
    </row>
    <row r="578" spans="1:39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  <c r="R578">
        <f t="shared" ref="R578:R641" si="77">_xlfn.RANK.AVG(J578,$J$2:$J$1001,0)</f>
        <v>503</v>
      </c>
      <c r="S578">
        <f t="shared" ref="S578:S641" si="78">_xlfn.RANK.EQ(J578,$J$2:$J$1001,0)</f>
        <v>503</v>
      </c>
      <c r="T578">
        <f t="shared" ref="T578:T641" si="79">G578*H578</f>
        <v>241.2</v>
      </c>
      <c r="U578" t="str">
        <f t="shared" ref="U578:U641" si="80">_xlfn.CONCAT("The customer is from ",C578," and purchase ",F578," product from shop")</f>
        <v>The customer is from Mandalay and purchase Food and beverages product from shop</v>
      </c>
      <c r="V578" t="b">
        <f t="shared" ref="V578:V641" si="81">Q578=$AE$3</f>
        <v>0</v>
      </c>
      <c r="W578" t="b">
        <f t="shared" ref="W578:W641" si="82">Q578&gt;$AE$4</f>
        <v>0</v>
      </c>
      <c r="X578" t="b">
        <f t="shared" si="76"/>
        <v>0</v>
      </c>
      <c r="Y578" t="str">
        <f t="shared" ref="Y578:Y641" si="83">IF(Q578&lt;5,"Bad",IF(Q578&lt;7,"Good",IF(Q578&lt;9,"Better","Best")))</f>
        <v>Good</v>
      </c>
      <c r="AL578" s="1"/>
      <c r="AM578" s="2"/>
    </row>
    <row r="579" spans="1:39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  <c r="R579">
        <f t="shared" si="77"/>
        <v>731</v>
      </c>
      <c r="S579">
        <f t="shared" si="78"/>
        <v>731</v>
      </c>
      <c r="T579">
        <f t="shared" si="79"/>
        <v>127.08</v>
      </c>
      <c r="U579" t="str">
        <f t="shared" si="80"/>
        <v>The customer is from Naypyitaw and purchase Food and beverages product from shop</v>
      </c>
      <c r="V579" t="b">
        <f t="shared" si="81"/>
        <v>0</v>
      </c>
      <c r="W579" t="b">
        <f t="shared" si="82"/>
        <v>0</v>
      </c>
      <c r="X579" t="b">
        <f t="shared" ref="X579:X642" si="84">Q579&lt;$AD$5</f>
        <v>0</v>
      </c>
      <c r="Y579" t="str">
        <f t="shared" si="83"/>
        <v>Good</v>
      </c>
      <c r="AM579" s="2"/>
    </row>
    <row r="580" spans="1:39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  <c r="R580">
        <f t="shared" si="77"/>
        <v>480</v>
      </c>
      <c r="S580">
        <f t="shared" si="78"/>
        <v>480</v>
      </c>
      <c r="T580">
        <f t="shared" si="79"/>
        <v>257.08</v>
      </c>
      <c r="U580" t="str">
        <f t="shared" si="80"/>
        <v>The customer is from Yangon and purchase Health and beauty product from shop</v>
      </c>
      <c r="V580" t="b">
        <f t="shared" si="81"/>
        <v>0</v>
      </c>
      <c r="W580" t="b">
        <f t="shared" si="82"/>
        <v>1</v>
      </c>
      <c r="X580" t="b">
        <f t="shared" si="84"/>
        <v>0</v>
      </c>
      <c r="Y580" t="str">
        <f t="shared" si="83"/>
        <v>Better</v>
      </c>
      <c r="AM580" s="2"/>
    </row>
    <row r="581" spans="1:39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f t="shared" si="77"/>
        <v>705</v>
      </c>
      <c r="S581">
        <f t="shared" si="78"/>
        <v>705</v>
      </c>
      <c r="T581">
        <f t="shared" si="79"/>
        <v>139.02000000000001</v>
      </c>
      <c r="U581" t="str">
        <f t="shared" si="80"/>
        <v>The customer is from Mandalay and purchase Health and beauty product from shop</v>
      </c>
      <c r="V581" t="b">
        <f t="shared" si="81"/>
        <v>0</v>
      </c>
      <c r="W581" t="b">
        <f t="shared" si="82"/>
        <v>1</v>
      </c>
      <c r="X581" t="b">
        <f t="shared" si="84"/>
        <v>0</v>
      </c>
      <c r="Y581" t="str">
        <f t="shared" si="83"/>
        <v>Better</v>
      </c>
      <c r="AM581" s="2"/>
    </row>
    <row r="582" spans="1:39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  <c r="R582">
        <f t="shared" si="77"/>
        <v>839</v>
      </c>
      <c r="S582">
        <f t="shared" si="78"/>
        <v>839</v>
      </c>
      <c r="T582">
        <f t="shared" si="79"/>
        <v>81.66</v>
      </c>
      <c r="U582" t="str">
        <f t="shared" si="80"/>
        <v>The customer is from Naypyitaw and purchase Food and beverages product from shop</v>
      </c>
      <c r="V582" t="b">
        <f t="shared" si="81"/>
        <v>0</v>
      </c>
      <c r="W582" t="b">
        <f t="shared" si="82"/>
        <v>1</v>
      </c>
      <c r="X582" t="b">
        <f t="shared" si="84"/>
        <v>0</v>
      </c>
      <c r="Y582" t="str">
        <f t="shared" si="83"/>
        <v>Better</v>
      </c>
      <c r="AL582" s="1"/>
      <c r="AM582" s="2"/>
    </row>
    <row r="583" spans="1:39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  <c r="R583">
        <f t="shared" si="77"/>
        <v>400</v>
      </c>
      <c r="S583">
        <f t="shared" si="78"/>
        <v>400</v>
      </c>
      <c r="T583">
        <f t="shared" si="79"/>
        <v>310.72000000000003</v>
      </c>
      <c r="U583" t="str">
        <f t="shared" si="80"/>
        <v>The customer is from Yangon and purchase Health and beauty product from shop</v>
      </c>
      <c r="V583" t="b">
        <f t="shared" si="81"/>
        <v>0</v>
      </c>
      <c r="W583" t="b">
        <f t="shared" si="82"/>
        <v>1</v>
      </c>
      <c r="X583" t="b">
        <f t="shared" si="84"/>
        <v>0</v>
      </c>
      <c r="Y583" t="str">
        <f t="shared" si="83"/>
        <v>Better</v>
      </c>
      <c r="AM583" s="2"/>
    </row>
    <row r="584" spans="1:39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  <c r="R584">
        <f t="shared" si="77"/>
        <v>599</v>
      </c>
      <c r="S584">
        <f t="shared" si="78"/>
        <v>599</v>
      </c>
      <c r="T584">
        <f t="shared" si="79"/>
        <v>185.96</v>
      </c>
      <c r="U584" t="str">
        <f t="shared" si="80"/>
        <v>The customer is from Naypyitaw and purchase Fashion accessories product from shop</v>
      </c>
      <c r="V584" t="b">
        <f t="shared" si="81"/>
        <v>0</v>
      </c>
      <c r="W584" t="b">
        <f t="shared" si="82"/>
        <v>1</v>
      </c>
      <c r="X584" t="b">
        <f t="shared" si="84"/>
        <v>0</v>
      </c>
      <c r="Y584" t="str">
        <f t="shared" si="83"/>
        <v>Better</v>
      </c>
      <c r="AM584" s="2"/>
    </row>
    <row r="585" spans="1:39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f t="shared" si="77"/>
        <v>875</v>
      </c>
      <c r="S585">
        <f t="shared" si="78"/>
        <v>875</v>
      </c>
      <c r="T585">
        <f t="shared" si="79"/>
        <v>72.319999999999993</v>
      </c>
      <c r="U585" t="str">
        <f t="shared" si="80"/>
        <v>The customer is from Mandalay and purchase Fashion accessories product from shop</v>
      </c>
      <c r="V585" t="b">
        <f t="shared" si="81"/>
        <v>0</v>
      </c>
      <c r="W585" t="b">
        <f t="shared" si="82"/>
        <v>1</v>
      </c>
      <c r="X585" t="b">
        <f t="shared" si="84"/>
        <v>0</v>
      </c>
      <c r="Y585" t="str">
        <f t="shared" si="83"/>
        <v>Best</v>
      </c>
      <c r="AM585" s="2"/>
    </row>
    <row r="586" spans="1:39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  <c r="R586">
        <f t="shared" si="77"/>
        <v>592</v>
      </c>
      <c r="S586">
        <f t="shared" si="78"/>
        <v>592</v>
      </c>
      <c r="T586">
        <f t="shared" si="79"/>
        <v>189.18</v>
      </c>
      <c r="U586" t="str">
        <f t="shared" si="80"/>
        <v>The customer is from Mandalay and purchase Sports and travel product from shop</v>
      </c>
      <c r="V586" t="b">
        <f t="shared" si="81"/>
        <v>0</v>
      </c>
      <c r="W586" t="b">
        <f t="shared" si="82"/>
        <v>1</v>
      </c>
      <c r="X586" t="b">
        <f t="shared" si="84"/>
        <v>0</v>
      </c>
      <c r="Y586" t="str">
        <f t="shared" si="83"/>
        <v>Better</v>
      </c>
      <c r="AL586" s="1"/>
      <c r="AM586" s="2"/>
    </row>
    <row r="587" spans="1:39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f t="shared" si="77"/>
        <v>552</v>
      </c>
      <c r="S587">
        <f t="shared" si="78"/>
        <v>552</v>
      </c>
      <c r="T587">
        <f t="shared" si="79"/>
        <v>206.84</v>
      </c>
      <c r="U587" t="str">
        <f t="shared" si="80"/>
        <v>The customer is from Yangon and purchase Health and beauty product from shop</v>
      </c>
      <c r="V587" t="b">
        <f t="shared" si="81"/>
        <v>0</v>
      </c>
      <c r="W587" t="b">
        <f t="shared" si="82"/>
        <v>1</v>
      </c>
      <c r="X587" t="b">
        <f t="shared" si="84"/>
        <v>0</v>
      </c>
      <c r="Y587" t="str">
        <f t="shared" si="83"/>
        <v>Best</v>
      </c>
      <c r="AL587" s="1"/>
      <c r="AM587" s="2"/>
    </row>
    <row r="588" spans="1:39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f t="shared" si="77"/>
        <v>667</v>
      </c>
      <c r="S588">
        <f t="shared" si="78"/>
        <v>667</v>
      </c>
      <c r="T588">
        <f t="shared" si="79"/>
        <v>157.02000000000001</v>
      </c>
      <c r="U588" t="str">
        <f t="shared" si="80"/>
        <v>The customer is from Yangon and purchase Food and beverages product from shop</v>
      </c>
      <c r="V588" t="b">
        <f t="shared" si="81"/>
        <v>0</v>
      </c>
      <c r="W588" t="b">
        <f t="shared" si="82"/>
        <v>1</v>
      </c>
      <c r="X588" t="b">
        <f t="shared" si="84"/>
        <v>0</v>
      </c>
      <c r="Y588" t="str">
        <f t="shared" si="83"/>
        <v>Best</v>
      </c>
      <c r="AM588" s="2"/>
    </row>
    <row r="589" spans="1:39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  <c r="R589">
        <f t="shared" si="77"/>
        <v>537</v>
      </c>
      <c r="S589">
        <f t="shared" si="78"/>
        <v>537</v>
      </c>
      <c r="T589">
        <f t="shared" si="79"/>
        <v>215.3</v>
      </c>
      <c r="U589" t="str">
        <f t="shared" si="80"/>
        <v>The customer is from Yangon and purchase Sports and travel product from shop</v>
      </c>
      <c r="V589" t="b">
        <f t="shared" si="81"/>
        <v>0</v>
      </c>
      <c r="W589" t="b">
        <f t="shared" si="82"/>
        <v>1</v>
      </c>
      <c r="X589" t="b">
        <f t="shared" si="84"/>
        <v>0</v>
      </c>
      <c r="Y589" t="str">
        <f t="shared" si="83"/>
        <v>Better</v>
      </c>
      <c r="AM589" s="2"/>
    </row>
    <row r="590" spans="1:39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  <c r="R590">
        <f t="shared" si="77"/>
        <v>144</v>
      </c>
      <c r="S590">
        <f t="shared" si="78"/>
        <v>144</v>
      </c>
      <c r="T590">
        <f t="shared" si="79"/>
        <v>596.1</v>
      </c>
      <c r="U590" t="str">
        <f t="shared" si="80"/>
        <v>The customer is from Naypyitaw and purchase Fashion accessories product from shop</v>
      </c>
      <c r="V590" t="b">
        <f t="shared" si="81"/>
        <v>0</v>
      </c>
      <c r="W590" t="b">
        <f t="shared" si="82"/>
        <v>0</v>
      </c>
      <c r="X590" t="b">
        <f t="shared" si="84"/>
        <v>0</v>
      </c>
      <c r="Y590" t="str">
        <f t="shared" si="83"/>
        <v>Good</v>
      </c>
      <c r="AL590" s="1"/>
      <c r="AM590" s="2"/>
    </row>
    <row r="591" spans="1:39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f t="shared" si="77"/>
        <v>871</v>
      </c>
      <c r="S591">
        <f t="shared" si="78"/>
        <v>871</v>
      </c>
      <c r="T591">
        <f t="shared" si="79"/>
        <v>73.099999999999994</v>
      </c>
      <c r="U591" t="str">
        <f t="shared" si="80"/>
        <v>The customer is from Yangon and purchase Health and beauty product from shop</v>
      </c>
      <c r="V591" t="b">
        <f t="shared" si="81"/>
        <v>0</v>
      </c>
      <c r="W591" t="b">
        <f t="shared" si="82"/>
        <v>0</v>
      </c>
      <c r="X591" t="b">
        <f t="shared" si="84"/>
        <v>0</v>
      </c>
      <c r="Y591" t="str">
        <f t="shared" si="83"/>
        <v>Bad</v>
      </c>
      <c r="AM591" s="2"/>
    </row>
    <row r="592" spans="1:39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  <c r="R592">
        <f t="shared" si="77"/>
        <v>444</v>
      </c>
      <c r="S592">
        <f t="shared" si="78"/>
        <v>444</v>
      </c>
      <c r="T592">
        <f t="shared" si="79"/>
        <v>279.18</v>
      </c>
      <c r="U592" t="str">
        <f t="shared" si="80"/>
        <v>The customer is from Naypyitaw and purchase Health and beauty product from shop</v>
      </c>
      <c r="V592" t="b">
        <f t="shared" si="81"/>
        <v>0</v>
      </c>
      <c r="W592" t="b">
        <f t="shared" si="82"/>
        <v>0</v>
      </c>
      <c r="X592" t="b">
        <f t="shared" si="84"/>
        <v>0</v>
      </c>
      <c r="Y592" t="str">
        <f t="shared" si="83"/>
        <v>Bad</v>
      </c>
      <c r="AM592" s="2"/>
    </row>
    <row r="593" spans="1:39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  <c r="R593">
        <f t="shared" si="77"/>
        <v>635</v>
      </c>
      <c r="S593">
        <f t="shared" si="78"/>
        <v>635</v>
      </c>
      <c r="T593">
        <f t="shared" si="79"/>
        <v>169.67999999999998</v>
      </c>
      <c r="U593" t="str">
        <f t="shared" si="80"/>
        <v>The customer is from Naypyitaw and purchase Home and lifestyle product from shop</v>
      </c>
      <c r="V593" t="b">
        <f t="shared" si="81"/>
        <v>0</v>
      </c>
      <c r="W593" t="b">
        <f t="shared" si="82"/>
        <v>1</v>
      </c>
      <c r="X593" t="b">
        <f t="shared" si="84"/>
        <v>0</v>
      </c>
      <c r="Y593" t="str">
        <f t="shared" si="83"/>
        <v>Best</v>
      </c>
      <c r="AM593" s="2"/>
    </row>
    <row r="594" spans="1:39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f t="shared" si="77"/>
        <v>938</v>
      </c>
      <c r="S594">
        <f t="shared" si="78"/>
        <v>938</v>
      </c>
      <c r="T594">
        <f t="shared" si="79"/>
        <v>45.58</v>
      </c>
      <c r="U594" t="str">
        <f t="shared" si="80"/>
        <v>The customer is from Yangon and purchase Sports and travel product from shop</v>
      </c>
      <c r="V594" t="b">
        <f t="shared" si="81"/>
        <v>0</v>
      </c>
      <c r="W594" t="b">
        <f t="shared" si="82"/>
        <v>1</v>
      </c>
      <c r="X594" t="b">
        <f t="shared" si="84"/>
        <v>0</v>
      </c>
      <c r="Y594" t="str">
        <f t="shared" si="83"/>
        <v>Best</v>
      </c>
      <c r="AM594" s="2"/>
    </row>
    <row r="595" spans="1:39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  <c r="R595">
        <f t="shared" si="77"/>
        <v>523</v>
      </c>
      <c r="S595">
        <f t="shared" si="78"/>
        <v>523</v>
      </c>
      <c r="T595">
        <f t="shared" si="79"/>
        <v>225.60000000000002</v>
      </c>
      <c r="U595" t="str">
        <f t="shared" si="80"/>
        <v>The customer is from Yangon and purchase Sports and travel product from shop</v>
      </c>
      <c r="V595" t="b">
        <f t="shared" si="81"/>
        <v>0</v>
      </c>
      <c r="W595" t="b">
        <f t="shared" si="82"/>
        <v>0</v>
      </c>
      <c r="X595" t="b">
        <f t="shared" si="84"/>
        <v>0</v>
      </c>
      <c r="Y595" t="str">
        <f t="shared" si="83"/>
        <v>Bad</v>
      </c>
      <c r="AM595" s="2"/>
    </row>
    <row r="596" spans="1:39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  <c r="R596">
        <f t="shared" si="77"/>
        <v>428</v>
      </c>
      <c r="S596">
        <f t="shared" si="78"/>
        <v>428</v>
      </c>
      <c r="T596">
        <f t="shared" si="79"/>
        <v>290.39999999999998</v>
      </c>
      <c r="U596" t="str">
        <f t="shared" si="80"/>
        <v>The customer is from Mandalay and purchase Sports and travel product from shop</v>
      </c>
      <c r="V596" t="b">
        <f t="shared" si="81"/>
        <v>0</v>
      </c>
      <c r="W596" t="b">
        <f t="shared" si="82"/>
        <v>0</v>
      </c>
      <c r="X596" t="b">
        <f t="shared" si="84"/>
        <v>0</v>
      </c>
      <c r="Y596" t="str">
        <f t="shared" si="83"/>
        <v>Good</v>
      </c>
      <c r="AL596" s="1"/>
      <c r="AM596" s="2"/>
    </row>
    <row r="597" spans="1:39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f t="shared" si="77"/>
        <v>939</v>
      </c>
      <c r="S597">
        <f t="shared" si="78"/>
        <v>939</v>
      </c>
      <c r="T597">
        <f t="shared" si="79"/>
        <v>44.46</v>
      </c>
      <c r="U597" t="str">
        <f t="shared" si="80"/>
        <v>The customer is from Mandalay and purchase Health and beauty product from shop</v>
      </c>
      <c r="V597" t="b">
        <f t="shared" si="81"/>
        <v>0</v>
      </c>
      <c r="W597" t="b">
        <f t="shared" si="82"/>
        <v>1</v>
      </c>
      <c r="X597" t="b">
        <f t="shared" si="84"/>
        <v>0</v>
      </c>
      <c r="Y597" t="str">
        <f t="shared" si="83"/>
        <v>Better</v>
      </c>
      <c r="AM597" s="2"/>
    </row>
    <row r="598" spans="1:39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  <c r="R598">
        <f t="shared" si="77"/>
        <v>669</v>
      </c>
      <c r="S598">
        <f t="shared" si="78"/>
        <v>669</v>
      </c>
      <c r="T598">
        <f t="shared" si="79"/>
        <v>156.60000000000002</v>
      </c>
      <c r="U598" t="str">
        <f t="shared" si="80"/>
        <v>The customer is from Yangon and purchase Food and beverages product from shop</v>
      </c>
      <c r="V598" t="b">
        <f t="shared" si="81"/>
        <v>0</v>
      </c>
      <c r="W598" t="b">
        <f t="shared" si="82"/>
        <v>1</v>
      </c>
      <c r="X598" t="b">
        <f t="shared" si="84"/>
        <v>0</v>
      </c>
      <c r="Y598" t="str">
        <f t="shared" si="83"/>
        <v>Best</v>
      </c>
      <c r="AL598" s="1"/>
      <c r="AM598" s="2"/>
    </row>
    <row r="599" spans="1:39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  <c r="R599">
        <f t="shared" si="77"/>
        <v>282</v>
      </c>
      <c r="S599">
        <f t="shared" si="78"/>
        <v>282</v>
      </c>
      <c r="T599">
        <f t="shared" si="79"/>
        <v>419.93999999999994</v>
      </c>
      <c r="U599" t="str">
        <f t="shared" si="80"/>
        <v>The customer is from Naypyitaw and purchase Sports and travel product from shop</v>
      </c>
      <c r="V599" t="b">
        <f t="shared" si="81"/>
        <v>0</v>
      </c>
      <c r="W599" t="b">
        <f t="shared" si="82"/>
        <v>0</v>
      </c>
      <c r="X599" t="b">
        <f t="shared" si="84"/>
        <v>0</v>
      </c>
      <c r="Y599" t="str">
        <f t="shared" si="83"/>
        <v>Good</v>
      </c>
      <c r="AL599" s="1"/>
      <c r="AM599" s="2"/>
    </row>
    <row r="600" spans="1:39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f t="shared" si="77"/>
        <v>603</v>
      </c>
      <c r="S600">
        <f t="shared" si="78"/>
        <v>603</v>
      </c>
      <c r="T600">
        <f t="shared" si="79"/>
        <v>184.25</v>
      </c>
      <c r="U600" t="str">
        <f t="shared" si="80"/>
        <v>The customer is from Naypyitaw and purchase Fashion accessories product from shop</v>
      </c>
      <c r="V600" t="b">
        <f t="shared" si="81"/>
        <v>0</v>
      </c>
      <c r="W600" t="b">
        <f t="shared" si="82"/>
        <v>1</v>
      </c>
      <c r="X600" t="b">
        <f t="shared" si="84"/>
        <v>0</v>
      </c>
      <c r="Y600" t="str">
        <f t="shared" si="83"/>
        <v>Best</v>
      </c>
      <c r="AL600" s="1"/>
      <c r="AM600" s="2"/>
    </row>
    <row r="601" spans="1:39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  <c r="R601">
        <f t="shared" si="77"/>
        <v>700</v>
      </c>
      <c r="S601">
        <f t="shared" si="78"/>
        <v>700</v>
      </c>
      <c r="T601">
        <f t="shared" si="79"/>
        <v>140.63999999999999</v>
      </c>
      <c r="U601" t="str">
        <f t="shared" si="80"/>
        <v>The customer is from Yangon and purchase Home and lifestyle product from shop</v>
      </c>
      <c r="V601" t="b">
        <f t="shared" si="81"/>
        <v>0</v>
      </c>
      <c r="W601" t="b">
        <f t="shared" si="82"/>
        <v>1</v>
      </c>
      <c r="X601" t="b">
        <f t="shared" si="84"/>
        <v>0</v>
      </c>
      <c r="Y601" t="str">
        <f t="shared" si="83"/>
        <v>Best</v>
      </c>
      <c r="AM601" s="2"/>
    </row>
    <row r="602" spans="1:39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  <c r="R602">
        <f t="shared" si="77"/>
        <v>835.5</v>
      </c>
      <c r="S602">
        <f t="shared" si="78"/>
        <v>835</v>
      </c>
      <c r="T602">
        <f t="shared" si="79"/>
        <v>83.08</v>
      </c>
      <c r="U602" t="str">
        <f t="shared" si="80"/>
        <v>The customer is from Naypyitaw and purchase Electronic accessories product from shop</v>
      </c>
      <c r="V602" t="b">
        <f t="shared" si="81"/>
        <v>0</v>
      </c>
      <c r="W602" t="b">
        <f t="shared" si="82"/>
        <v>0</v>
      </c>
      <c r="X602" t="b">
        <f t="shared" si="84"/>
        <v>0</v>
      </c>
      <c r="Y602" t="str">
        <f t="shared" si="83"/>
        <v>Good</v>
      </c>
      <c r="AM602" s="2"/>
    </row>
    <row r="603" spans="1:39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f t="shared" si="77"/>
        <v>900</v>
      </c>
      <c r="S603">
        <f t="shared" si="78"/>
        <v>900</v>
      </c>
      <c r="T603">
        <f t="shared" si="79"/>
        <v>64.989999999999995</v>
      </c>
      <c r="U603" t="str">
        <f t="shared" si="80"/>
        <v>The customer is from Naypyitaw and purchase Fashion accessories product from shop</v>
      </c>
      <c r="V603" t="b">
        <f t="shared" si="81"/>
        <v>0</v>
      </c>
      <c r="W603" t="b">
        <f t="shared" si="82"/>
        <v>0</v>
      </c>
      <c r="X603" t="b">
        <f t="shared" si="84"/>
        <v>0</v>
      </c>
      <c r="Y603" t="str">
        <f t="shared" si="83"/>
        <v>Bad</v>
      </c>
      <c r="AM603" s="2"/>
    </row>
    <row r="604" spans="1:39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  <c r="R604">
        <f t="shared" si="77"/>
        <v>54</v>
      </c>
      <c r="S604">
        <f t="shared" si="78"/>
        <v>54</v>
      </c>
      <c r="T604">
        <f t="shared" si="79"/>
        <v>775.6</v>
      </c>
      <c r="U604" t="str">
        <f t="shared" si="80"/>
        <v>The customer is from Naypyitaw and purchase Food and beverages product from shop</v>
      </c>
      <c r="V604" t="b">
        <f t="shared" si="81"/>
        <v>0</v>
      </c>
      <c r="W604" t="b">
        <f t="shared" si="82"/>
        <v>1</v>
      </c>
      <c r="X604" t="b">
        <f t="shared" si="84"/>
        <v>0</v>
      </c>
      <c r="Y604" t="str">
        <f t="shared" si="83"/>
        <v>Good</v>
      </c>
      <c r="AM604" s="2"/>
    </row>
    <row r="605" spans="1:39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  <c r="R605">
        <f t="shared" si="77"/>
        <v>379</v>
      </c>
      <c r="S605">
        <f t="shared" si="78"/>
        <v>379</v>
      </c>
      <c r="T605">
        <f t="shared" si="79"/>
        <v>327.06</v>
      </c>
      <c r="U605" t="str">
        <f t="shared" si="80"/>
        <v>The customer is from Mandalay and purchase Sports and travel product from shop</v>
      </c>
      <c r="V605" t="b">
        <f t="shared" si="81"/>
        <v>0</v>
      </c>
      <c r="W605" t="b">
        <f t="shared" si="82"/>
        <v>1</v>
      </c>
      <c r="X605" t="b">
        <f t="shared" si="84"/>
        <v>0</v>
      </c>
      <c r="Y605" t="str">
        <f t="shared" si="83"/>
        <v>Better</v>
      </c>
      <c r="AM605" s="2"/>
    </row>
    <row r="606" spans="1:39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  <c r="R606">
        <f t="shared" si="77"/>
        <v>341</v>
      </c>
      <c r="S606">
        <f t="shared" si="78"/>
        <v>341</v>
      </c>
      <c r="T606">
        <f t="shared" si="79"/>
        <v>363.23</v>
      </c>
      <c r="U606" t="str">
        <f t="shared" si="80"/>
        <v>The customer is from Naypyitaw and purchase Fashion accessories product from shop</v>
      </c>
      <c r="V606" t="b">
        <f t="shared" si="81"/>
        <v>0</v>
      </c>
      <c r="W606" t="b">
        <f t="shared" si="82"/>
        <v>0</v>
      </c>
      <c r="X606" t="b">
        <f t="shared" si="84"/>
        <v>0</v>
      </c>
      <c r="Y606" t="str">
        <f t="shared" si="83"/>
        <v>Bad</v>
      </c>
      <c r="AM606" s="2"/>
    </row>
    <row r="607" spans="1:39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  <c r="R607">
        <f t="shared" si="77"/>
        <v>732</v>
      </c>
      <c r="S607">
        <f t="shared" si="78"/>
        <v>732</v>
      </c>
      <c r="T607">
        <f t="shared" si="79"/>
        <v>127</v>
      </c>
      <c r="U607" t="str">
        <f t="shared" si="80"/>
        <v>The customer is from Mandalay and purchase Home and lifestyle product from shop</v>
      </c>
      <c r="V607" t="b">
        <f t="shared" si="81"/>
        <v>0</v>
      </c>
      <c r="W607" t="b">
        <f t="shared" si="82"/>
        <v>1</v>
      </c>
      <c r="X607" t="b">
        <f t="shared" si="84"/>
        <v>0</v>
      </c>
      <c r="Y607" t="str">
        <f t="shared" si="83"/>
        <v>Better</v>
      </c>
      <c r="AL607" s="1"/>
      <c r="AM607" s="2"/>
    </row>
    <row r="608" spans="1:39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  <c r="R608">
        <f t="shared" si="77"/>
        <v>330</v>
      </c>
      <c r="S608">
        <f t="shared" si="78"/>
        <v>330</v>
      </c>
      <c r="T608">
        <f t="shared" si="79"/>
        <v>375.55</v>
      </c>
      <c r="U608" t="str">
        <f t="shared" si="80"/>
        <v>The customer is from Yangon and purchase Fashion accessories product from shop</v>
      </c>
      <c r="V608" t="b">
        <f t="shared" si="81"/>
        <v>0</v>
      </c>
      <c r="W608" t="b">
        <f t="shared" si="82"/>
        <v>0</v>
      </c>
      <c r="X608" t="b">
        <f t="shared" si="84"/>
        <v>0</v>
      </c>
      <c r="Y608" t="str">
        <f t="shared" si="83"/>
        <v>Good</v>
      </c>
      <c r="AM608" s="2"/>
    </row>
    <row r="609" spans="1:39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  <c r="R609">
        <f t="shared" si="77"/>
        <v>570</v>
      </c>
      <c r="S609">
        <f t="shared" si="78"/>
        <v>570</v>
      </c>
      <c r="T609">
        <f t="shared" si="79"/>
        <v>199.16</v>
      </c>
      <c r="U609" t="str">
        <f t="shared" si="80"/>
        <v>The customer is from Naypyitaw and purchase Food and beverages product from shop</v>
      </c>
      <c r="V609" t="b">
        <f t="shared" si="81"/>
        <v>0</v>
      </c>
      <c r="W609" t="b">
        <f t="shared" si="82"/>
        <v>0</v>
      </c>
      <c r="X609" t="b">
        <f t="shared" si="84"/>
        <v>0</v>
      </c>
      <c r="Y609" t="str">
        <f t="shared" si="83"/>
        <v>Good</v>
      </c>
      <c r="AM609" s="2"/>
    </row>
    <row r="610" spans="1:39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  <c r="R610">
        <f t="shared" si="77"/>
        <v>968</v>
      </c>
      <c r="S610">
        <f t="shared" si="78"/>
        <v>968</v>
      </c>
      <c r="T610">
        <f t="shared" si="79"/>
        <v>30.61</v>
      </c>
      <c r="U610" t="str">
        <f t="shared" si="80"/>
        <v>The customer is from Yangon and purchase Fashion accessories product from shop</v>
      </c>
      <c r="V610" t="b">
        <f t="shared" si="81"/>
        <v>0</v>
      </c>
      <c r="W610" t="b">
        <f t="shared" si="82"/>
        <v>0</v>
      </c>
      <c r="X610" t="b">
        <f t="shared" si="84"/>
        <v>0</v>
      </c>
      <c r="Y610" t="str">
        <f t="shared" si="83"/>
        <v>Good</v>
      </c>
      <c r="AM610" s="2"/>
    </row>
    <row r="611" spans="1:39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  <c r="R611">
        <f t="shared" si="77"/>
        <v>755</v>
      </c>
      <c r="S611">
        <f t="shared" si="78"/>
        <v>755</v>
      </c>
      <c r="T611">
        <f t="shared" si="79"/>
        <v>115.78</v>
      </c>
      <c r="U611" t="str">
        <f t="shared" si="80"/>
        <v>The customer is from Mandalay and purchase Food and beverages product from shop</v>
      </c>
      <c r="V611" t="b">
        <f t="shared" si="81"/>
        <v>0</v>
      </c>
      <c r="W611" t="b">
        <f t="shared" si="82"/>
        <v>1</v>
      </c>
      <c r="X611" t="b">
        <f t="shared" si="84"/>
        <v>0</v>
      </c>
      <c r="Y611" t="str">
        <f t="shared" si="83"/>
        <v>Better</v>
      </c>
      <c r="AL611" s="1"/>
      <c r="AM611" s="2"/>
    </row>
    <row r="612" spans="1:39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  <c r="R612">
        <f t="shared" si="77"/>
        <v>973</v>
      </c>
      <c r="S612">
        <f t="shared" si="78"/>
        <v>973</v>
      </c>
      <c r="T612">
        <f t="shared" si="79"/>
        <v>28.96</v>
      </c>
      <c r="U612" t="str">
        <f t="shared" si="80"/>
        <v>The customer is from Yangon and purchase Electronic accessories product from shop</v>
      </c>
      <c r="V612" t="b">
        <f t="shared" si="81"/>
        <v>0</v>
      </c>
      <c r="W612" t="b">
        <f t="shared" si="82"/>
        <v>0</v>
      </c>
      <c r="X612" t="b">
        <f t="shared" si="84"/>
        <v>0</v>
      </c>
      <c r="Y612" t="str">
        <f t="shared" si="83"/>
        <v>Good</v>
      </c>
      <c r="AM612" s="2"/>
    </row>
    <row r="613" spans="1:39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  <c r="R613">
        <f t="shared" si="77"/>
        <v>19</v>
      </c>
      <c r="S613">
        <f t="shared" si="78"/>
        <v>19</v>
      </c>
      <c r="T613">
        <f t="shared" si="79"/>
        <v>890.73</v>
      </c>
      <c r="U613" t="str">
        <f t="shared" si="80"/>
        <v>The customer is from Naypyitaw and purchase Food and beverages product from shop</v>
      </c>
      <c r="V613" t="b">
        <f t="shared" si="81"/>
        <v>0</v>
      </c>
      <c r="W613" t="b">
        <f t="shared" si="82"/>
        <v>0</v>
      </c>
      <c r="X613" t="b">
        <f t="shared" si="84"/>
        <v>0</v>
      </c>
      <c r="Y613" t="str">
        <f t="shared" si="83"/>
        <v>Good</v>
      </c>
      <c r="AL613" s="1"/>
      <c r="AM613" s="2"/>
    </row>
    <row r="614" spans="1:39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f t="shared" si="77"/>
        <v>442</v>
      </c>
      <c r="S614">
        <f t="shared" si="78"/>
        <v>442</v>
      </c>
      <c r="T614">
        <f t="shared" si="79"/>
        <v>279.65999999999997</v>
      </c>
      <c r="U614" t="str">
        <f t="shared" si="80"/>
        <v>The customer is from Mandalay and purchase Fashion accessories product from shop</v>
      </c>
      <c r="V614" t="b">
        <f t="shared" si="81"/>
        <v>0</v>
      </c>
      <c r="W614" t="b">
        <f t="shared" si="82"/>
        <v>1</v>
      </c>
      <c r="X614" t="b">
        <f t="shared" si="84"/>
        <v>0</v>
      </c>
      <c r="Y614" t="str">
        <f t="shared" si="83"/>
        <v>Better</v>
      </c>
      <c r="AM614" s="2"/>
    </row>
    <row r="615" spans="1:39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  <c r="R615">
        <f t="shared" si="77"/>
        <v>844</v>
      </c>
      <c r="S615">
        <f t="shared" si="78"/>
        <v>844</v>
      </c>
      <c r="T615">
        <f t="shared" si="79"/>
        <v>80.930000000000007</v>
      </c>
      <c r="U615" t="str">
        <f t="shared" si="80"/>
        <v>The customer is from Naypyitaw and purchase Sports and travel product from shop</v>
      </c>
      <c r="V615" t="b">
        <f t="shared" si="81"/>
        <v>0</v>
      </c>
      <c r="W615" t="b">
        <f t="shared" si="82"/>
        <v>1</v>
      </c>
      <c r="X615" t="b">
        <f t="shared" si="84"/>
        <v>0</v>
      </c>
      <c r="Y615" t="str">
        <f t="shared" si="83"/>
        <v>Best</v>
      </c>
      <c r="AL615" s="1"/>
      <c r="AM615" s="2"/>
    </row>
    <row r="616" spans="1:39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  <c r="R616">
        <f t="shared" si="77"/>
        <v>105</v>
      </c>
      <c r="S616">
        <f t="shared" si="78"/>
        <v>105</v>
      </c>
      <c r="T616">
        <f t="shared" si="79"/>
        <v>674.5</v>
      </c>
      <c r="U616" t="str">
        <f t="shared" si="80"/>
        <v>The customer is from Yangon and purchase Food and beverages product from shop</v>
      </c>
      <c r="V616" t="b">
        <f t="shared" si="81"/>
        <v>0</v>
      </c>
      <c r="W616" t="b">
        <f t="shared" si="82"/>
        <v>0</v>
      </c>
      <c r="X616" t="b">
        <f t="shared" si="84"/>
        <v>0</v>
      </c>
      <c r="Y616" t="str">
        <f t="shared" si="83"/>
        <v>Bad</v>
      </c>
      <c r="AM616" s="2"/>
    </row>
    <row r="617" spans="1:39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  <c r="R617">
        <f t="shared" si="77"/>
        <v>354</v>
      </c>
      <c r="S617">
        <f t="shared" si="78"/>
        <v>354</v>
      </c>
      <c r="T617">
        <f t="shared" si="79"/>
        <v>348.48</v>
      </c>
      <c r="U617" t="str">
        <f t="shared" si="80"/>
        <v>The customer is from Yangon and purchase Sports and travel product from shop</v>
      </c>
      <c r="V617" t="b">
        <f t="shared" si="81"/>
        <v>0</v>
      </c>
      <c r="W617" t="b">
        <f t="shared" si="82"/>
        <v>0</v>
      </c>
      <c r="X617" t="b">
        <f t="shared" si="84"/>
        <v>0</v>
      </c>
      <c r="Y617" t="str">
        <f t="shared" si="83"/>
        <v>Bad</v>
      </c>
      <c r="AM617" s="2"/>
    </row>
    <row r="618" spans="1:39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  <c r="R618">
        <f t="shared" si="77"/>
        <v>267</v>
      </c>
      <c r="S618">
        <f t="shared" si="78"/>
        <v>267</v>
      </c>
      <c r="T618">
        <f t="shared" si="79"/>
        <v>435.59999999999997</v>
      </c>
      <c r="U618" t="str">
        <f t="shared" si="80"/>
        <v>The customer is from Mandalay and purchase Sports and travel product from shop</v>
      </c>
      <c r="V618" t="b">
        <f t="shared" si="81"/>
        <v>0</v>
      </c>
      <c r="W618" t="b">
        <f t="shared" si="82"/>
        <v>1</v>
      </c>
      <c r="X618" t="b">
        <f t="shared" si="84"/>
        <v>0</v>
      </c>
      <c r="Y618" t="str">
        <f t="shared" si="83"/>
        <v>Good</v>
      </c>
      <c r="AL618" s="1"/>
      <c r="AM618" s="2"/>
    </row>
    <row r="619" spans="1:39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f t="shared" si="77"/>
        <v>262</v>
      </c>
      <c r="S619">
        <f t="shared" si="78"/>
        <v>262</v>
      </c>
      <c r="T619">
        <f t="shared" si="79"/>
        <v>439.54999999999995</v>
      </c>
      <c r="U619" t="str">
        <f t="shared" si="80"/>
        <v>The customer is from Naypyitaw and purchase Electronic accessories product from shop</v>
      </c>
      <c r="V619" t="b">
        <f t="shared" si="81"/>
        <v>0</v>
      </c>
      <c r="W619" t="b">
        <f t="shared" si="82"/>
        <v>0</v>
      </c>
      <c r="X619" t="b">
        <f t="shared" si="84"/>
        <v>0</v>
      </c>
      <c r="Y619" t="str">
        <f t="shared" si="83"/>
        <v>Bad</v>
      </c>
      <c r="AM619" s="2"/>
    </row>
    <row r="620" spans="1:39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f t="shared" si="77"/>
        <v>148</v>
      </c>
      <c r="S620">
        <f t="shared" si="78"/>
        <v>148</v>
      </c>
      <c r="T620">
        <f t="shared" si="79"/>
        <v>591.18000000000006</v>
      </c>
      <c r="U620" t="str">
        <f t="shared" si="80"/>
        <v>The customer is from Yangon and purchase Food and beverages product from shop</v>
      </c>
      <c r="V620" t="b">
        <f t="shared" si="81"/>
        <v>0</v>
      </c>
      <c r="W620" t="b">
        <f t="shared" si="82"/>
        <v>0</v>
      </c>
      <c r="X620" t="b">
        <f t="shared" si="84"/>
        <v>0</v>
      </c>
      <c r="Y620" t="str">
        <f t="shared" si="83"/>
        <v>Bad</v>
      </c>
      <c r="AM620" s="2"/>
    </row>
    <row r="621" spans="1:39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  <c r="R621">
        <f t="shared" si="77"/>
        <v>469</v>
      </c>
      <c r="S621">
        <f t="shared" si="78"/>
        <v>469</v>
      </c>
      <c r="T621">
        <f t="shared" si="79"/>
        <v>260.76</v>
      </c>
      <c r="U621" t="str">
        <f t="shared" si="80"/>
        <v>The customer is from Naypyitaw and purchase Fashion accessories product from shop</v>
      </c>
      <c r="V621" t="b">
        <f t="shared" si="81"/>
        <v>0</v>
      </c>
      <c r="W621" t="b">
        <f t="shared" si="82"/>
        <v>1</v>
      </c>
      <c r="X621" t="b">
        <f t="shared" si="84"/>
        <v>0</v>
      </c>
      <c r="Y621" t="str">
        <f t="shared" si="83"/>
        <v>Better</v>
      </c>
      <c r="AM621" s="2"/>
    </row>
    <row r="622" spans="1:39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f t="shared" si="77"/>
        <v>538</v>
      </c>
      <c r="S622">
        <f t="shared" si="78"/>
        <v>538</v>
      </c>
      <c r="T622">
        <f t="shared" si="79"/>
        <v>215.04000000000002</v>
      </c>
      <c r="U622" t="str">
        <f t="shared" si="80"/>
        <v>The customer is from Yangon and purchase Food and beverages product from shop</v>
      </c>
      <c r="V622" t="b">
        <f t="shared" si="81"/>
        <v>0</v>
      </c>
      <c r="W622" t="b">
        <f t="shared" si="82"/>
        <v>1</v>
      </c>
      <c r="X622" t="b">
        <f t="shared" si="84"/>
        <v>0</v>
      </c>
      <c r="Y622" t="str">
        <f t="shared" si="83"/>
        <v>Best</v>
      </c>
      <c r="AM622" s="2"/>
    </row>
    <row r="623" spans="1:39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f t="shared" si="77"/>
        <v>804</v>
      </c>
      <c r="S623">
        <f t="shared" si="78"/>
        <v>804</v>
      </c>
      <c r="T623">
        <f t="shared" si="79"/>
        <v>91.61</v>
      </c>
      <c r="U623" t="str">
        <f t="shared" si="80"/>
        <v>The customer is from Yangon and purchase Food and beverages product from shop</v>
      </c>
      <c r="V623" t="b">
        <f t="shared" si="81"/>
        <v>0</v>
      </c>
      <c r="W623" t="b">
        <f t="shared" si="82"/>
        <v>1</v>
      </c>
      <c r="X623" t="b">
        <f t="shared" si="84"/>
        <v>0</v>
      </c>
      <c r="Y623" t="str">
        <f t="shared" si="83"/>
        <v>Best</v>
      </c>
      <c r="AL623" s="1"/>
      <c r="AM623" s="2"/>
    </row>
    <row r="624" spans="1:39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f t="shared" si="77"/>
        <v>112</v>
      </c>
      <c r="S624">
        <f t="shared" si="78"/>
        <v>112</v>
      </c>
      <c r="T624">
        <f t="shared" si="79"/>
        <v>662.13</v>
      </c>
      <c r="U624" t="str">
        <f t="shared" si="80"/>
        <v>The customer is from Mandalay and purchase Home and lifestyle product from shop</v>
      </c>
      <c r="V624" t="b">
        <f t="shared" si="81"/>
        <v>0</v>
      </c>
      <c r="W624" t="b">
        <f t="shared" si="82"/>
        <v>0</v>
      </c>
      <c r="X624" t="b">
        <f t="shared" si="84"/>
        <v>0</v>
      </c>
      <c r="Y624" t="str">
        <f t="shared" si="83"/>
        <v>Bad</v>
      </c>
      <c r="AM624" s="2"/>
    </row>
    <row r="625" spans="1:39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  <c r="R625">
        <f t="shared" si="77"/>
        <v>31</v>
      </c>
      <c r="S625">
        <f t="shared" si="78"/>
        <v>31</v>
      </c>
      <c r="T625">
        <f t="shared" si="79"/>
        <v>832.5</v>
      </c>
      <c r="U625" t="str">
        <f t="shared" si="80"/>
        <v>The customer is from Mandalay and purchase Fashion accessories product from shop</v>
      </c>
      <c r="V625" t="b">
        <f t="shared" si="81"/>
        <v>0</v>
      </c>
      <c r="W625" t="b">
        <f t="shared" si="82"/>
        <v>0</v>
      </c>
      <c r="X625" t="b">
        <f t="shared" si="84"/>
        <v>0</v>
      </c>
      <c r="Y625" t="str">
        <f t="shared" si="83"/>
        <v>Bad</v>
      </c>
      <c r="AL625" s="1"/>
      <c r="AM625" s="2"/>
    </row>
    <row r="626" spans="1:39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  <c r="R626">
        <f t="shared" si="77"/>
        <v>806</v>
      </c>
      <c r="S626">
        <f t="shared" si="78"/>
        <v>806</v>
      </c>
      <c r="T626">
        <f t="shared" si="79"/>
        <v>91.35</v>
      </c>
      <c r="U626" t="str">
        <f t="shared" si="80"/>
        <v>The customer is from Mandalay and purchase Fashion accessories product from shop</v>
      </c>
      <c r="V626" t="b">
        <f t="shared" si="81"/>
        <v>0</v>
      </c>
      <c r="W626" t="b">
        <f t="shared" si="82"/>
        <v>0</v>
      </c>
      <c r="X626" t="b">
        <f t="shared" si="84"/>
        <v>0</v>
      </c>
      <c r="Y626" t="str">
        <f t="shared" si="83"/>
        <v>Good</v>
      </c>
      <c r="AL626" s="1"/>
      <c r="AM626" s="2"/>
    </row>
    <row r="627" spans="1:39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  <c r="R627">
        <f t="shared" si="77"/>
        <v>664</v>
      </c>
      <c r="S627">
        <f t="shared" si="78"/>
        <v>664</v>
      </c>
      <c r="T627">
        <f t="shared" si="79"/>
        <v>157.76</v>
      </c>
      <c r="U627" t="str">
        <f t="shared" si="80"/>
        <v>The customer is from Mandalay and purchase Food and beverages product from shop</v>
      </c>
      <c r="V627" t="b">
        <f t="shared" si="81"/>
        <v>1</v>
      </c>
      <c r="W627" t="b">
        <f t="shared" si="82"/>
        <v>1</v>
      </c>
      <c r="X627" t="b">
        <f t="shared" si="84"/>
        <v>0</v>
      </c>
      <c r="Y627" t="str">
        <f t="shared" si="83"/>
        <v>Best</v>
      </c>
      <c r="AL627" s="1"/>
      <c r="AM627" s="2"/>
    </row>
    <row r="628" spans="1:39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f t="shared" si="77"/>
        <v>743</v>
      </c>
      <c r="S628">
        <f t="shared" si="78"/>
        <v>743</v>
      </c>
      <c r="T628">
        <f t="shared" si="79"/>
        <v>121.74</v>
      </c>
      <c r="U628" t="str">
        <f t="shared" si="80"/>
        <v>The customer is from Yangon and purchase Sports and travel product from shop</v>
      </c>
      <c r="V628" t="b">
        <f t="shared" si="81"/>
        <v>0</v>
      </c>
      <c r="W628" t="b">
        <f t="shared" si="82"/>
        <v>1</v>
      </c>
      <c r="X628" t="b">
        <f t="shared" si="84"/>
        <v>0</v>
      </c>
      <c r="Y628" t="str">
        <f t="shared" si="83"/>
        <v>Better</v>
      </c>
      <c r="AL628" s="1"/>
      <c r="AM628" s="2"/>
    </row>
    <row r="629" spans="1:39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  <c r="R629">
        <f t="shared" si="77"/>
        <v>33</v>
      </c>
      <c r="S629">
        <f t="shared" si="78"/>
        <v>33</v>
      </c>
      <c r="T629">
        <f t="shared" si="79"/>
        <v>825.8</v>
      </c>
      <c r="U629" t="str">
        <f t="shared" si="80"/>
        <v>The customer is from Mandalay and purchase Health and beauty product from shop</v>
      </c>
      <c r="V629" t="b">
        <f t="shared" si="81"/>
        <v>0</v>
      </c>
      <c r="W629" t="b">
        <f t="shared" si="82"/>
        <v>0</v>
      </c>
      <c r="X629" t="b">
        <f t="shared" si="84"/>
        <v>0</v>
      </c>
      <c r="Y629" t="str">
        <f t="shared" si="83"/>
        <v>Good</v>
      </c>
      <c r="AL629" s="1"/>
      <c r="AM629" s="2"/>
    </row>
    <row r="630" spans="1:39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  <c r="R630">
        <f t="shared" si="77"/>
        <v>656</v>
      </c>
      <c r="S630">
        <f t="shared" si="78"/>
        <v>656</v>
      </c>
      <c r="T630">
        <f t="shared" si="79"/>
        <v>159.89999999999998</v>
      </c>
      <c r="U630" t="str">
        <f t="shared" si="80"/>
        <v>The customer is from Yangon and purchase Home and lifestyle product from shop</v>
      </c>
      <c r="V630" t="b">
        <f t="shared" si="81"/>
        <v>0</v>
      </c>
      <c r="W630" t="b">
        <f t="shared" si="82"/>
        <v>1</v>
      </c>
      <c r="X630" t="b">
        <f t="shared" si="84"/>
        <v>0</v>
      </c>
      <c r="Y630" t="str">
        <f t="shared" si="83"/>
        <v>Better</v>
      </c>
      <c r="AM630" s="2"/>
    </row>
    <row r="631" spans="1:39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f t="shared" si="77"/>
        <v>999</v>
      </c>
      <c r="S631">
        <f t="shared" si="78"/>
        <v>999</v>
      </c>
      <c r="T631">
        <f t="shared" si="79"/>
        <v>12.09</v>
      </c>
      <c r="U631" t="str">
        <f t="shared" si="80"/>
        <v>The customer is from Yangon and purchase Fashion accessories product from shop</v>
      </c>
      <c r="V631" t="b">
        <f t="shared" si="81"/>
        <v>0</v>
      </c>
      <c r="W631" t="b">
        <f t="shared" si="82"/>
        <v>1</v>
      </c>
      <c r="X631" t="b">
        <f t="shared" si="84"/>
        <v>0</v>
      </c>
      <c r="Y631" t="str">
        <f t="shared" si="83"/>
        <v>Better</v>
      </c>
      <c r="AM631" s="2"/>
    </row>
    <row r="632" spans="1:39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  <c r="R632">
        <f t="shared" si="77"/>
        <v>122</v>
      </c>
      <c r="S632">
        <f t="shared" si="78"/>
        <v>122</v>
      </c>
      <c r="T632">
        <f t="shared" si="79"/>
        <v>641.9</v>
      </c>
      <c r="U632" t="str">
        <f t="shared" si="80"/>
        <v>The customer is from Yangon and purchase Sports and travel product from shop</v>
      </c>
      <c r="V632" t="b">
        <f t="shared" si="81"/>
        <v>0</v>
      </c>
      <c r="W632" t="b">
        <f t="shared" si="82"/>
        <v>0</v>
      </c>
      <c r="X632" t="b">
        <f t="shared" si="84"/>
        <v>0</v>
      </c>
      <c r="Y632" t="str">
        <f t="shared" si="83"/>
        <v>Good</v>
      </c>
      <c r="AM632" s="2"/>
    </row>
    <row r="633" spans="1:39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  <c r="R633">
        <f t="shared" si="77"/>
        <v>514</v>
      </c>
      <c r="S633">
        <f t="shared" si="78"/>
        <v>514</v>
      </c>
      <c r="T633">
        <f t="shared" si="79"/>
        <v>234.93</v>
      </c>
      <c r="U633" t="str">
        <f t="shared" si="80"/>
        <v>The customer is from Yangon and purchase Electronic accessories product from shop</v>
      </c>
      <c r="V633" t="b">
        <f t="shared" si="81"/>
        <v>0</v>
      </c>
      <c r="W633" t="b">
        <f t="shared" si="82"/>
        <v>0</v>
      </c>
      <c r="X633" t="b">
        <f t="shared" si="84"/>
        <v>0</v>
      </c>
      <c r="Y633" t="str">
        <f t="shared" si="83"/>
        <v>Good</v>
      </c>
      <c r="AM633" s="2"/>
    </row>
    <row r="634" spans="1:39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  <c r="R634">
        <f t="shared" si="77"/>
        <v>639.5</v>
      </c>
      <c r="S634">
        <f t="shared" si="78"/>
        <v>639</v>
      </c>
      <c r="T634">
        <f t="shared" si="79"/>
        <v>167.54</v>
      </c>
      <c r="U634" t="str">
        <f t="shared" si="80"/>
        <v>The customer is from Yangon and purchase Food and beverages product from shop</v>
      </c>
      <c r="V634" t="b">
        <f t="shared" si="81"/>
        <v>0</v>
      </c>
      <c r="W634" t="b">
        <f t="shared" si="82"/>
        <v>1</v>
      </c>
      <c r="X634" t="b">
        <f t="shared" si="84"/>
        <v>0</v>
      </c>
      <c r="Y634" t="str">
        <f t="shared" si="83"/>
        <v>Better</v>
      </c>
      <c r="AL634" s="1"/>
      <c r="AM634" s="2"/>
    </row>
    <row r="635" spans="1:39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  <c r="R635">
        <f t="shared" si="77"/>
        <v>414</v>
      </c>
      <c r="S635">
        <f t="shared" si="78"/>
        <v>414</v>
      </c>
      <c r="T635">
        <f t="shared" si="79"/>
        <v>299.10000000000002</v>
      </c>
      <c r="U635" t="str">
        <f t="shared" si="80"/>
        <v>The customer is from Mandalay and purchase Home and lifestyle product from shop</v>
      </c>
      <c r="V635" t="b">
        <f t="shared" si="81"/>
        <v>0</v>
      </c>
      <c r="W635" t="b">
        <f t="shared" si="82"/>
        <v>0</v>
      </c>
      <c r="X635" t="b">
        <f t="shared" si="84"/>
        <v>0</v>
      </c>
      <c r="Y635" t="str">
        <f t="shared" si="83"/>
        <v>Bad</v>
      </c>
      <c r="AL635" s="1"/>
      <c r="AM635" s="2"/>
    </row>
    <row r="636" spans="1:39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  <c r="R636">
        <f t="shared" si="77"/>
        <v>508</v>
      </c>
      <c r="S636">
        <f t="shared" si="78"/>
        <v>508</v>
      </c>
      <c r="T636">
        <f t="shared" si="79"/>
        <v>239.73</v>
      </c>
      <c r="U636" t="str">
        <f t="shared" si="80"/>
        <v>The customer is from Mandalay and purchase Food and beverages product from shop</v>
      </c>
      <c r="V636" t="b">
        <f t="shared" si="81"/>
        <v>0</v>
      </c>
      <c r="W636" t="b">
        <f t="shared" si="82"/>
        <v>0</v>
      </c>
      <c r="X636" t="b">
        <f t="shared" si="84"/>
        <v>0</v>
      </c>
      <c r="Y636" t="str">
        <f t="shared" si="83"/>
        <v>Good</v>
      </c>
      <c r="AL636" s="1"/>
      <c r="AM636" s="2"/>
    </row>
    <row r="637" spans="1:39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  <c r="R637">
        <f t="shared" si="77"/>
        <v>110</v>
      </c>
      <c r="S637">
        <f t="shared" si="78"/>
        <v>110</v>
      </c>
      <c r="T637">
        <f t="shared" si="79"/>
        <v>664.7</v>
      </c>
      <c r="U637" t="str">
        <f t="shared" si="80"/>
        <v>The customer is from Mandalay and purchase Health and beauty product from shop</v>
      </c>
      <c r="V637" t="b">
        <f t="shared" si="81"/>
        <v>0</v>
      </c>
      <c r="W637" t="b">
        <f t="shared" si="82"/>
        <v>0</v>
      </c>
      <c r="X637" t="b">
        <f t="shared" si="84"/>
        <v>0</v>
      </c>
      <c r="Y637" t="str">
        <f t="shared" si="83"/>
        <v>Good</v>
      </c>
      <c r="AL637" s="1"/>
      <c r="AM637" s="2"/>
    </row>
    <row r="638" spans="1:39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  <c r="R638">
        <f t="shared" si="77"/>
        <v>562</v>
      </c>
      <c r="S638">
        <f t="shared" si="78"/>
        <v>562</v>
      </c>
      <c r="T638">
        <f t="shared" si="79"/>
        <v>202.65</v>
      </c>
      <c r="U638" t="str">
        <f t="shared" si="80"/>
        <v>The customer is from Yangon and purchase Health and beauty product from shop</v>
      </c>
      <c r="V638" t="b">
        <f t="shared" si="81"/>
        <v>0</v>
      </c>
      <c r="W638" t="b">
        <f t="shared" si="82"/>
        <v>0</v>
      </c>
      <c r="X638" t="b">
        <f t="shared" si="84"/>
        <v>0</v>
      </c>
      <c r="Y638" t="str">
        <f t="shared" si="83"/>
        <v>Good</v>
      </c>
      <c r="AL638" s="1"/>
      <c r="AM638" s="2"/>
    </row>
    <row r="639" spans="1:39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  <c r="R639">
        <f t="shared" si="77"/>
        <v>937</v>
      </c>
      <c r="S639">
        <f t="shared" si="78"/>
        <v>937</v>
      </c>
      <c r="T639">
        <f t="shared" si="79"/>
        <v>46.2</v>
      </c>
      <c r="U639" t="str">
        <f t="shared" si="80"/>
        <v>The customer is from Naypyitaw and purchase Electronic accessories product from shop</v>
      </c>
      <c r="V639" t="b">
        <f t="shared" si="81"/>
        <v>0</v>
      </c>
      <c r="W639" t="b">
        <f t="shared" si="82"/>
        <v>0</v>
      </c>
      <c r="X639" t="b">
        <f t="shared" si="84"/>
        <v>0</v>
      </c>
      <c r="Y639" t="str">
        <f t="shared" si="83"/>
        <v>Good</v>
      </c>
      <c r="AM639" s="2"/>
    </row>
    <row r="640" spans="1:39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  <c r="R640">
        <f t="shared" si="77"/>
        <v>819</v>
      </c>
      <c r="S640">
        <f t="shared" si="78"/>
        <v>819</v>
      </c>
      <c r="T640">
        <f t="shared" si="79"/>
        <v>88.149999999999991</v>
      </c>
      <c r="U640" t="str">
        <f t="shared" si="80"/>
        <v>The customer is from Mandalay and purchase Food and beverages product from shop</v>
      </c>
      <c r="V640" t="b">
        <f t="shared" si="81"/>
        <v>0</v>
      </c>
      <c r="W640" t="b">
        <f t="shared" si="82"/>
        <v>1</v>
      </c>
      <c r="X640" t="b">
        <f t="shared" si="84"/>
        <v>0</v>
      </c>
      <c r="Y640" t="str">
        <f t="shared" si="83"/>
        <v>Better</v>
      </c>
      <c r="AM640" s="2"/>
    </row>
    <row r="641" spans="1:39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  <c r="R641">
        <f t="shared" si="77"/>
        <v>666</v>
      </c>
      <c r="S641">
        <f t="shared" si="78"/>
        <v>666</v>
      </c>
      <c r="T641">
        <f t="shared" si="79"/>
        <v>157.26</v>
      </c>
      <c r="U641" t="str">
        <f t="shared" si="80"/>
        <v>The customer is from Mandalay and purchase Fashion accessories product from shop</v>
      </c>
      <c r="V641" t="b">
        <f t="shared" si="81"/>
        <v>0</v>
      </c>
      <c r="W641" t="b">
        <f t="shared" si="82"/>
        <v>1</v>
      </c>
      <c r="X641" t="b">
        <f t="shared" si="84"/>
        <v>0</v>
      </c>
      <c r="Y641" t="str">
        <f t="shared" si="83"/>
        <v>Better</v>
      </c>
      <c r="AM641" s="2"/>
    </row>
    <row r="642" spans="1:39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  <c r="R642">
        <f t="shared" ref="R642:R705" si="85">_xlfn.RANK.AVG(J642,$J$2:$J$1001,0)</f>
        <v>418</v>
      </c>
      <c r="S642">
        <f t="shared" ref="S642:S705" si="86">_xlfn.RANK.EQ(J642,$J$2:$J$1001,0)</f>
        <v>418</v>
      </c>
      <c r="T642">
        <f t="shared" ref="T642:T705" si="87">G642*H642</f>
        <v>296.37</v>
      </c>
      <c r="U642" t="str">
        <f t="shared" ref="U642:U705" si="88">_xlfn.CONCAT("The customer is from ",C642," and purchase ",F642," product from shop")</f>
        <v>The customer is from Mandalay and purchase Food and beverages product from shop</v>
      </c>
      <c r="V642" t="b">
        <f t="shared" ref="V642:V705" si="89">Q642=$AE$3</f>
        <v>0</v>
      </c>
      <c r="W642" t="b">
        <f t="shared" ref="W642:W705" si="90">Q642&gt;$AE$4</f>
        <v>0</v>
      </c>
      <c r="X642" t="b">
        <f t="shared" si="84"/>
        <v>0</v>
      </c>
      <c r="Y642" t="str">
        <f t="shared" ref="Y642:Y705" si="91">IF(Q642&lt;5,"Bad",IF(Q642&lt;7,"Good",IF(Q642&lt;9,"Better","Best")))</f>
        <v>Good</v>
      </c>
      <c r="AM642" s="2"/>
    </row>
    <row r="643" spans="1:39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  <c r="R643">
        <f t="shared" si="85"/>
        <v>85</v>
      </c>
      <c r="S643">
        <f t="shared" si="86"/>
        <v>85</v>
      </c>
      <c r="T643">
        <f t="shared" si="87"/>
        <v>708.4</v>
      </c>
      <c r="U643" t="str">
        <f t="shared" si="88"/>
        <v>The customer is from Naypyitaw and purchase Electronic accessories product from shop</v>
      </c>
      <c r="V643" t="b">
        <f t="shared" si="89"/>
        <v>0</v>
      </c>
      <c r="W643" t="b">
        <f t="shared" si="90"/>
        <v>0</v>
      </c>
      <c r="X643" t="b">
        <f t="shared" ref="X643:X706" si="92">Q643&lt;$AD$5</f>
        <v>0</v>
      </c>
      <c r="Y643" t="str">
        <f t="shared" si="91"/>
        <v>Bad</v>
      </c>
      <c r="AM643" s="2"/>
    </row>
    <row r="644" spans="1:39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  <c r="R644">
        <f t="shared" si="85"/>
        <v>764</v>
      </c>
      <c r="S644">
        <f t="shared" si="86"/>
        <v>764</v>
      </c>
      <c r="T644">
        <f t="shared" si="87"/>
        <v>111.34</v>
      </c>
      <c r="U644" t="str">
        <f t="shared" si="88"/>
        <v>The customer is from Mandalay and purchase Electronic accessories product from shop</v>
      </c>
      <c r="V644" t="b">
        <f t="shared" si="89"/>
        <v>0</v>
      </c>
      <c r="W644" t="b">
        <f t="shared" si="90"/>
        <v>0</v>
      </c>
      <c r="X644" t="b">
        <f t="shared" si="92"/>
        <v>0</v>
      </c>
      <c r="Y644" t="str">
        <f t="shared" si="91"/>
        <v>Good</v>
      </c>
      <c r="AL644" s="1"/>
      <c r="AM644" s="2"/>
    </row>
    <row r="645" spans="1:39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  <c r="R645">
        <f t="shared" si="85"/>
        <v>155</v>
      </c>
      <c r="S645">
        <f t="shared" si="86"/>
        <v>155</v>
      </c>
      <c r="T645">
        <f t="shared" si="87"/>
        <v>580.16</v>
      </c>
      <c r="U645" t="str">
        <f t="shared" si="88"/>
        <v>The customer is from Naypyitaw and purchase Food and beverages product from shop</v>
      </c>
      <c r="V645" t="b">
        <f t="shared" si="89"/>
        <v>0</v>
      </c>
      <c r="W645" t="b">
        <f t="shared" si="90"/>
        <v>0</v>
      </c>
      <c r="X645" t="b">
        <f t="shared" si="92"/>
        <v>0</v>
      </c>
      <c r="Y645" t="str">
        <f t="shared" si="91"/>
        <v>Bad</v>
      </c>
      <c r="AM645" s="2"/>
    </row>
    <row r="646" spans="1:39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  <c r="R646">
        <f t="shared" si="85"/>
        <v>908</v>
      </c>
      <c r="S646">
        <f t="shared" si="86"/>
        <v>908</v>
      </c>
      <c r="T646">
        <f t="shared" si="87"/>
        <v>60.25</v>
      </c>
      <c r="U646" t="str">
        <f t="shared" si="88"/>
        <v>The customer is from Naypyitaw and purchase Electronic accessories product from shop</v>
      </c>
      <c r="V646" t="b">
        <f t="shared" si="89"/>
        <v>0</v>
      </c>
      <c r="W646" t="b">
        <f t="shared" si="90"/>
        <v>0</v>
      </c>
      <c r="X646" t="b">
        <f t="shared" si="92"/>
        <v>0</v>
      </c>
      <c r="Y646" t="str">
        <f t="shared" si="91"/>
        <v>Good</v>
      </c>
      <c r="AL646" s="1"/>
      <c r="AM646" s="2"/>
    </row>
    <row r="647" spans="1:39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f t="shared" si="85"/>
        <v>624</v>
      </c>
      <c r="S647">
        <f t="shared" si="86"/>
        <v>624</v>
      </c>
      <c r="T647">
        <f t="shared" si="87"/>
        <v>174.24</v>
      </c>
      <c r="U647" t="str">
        <f t="shared" si="88"/>
        <v>The customer is from Yangon and purchase Home and lifestyle product from shop</v>
      </c>
      <c r="V647" t="b">
        <f t="shared" si="89"/>
        <v>0</v>
      </c>
      <c r="W647" t="b">
        <f t="shared" si="90"/>
        <v>1</v>
      </c>
      <c r="X647" t="b">
        <f t="shared" si="92"/>
        <v>0</v>
      </c>
      <c r="Y647" t="str">
        <f t="shared" si="91"/>
        <v>Better</v>
      </c>
      <c r="AM647" s="2"/>
    </row>
    <row r="648" spans="1:39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  <c r="R648">
        <f t="shared" si="85"/>
        <v>278</v>
      </c>
      <c r="S648">
        <f t="shared" si="86"/>
        <v>278</v>
      </c>
      <c r="T648">
        <f t="shared" si="87"/>
        <v>421.26</v>
      </c>
      <c r="U648" t="str">
        <f t="shared" si="88"/>
        <v>The customer is from Naypyitaw and purchase Health and beauty product from shop</v>
      </c>
      <c r="V648" t="b">
        <f t="shared" si="89"/>
        <v>0</v>
      </c>
      <c r="W648" t="b">
        <f t="shared" si="90"/>
        <v>1</v>
      </c>
      <c r="X648" t="b">
        <f t="shared" si="92"/>
        <v>0</v>
      </c>
      <c r="Y648" t="str">
        <f t="shared" si="91"/>
        <v>Better</v>
      </c>
      <c r="AM648" s="2"/>
    </row>
    <row r="649" spans="1:39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  <c r="R649">
        <f t="shared" si="85"/>
        <v>958</v>
      </c>
      <c r="S649">
        <f t="shared" si="86"/>
        <v>958</v>
      </c>
      <c r="T649">
        <f t="shared" si="87"/>
        <v>33.630000000000003</v>
      </c>
      <c r="U649" t="str">
        <f t="shared" si="88"/>
        <v>The customer is from Mandalay and purchase Fashion accessories product from shop</v>
      </c>
      <c r="V649" t="b">
        <f t="shared" si="89"/>
        <v>0</v>
      </c>
      <c r="W649" t="b">
        <f t="shared" si="90"/>
        <v>0</v>
      </c>
      <c r="X649" t="b">
        <f t="shared" si="92"/>
        <v>0</v>
      </c>
      <c r="Y649" t="str">
        <f t="shared" si="91"/>
        <v>Good</v>
      </c>
      <c r="AM649" s="2"/>
    </row>
    <row r="650" spans="1:39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  <c r="R650">
        <f t="shared" si="85"/>
        <v>965</v>
      </c>
      <c r="S650">
        <f t="shared" si="86"/>
        <v>965</v>
      </c>
      <c r="T650">
        <f t="shared" si="87"/>
        <v>30.98</v>
      </c>
      <c r="U650" t="str">
        <f t="shared" si="88"/>
        <v>The customer is from Naypyitaw and purchase Sports and travel product from shop</v>
      </c>
      <c r="V650" t="b">
        <f t="shared" si="89"/>
        <v>0</v>
      </c>
      <c r="W650" t="b">
        <f t="shared" si="90"/>
        <v>0</v>
      </c>
      <c r="X650" t="b">
        <f t="shared" si="92"/>
        <v>0</v>
      </c>
      <c r="Y650" t="str">
        <f t="shared" si="91"/>
        <v>Good</v>
      </c>
      <c r="AM650" s="2"/>
    </row>
    <row r="651" spans="1:39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  <c r="R651">
        <f t="shared" si="85"/>
        <v>493</v>
      </c>
      <c r="S651">
        <f t="shared" si="86"/>
        <v>493</v>
      </c>
      <c r="T651">
        <f t="shared" si="87"/>
        <v>247.39999999999998</v>
      </c>
      <c r="U651" t="str">
        <f t="shared" si="88"/>
        <v>The customer is from Naypyitaw and purchase Electronic accessories product from shop</v>
      </c>
      <c r="V651" t="b">
        <f t="shared" si="89"/>
        <v>0</v>
      </c>
      <c r="W651" t="b">
        <f t="shared" si="90"/>
        <v>1</v>
      </c>
      <c r="X651" t="b">
        <f t="shared" si="92"/>
        <v>0</v>
      </c>
      <c r="Y651" t="str">
        <f t="shared" si="91"/>
        <v>Better</v>
      </c>
      <c r="AM651" s="2"/>
    </row>
    <row r="652" spans="1:39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  <c r="R652">
        <f t="shared" si="85"/>
        <v>327</v>
      </c>
      <c r="S652">
        <f t="shared" si="86"/>
        <v>327</v>
      </c>
      <c r="T652">
        <f t="shared" si="87"/>
        <v>378.29999999999995</v>
      </c>
      <c r="U652" t="str">
        <f t="shared" si="88"/>
        <v>The customer is from Mandalay and purchase Electronic accessories product from shop</v>
      </c>
      <c r="V652" t="b">
        <f t="shared" si="89"/>
        <v>0</v>
      </c>
      <c r="W652" t="b">
        <f t="shared" si="90"/>
        <v>1</v>
      </c>
      <c r="X652" t="b">
        <f t="shared" si="92"/>
        <v>0</v>
      </c>
      <c r="Y652" t="str">
        <f t="shared" si="91"/>
        <v>Better</v>
      </c>
      <c r="AL652" s="1"/>
      <c r="AM652" s="2"/>
    </row>
    <row r="653" spans="1:39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  <c r="R653">
        <f t="shared" si="85"/>
        <v>371</v>
      </c>
      <c r="S653">
        <f t="shared" si="86"/>
        <v>371</v>
      </c>
      <c r="T653">
        <f t="shared" si="87"/>
        <v>334.86</v>
      </c>
      <c r="U653" t="str">
        <f t="shared" si="88"/>
        <v>The customer is from Mandalay and purchase Health and beauty product from shop</v>
      </c>
      <c r="V653" t="b">
        <f t="shared" si="89"/>
        <v>0</v>
      </c>
      <c r="W653" t="b">
        <f t="shared" si="90"/>
        <v>1</v>
      </c>
      <c r="X653" t="b">
        <f t="shared" si="92"/>
        <v>0</v>
      </c>
      <c r="Y653" t="str">
        <f t="shared" si="91"/>
        <v>Best</v>
      </c>
      <c r="AM653" s="2"/>
    </row>
    <row r="654" spans="1:39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  <c r="R654">
        <f t="shared" si="85"/>
        <v>73</v>
      </c>
      <c r="S654">
        <f t="shared" si="86"/>
        <v>73</v>
      </c>
      <c r="T654">
        <f t="shared" si="87"/>
        <v>727.8</v>
      </c>
      <c r="U654" t="str">
        <f t="shared" si="88"/>
        <v>The customer is from Yangon and purchase Home and lifestyle product from shop</v>
      </c>
      <c r="V654" t="b">
        <f t="shared" si="89"/>
        <v>0</v>
      </c>
      <c r="W654" t="b">
        <f t="shared" si="90"/>
        <v>1</v>
      </c>
      <c r="X654" t="b">
        <f t="shared" si="92"/>
        <v>0</v>
      </c>
      <c r="Y654" t="str">
        <f t="shared" si="91"/>
        <v>Better</v>
      </c>
      <c r="AL654" s="1"/>
      <c r="AM654" s="2"/>
    </row>
    <row r="655" spans="1:39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  <c r="R655">
        <f t="shared" si="85"/>
        <v>368</v>
      </c>
      <c r="S655">
        <f t="shared" si="86"/>
        <v>368</v>
      </c>
      <c r="T655">
        <f t="shared" si="87"/>
        <v>335.88</v>
      </c>
      <c r="U655" t="str">
        <f t="shared" si="88"/>
        <v>The customer is from Mandalay and purchase Sports and travel product from shop</v>
      </c>
      <c r="V655" t="b">
        <f t="shared" si="89"/>
        <v>0</v>
      </c>
      <c r="W655" t="b">
        <f t="shared" si="90"/>
        <v>0</v>
      </c>
      <c r="X655" t="b">
        <f t="shared" si="92"/>
        <v>0</v>
      </c>
      <c r="Y655" t="str">
        <f t="shared" si="91"/>
        <v>Good</v>
      </c>
      <c r="AM655" s="2"/>
    </row>
    <row r="656" spans="1:39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  <c r="R656">
        <f t="shared" si="85"/>
        <v>505</v>
      </c>
      <c r="S656">
        <f t="shared" si="86"/>
        <v>505</v>
      </c>
      <c r="T656">
        <f t="shared" si="87"/>
        <v>240.72</v>
      </c>
      <c r="U656" t="str">
        <f t="shared" si="88"/>
        <v>The customer is from Mandalay and purchase Fashion accessories product from shop</v>
      </c>
      <c r="V656" t="b">
        <f t="shared" si="89"/>
        <v>0</v>
      </c>
      <c r="W656" t="b">
        <f t="shared" si="90"/>
        <v>1</v>
      </c>
      <c r="X656" t="b">
        <f t="shared" si="92"/>
        <v>0</v>
      </c>
      <c r="Y656" t="str">
        <f t="shared" si="91"/>
        <v>Best</v>
      </c>
      <c r="AL656" s="1"/>
      <c r="AM656" s="2"/>
    </row>
    <row r="657" spans="1:39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  <c r="R657">
        <f t="shared" si="85"/>
        <v>934</v>
      </c>
      <c r="S657">
        <f t="shared" si="86"/>
        <v>934</v>
      </c>
      <c r="T657">
        <f t="shared" si="87"/>
        <v>47.07</v>
      </c>
      <c r="U657" t="str">
        <f t="shared" si="88"/>
        <v>The customer is from Yangon and purchase Electronic accessories product from shop</v>
      </c>
      <c r="V657" t="b">
        <f t="shared" si="89"/>
        <v>0</v>
      </c>
      <c r="W657" t="b">
        <f t="shared" si="90"/>
        <v>0</v>
      </c>
      <c r="X657" t="b">
        <f t="shared" si="92"/>
        <v>0</v>
      </c>
      <c r="Y657" t="str">
        <f t="shared" si="91"/>
        <v>Good</v>
      </c>
      <c r="AL657" s="1"/>
      <c r="AM657" s="2"/>
    </row>
    <row r="658" spans="1:39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  <c r="R658">
        <f t="shared" si="85"/>
        <v>778</v>
      </c>
      <c r="S658">
        <f t="shared" si="86"/>
        <v>778</v>
      </c>
      <c r="T658">
        <f t="shared" si="87"/>
        <v>99.69</v>
      </c>
      <c r="U658" t="str">
        <f t="shared" si="88"/>
        <v>The customer is from Naypyitaw and purchase Electronic accessories product from shop</v>
      </c>
      <c r="V658" t="b">
        <f t="shared" si="89"/>
        <v>0</v>
      </c>
      <c r="W658" t="b">
        <f t="shared" si="90"/>
        <v>1</v>
      </c>
      <c r="X658" t="b">
        <f t="shared" si="92"/>
        <v>0</v>
      </c>
      <c r="Y658" t="str">
        <f t="shared" si="91"/>
        <v>Better</v>
      </c>
      <c r="AM658" s="2"/>
    </row>
    <row r="659" spans="1:39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  <c r="R659">
        <f t="shared" si="85"/>
        <v>465</v>
      </c>
      <c r="S659">
        <f t="shared" si="86"/>
        <v>465</v>
      </c>
      <c r="T659">
        <f t="shared" si="87"/>
        <v>264.45000000000005</v>
      </c>
      <c r="U659" t="str">
        <f t="shared" si="88"/>
        <v>The customer is from Yangon and purchase Fashion accessories product from shop</v>
      </c>
      <c r="V659" t="b">
        <f t="shared" si="89"/>
        <v>0</v>
      </c>
      <c r="W659" t="b">
        <f t="shared" si="90"/>
        <v>1</v>
      </c>
      <c r="X659" t="b">
        <f t="shared" si="92"/>
        <v>0</v>
      </c>
      <c r="Y659" t="str">
        <f t="shared" si="91"/>
        <v>Better</v>
      </c>
      <c r="AM659" s="2"/>
    </row>
    <row r="660" spans="1:39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  <c r="R660">
        <f t="shared" si="85"/>
        <v>702</v>
      </c>
      <c r="S660">
        <f t="shared" si="86"/>
        <v>702</v>
      </c>
      <c r="T660">
        <f t="shared" si="87"/>
        <v>139.65</v>
      </c>
      <c r="U660" t="str">
        <f t="shared" si="88"/>
        <v>The customer is from Yangon and purchase Sports and travel product from shop</v>
      </c>
      <c r="V660" t="b">
        <f t="shared" si="89"/>
        <v>0</v>
      </c>
      <c r="W660" t="b">
        <f t="shared" si="90"/>
        <v>0</v>
      </c>
      <c r="X660" t="b">
        <f t="shared" si="92"/>
        <v>0</v>
      </c>
      <c r="Y660" t="str">
        <f t="shared" si="91"/>
        <v>Good</v>
      </c>
      <c r="AM660" s="2"/>
    </row>
    <row r="661" spans="1:39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  <c r="R661">
        <f t="shared" si="85"/>
        <v>912</v>
      </c>
      <c r="S661">
        <f t="shared" si="86"/>
        <v>912</v>
      </c>
      <c r="T661">
        <f t="shared" si="87"/>
        <v>55.45</v>
      </c>
      <c r="U661" t="str">
        <f t="shared" si="88"/>
        <v>The customer is from Yangon and purchase Fashion accessories product from shop</v>
      </c>
      <c r="V661" t="b">
        <f t="shared" si="89"/>
        <v>0</v>
      </c>
      <c r="W661" t="b">
        <f t="shared" si="90"/>
        <v>0</v>
      </c>
      <c r="X661" t="b">
        <f t="shared" si="92"/>
        <v>0</v>
      </c>
      <c r="Y661" t="str">
        <f t="shared" si="91"/>
        <v>Bad</v>
      </c>
      <c r="AM661" s="2"/>
    </row>
    <row r="662" spans="1:39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  <c r="R662">
        <f t="shared" si="85"/>
        <v>729</v>
      </c>
      <c r="S662">
        <f t="shared" si="86"/>
        <v>729</v>
      </c>
      <c r="T662">
        <f t="shared" si="87"/>
        <v>128.91</v>
      </c>
      <c r="U662" t="str">
        <f t="shared" si="88"/>
        <v>The customer is from Mandalay and purchase Sports and travel product from shop</v>
      </c>
      <c r="V662" t="b">
        <f t="shared" si="89"/>
        <v>0</v>
      </c>
      <c r="W662" t="b">
        <f t="shared" si="90"/>
        <v>1</v>
      </c>
      <c r="X662" t="b">
        <f t="shared" si="92"/>
        <v>0</v>
      </c>
      <c r="Y662" t="str">
        <f t="shared" si="91"/>
        <v>Best</v>
      </c>
      <c r="AL662" s="1"/>
      <c r="AM662" s="2"/>
    </row>
    <row r="663" spans="1:39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  <c r="R663">
        <f t="shared" si="85"/>
        <v>745</v>
      </c>
      <c r="S663">
        <f t="shared" si="86"/>
        <v>745</v>
      </c>
      <c r="T663">
        <f t="shared" si="87"/>
        <v>119.98</v>
      </c>
      <c r="U663" t="str">
        <f t="shared" si="88"/>
        <v>The customer is from Naypyitaw and purchase Sports and travel product from shop</v>
      </c>
      <c r="V663" t="b">
        <f t="shared" si="89"/>
        <v>0</v>
      </c>
      <c r="W663" t="b">
        <f t="shared" si="90"/>
        <v>1</v>
      </c>
      <c r="X663" t="b">
        <f t="shared" si="92"/>
        <v>0</v>
      </c>
      <c r="Y663" t="str">
        <f t="shared" si="91"/>
        <v>Better</v>
      </c>
      <c r="AM663" s="2"/>
    </row>
    <row r="664" spans="1:39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  <c r="R664">
        <f t="shared" si="85"/>
        <v>349</v>
      </c>
      <c r="S664">
        <f t="shared" si="86"/>
        <v>349</v>
      </c>
      <c r="T664">
        <f t="shared" si="87"/>
        <v>352.5</v>
      </c>
      <c r="U664" t="str">
        <f t="shared" si="88"/>
        <v>The customer is from Mandalay and purchase Fashion accessories product from shop</v>
      </c>
      <c r="V664" t="b">
        <f t="shared" si="89"/>
        <v>0</v>
      </c>
      <c r="W664" t="b">
        <f t="shared" si="90"/>
        <v>0</v>
      </c>
      <c r="X664" t="b">
        <f t="shared" si="92"/>
        <v>0</v>
      </c>
      <c r="Y664" t="str">
        <f t="shared" si="91"/>
        <v>Good</v>
      </c>
      <c r="AM664" s="2"/>
    </row>
    <row r="665" spans="1:39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  <c r="R665">
        <f t="shared" si="85"/>
        <v>26</v>
      </c>
      <c r="S665">
        <f t="shared" si="86"/>
        <v>26</v>
      </c>
      <c r="T665">
        <f t="shared" si="87"/>
        <v>871</v>
      </c>
      <c r="U665" t="str">
        <f t="shared" si="88"/>
        <v>The customer is from Naypyitaw and purchase Food and beverages product from shop</v>
      </c>
      <c r="V665" t="b">
        <f t="shared" si="89"/>
        <v>0</v>
      </c>
      <c r="W665" t="b">
        <f t="shared" si="90"/>
        <v>1</v>
      </c>
      <c r="X665" t="b">
        <f t="shared" si="92"/>
        <v>0</v>
      </c>
      <c r="Y665" t="str">
        <f t="shared" si="91"/>
        <v>Best</v>
      </c>
      <c r="AM665" s="2"/>
    </row>
    <row r="666" spans="1:39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  <c r="R666">
        <f t="shared" si="85"/>
        <v>577</v>
      </c>
      <c r="S666">
        <f t="shared" si="86"/>
        <v>577</v>
      </c>
      <c r="T666">
        <f t="shared" si="87"/>
        <v>197.6</v>
      </c>
      <c r="U666" t="str">
        <f t="shared" si="88"/>
        <v>The customer is from Naypyitaw and purchase Sports and travel product from shop</v>
      </c>
      <c r="V666" t="b">
        <f t="shared" si="89"/>
        <v>0</v>
      </c>
      <c r="W666" t="b">
        <f t="shared" si="90"/>
        <v>1</v>
      </c>
      <c r="X666" t="b">
        <f t="shared" si="92"/>
        <v>0</v>
      </c>
      <c r="Y666" t="str">
        <f t="shared" si="91"/>
        <v>Better</v>
      </c>
      <c r="AM666" s="2"/>
    </row>
    <row r="667" spans="1:39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  <c r="R667">
        <f t="shared" si="85"/>
        <v>583</v>
      </c>
      <c r="S667">
        <f t="shared" si="86"/>
        <v>583</v>
      </c>
      <c r="T667">
        <f t="shared" si="87"/>
        <v>194.52</v>
      </c>
      <c r="U667" t="str">
        <f t="shared" si="88"/>
        <v>The customer is from Yangon and purchase Fashion accessories product from shop</v>
      </c>
      <c r="V667" t="b">
        <f t="shared" si="89"/>
        <v>0</v>
      </c>
      <c r="W667" t="b">
        <f t="shared" si="90"/>
        <v>1</v>
      </c>
      <c r="X667" t="b">
        <f t="shared" si="92"/>
        <v>0</v>
      </c>
      <c r="Y667" t="str">
        <f t="shared" si="91"/>
        <v>Better</v>
      </c>
      <c r="AL667" s="1"/>
      <c r="AM667" s="2"/>
    </row>
    <row r="668" spans="1:39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  <c r="R668">
        <f t="shared" si="85"/>
        <v>627</v>
      </c>
      <c r="S668">
        <f t="shared" si="86"/>
        <v>627</v>
      </c>
      <c r="T668">
        <f t="shared" si="87"/>
        <v>173.22</v>
      </c>
      <c r="U668" t="str">
        <f t="shared" si="88"/>
        <v>The customer is from Mandalay and purchase Food and beverages product from shop</v>
      </c>
      <c r="V668" t="b">
        <f t="shared" si="89"/>
        <v>0</v>
      </c>
      <c r="W668" t="b">
        <f t="shared" si="90"/>
        <v>1</v>
      </c>
      <c r="X668" t="b">
        <f t="shared" si="92"/>
        <v>0</v>
      </c>
      <c r="Y668" t="str">
        <f t="shared" si="91"/>
        <v>Better</v>
      </c>
      <c r="AM668" s="2"/>
    </row>
    <row r="669" spans="1:39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  <c r="R669">
        <f t="shared" si="85"/>
        <v>878</v>
      </c>
      <c r="S669">
        <f t="shared" si="86"/>
        <v>878</v>
      </c>
      <c r="T669">
        <f t="shared" si="87"/>
        <v>71.88</v>
      </c>
      <c r="U669" t="str">
        <f t="shared" si="88"/>
        <v>The customer is from Mandalay and purchase Health and beauty product from shop</v>
      </c>
      <c r="V669" t="b">
        <f t="shared" si="89"/>
        <v>0</v>
      </c>
      <c r="W669" t="b">
        <f t="shared" si="90"/>
        <v>0</v>
      </c>
      <c r="X669" t="b">
        <f t="shared" si="92"/>
        <v>0</v>
      </c>
      <c r="Y669" t="str">
        <f t="shared" si="91"/>
        <v>Good</v>
      </c>
      <c r="AM669" s="2"/>
    </row>
    <row r="670" spans="1:39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f t="shared" si="85"/>
        <v>430</v>
      </c>
      <c r="S670">
        <f t="shared" si="86"/>
        <v>430</v>
      </c>
      <c r="T670">
        <f t="shared" si="87"/>
        <v>286.26</v>
      </c>
      <c r="U670" t="str">
        <f t="shared" si="88"/>
        <v>The customer is from Naypyitaw and purchase Health and beauty product from shop</v>
      </c>
      <c r="V670" t="b">
        <f t="shared" si="89"/>
        <v>0</v>
      </c>
      <c r="W670" t="b">
        <f t="shared" si="90"/>
        <v>0</v>
      </c>
      <c r="X670" t="b">
        <f t="shared" si="92"/>
        <v>0</v>
      </c>
      <c r="Y670" t="str">
        <f t="shared" si="91"/>
        <v>Bad</v>
      </c>
      <c r="AM670" s="2"/>
    </row>
    <row r="671" spans="1:39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f t="shared" si="85"/>
        <v>842</v>
      </c>
      <c r="S671">
        <f t="shared" si="86"/>
        <v>842</v>
      </c>
      <c r="T671">
        <f t="shared" si="87"/>
        <v>81.239999999999995</v>
      </c>
      <c r="U671" t="str">
        <f t="shared" si="88"/>
        <v>The customer is from Mandalay and purchase Sports and travel product from shop</v>
      </c>
      <c r="V671" t="b">
        <f t="shared" si="89"/>
        <v>0</v>
      </c>
      <c r="W671" t="b">
        <f t="shared" si="90"/>
        <v>0</v>
      </c>
      <c r="X671" t="b">
        <f t="shared" si="92"/>
        <v>0</v>
      </c>
      <c r="Y671" t="str">
        <f t="shared" si="91"/>
        <v>Bad</v>
      </c>
      <c r="AM671" s="2"/>
    </row>
    <row r="672" spans="1:39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  <c r="R672">
        <f t="shared" si="85"/>
        <v>165</v>
      </c>
      <c r="S672">
        <f t="shared" si="86"/>
        <v>165</v>
      </c>
      <c r="T672">
        <f t="shared" si="87"/>
        <v>560.4</v>
      </c>
      <c r="U672" t="str">
        <f t="shared" si="88"/>
        <v>The customer is from Yangon and purchase Fashion accessories product from shop</v>
      </c>
      <c r="V672" t="b">
        <f t="shared" si="89"/>
        <v>0</v>
      </c>
      <c r="W672" t="b">
        <f t="shared" si="90"/>
        <v>0</v>
      </c>
      <c r="X672" t="b">
        <f t="shared" si="92"/>
        <v>0</v>
      </c>
      <c r="Y672" t="str">
        <f t="shared" si="91"/>
        <v>Bad</v>
      </c>
      <c r="AM672" s="2"/>
    </row>
    <row r="673" spans="1:39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  <c r="R673">
        <f t="shared" si="85"/>
        <v>594</v>
      </c>
      <c r="S673">
        <f t="shared" si="86"/>
        <v>594</v>
      </c>
      <c r="T673">
        <f t="shared" si="87"/>
        <v>186.8</v>
      </c>
      <c r="U673" t="str">
        <f t="shared" si="88"/>
        <v>The customer is from Mandalay and purchase Food and beverages product from shop</v>
      </c>
      <c r="V673" t="b">
        <f t="shared" si="89"/>
        <v>0</v>
      </c>
      <c r="W673" t="b">
        <f t="shared" si="90"/>
        <v>0</v>
      </c>
      <c r="X673" t="b">
        <f t="shared" si="92"/>
        <v>0</v>
      </c>
      <c r="Y673" t="str">
        <f t="shared" si="91"/>
        <v>Good</v>
      </c>
      <c r="AM673" s="2"/>
    </row>
    <row r="674" spans="1:39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  <c r="R674">
        <f t="shared" si="85"/>
        <v>534</v>
      </c>
      <c r="S674">
        <f t="shared" si="86"/>
        <v>534</v>
      </c>
      <c r="T674">
        <f t="shared" si="87"/>
        <v>220.23</v>
      </c>
      <c r="U674" t="str">
        <f t="shared" si="88"/>
        <v>The customer is from Mandalay and purchase Health and beauty product from shop</v>
      </c>
      <c r="V674" t="b">
        <f t="shared" si="89"/>
        <v>0</v>
      </c>
      <c r="W674" t="b">
        <f t="shared" si="90"/>
        <v>0</v>
      </c>
      <c r="X674" t="b">
        <f t="shared" si="92"/>
        <v>0</v>
      </c>
      <c r="Y674" t="str">
        <f t="shared" si="91"/>
        <v>Bad</v>
      </c>
      <c r="AL674" s="1"/>
      <c r="AM674" s="2"/>
    </row>
    <row r="675" spans="1:39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  <c r="R675">
        <f t="shared" si="85"/>
        <v>458</v>
      </c>
      <c r="S675">
        <f t="shared" si="86"/>
        <v>458</v>
      </c>
      <c r="T675">
        <f t="shared" si="87"/>
        <v>269.12</v>
      </c>
      <c r="U675" t="str">
        <f t="shared" si="88"/>
        <v>The customer is from Naypyitaw and purchase Health and beauty product from shop</v>
      </c>
      <c r="V675" t="b">
        <f t="shared" si="89"/>
        <v>0</v>
      </c>
      <c r="W675" t="b">
        <f t="shared" si="90"/>
        <v>1</v>
      </c>
      <c r="X675" t="b">
        <f t="shared" si="92"/>
        <v>0</v>
      </c>
      <c r="Y675" t="str">
        <f t="shared" si="91"/>
        <v>Best</v>
      </c>
      <c r="AL675" s="1"/>
      <c r="AM675" s="2"/>
    </row>
    <row r="676" spans="1:39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  <c r="R676">
        <f t="shared" si="85"/>
        <v>247</v>
      </c>
      <c r="S676">
        <f t="shared" si="86"/>
        <v>247</v>
      </c>
      <c r="T676">
        <f t="shared" si="87"/>
        <v>454.79999999999995</v>
      </c>
      <c r="U676" t="str">
        <f t="shared" si="88"/>
        <v>The customer is from Yangon and purchase Electronic accessories product from shop</v>
      </c>
      <c r="V676" t="b">
        <f t="shared" si="89"/>
        <v>0</v>
      </c>
      <c r="W676" t="b">
        <f t="shared" si="90"/>
        <v>0</v>
      </c>
      <c r="X676" t="b">
        <f t="shared" si="92"/>
        <v>0</v>
      </c>
      <c r="Y676" t="str">
        <f t="shared" si="91"/>
        <v>Bad</v>
      </c>
      <c r="AL676" s="1"/>
      <c r="AM676" s="2"/>
    </row>
    <row r="677" spans="1:39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f t="shared" si="85"/>
        <v>639.5</v>
      </c>
      <c r="S677">
        <f t="shared" si="86"/>
        <v>639</v>
      </c>
      <c r="T677">
        <f t="shared" si="87"/>
        <v>167.54</v>
      </c>
      <c r="U677" t="str">
        <f t="shared" si="88"/>
        <v>The customer is from Mandalay and purchase Fashion accessories product from shop</v>
      </c>
      <c r="V677" t="b">
        <f t="shared" si="89"/>
        <v>0</v>
      </c>
      <c r="W677" t="b">
        <f t="shared" si="90"/>
        <v>0</v>
      </c>
      <c r="X677" t="b">
        <f t="shared" si="92"/>
        <v>0</v>
      </c>
      <c r="Y677" t="str">
        <f t="shared" si="91"/>
        <v>Bad</v>
      </c>
      <c r="AL677" s="1"/>
      <c r="AM677" s="2"/>
    </row>
    <row r="678" spans="1:39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  <c r="R678">
        <f t="shared" si="85"/>
        <v>252.5</v>
      </c>
      <c r="S678">
        <f t="shared" si="86"/>
        <v>252</v>
      </c>
      <c r="T678">
        <f t="shared" si="87"/>
        <v>448.56</v>
      </c>
      <c r="U678" t="str">
        <f t="shared" si="88"/>
        <v>The customer is from Mandalay and purchase Sports and travel product from shop</v>
      </c>
      <c r="V678" t="b">
        <f t="shared" si="89"/>
        <v>0</v>
      </c>
      <c r="W678" t="b">
        <f t="shared" si="90"/>
        <v>1</v>
      </c>
      <c r="X678" t="b">
        <f t="shared" si="92"/>
        <v>0</v>
      </c>
      <c r="Y678" t="str">
        <f t="shared" si="91"/>
        <v>Better</v>
      </c>
      <c r="AL678" s="1"/>
      <c r="AM678" s="2"/>
    </row>
    <row r="679" spans="1:39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  <c r="R679">
        <f t="shared" si="85"/>
        <v>424</v>
      </c>
      <c r="S679">
        <f t="shared" si="86"/>
        <v>424</v>
      </c>
      <c r="T679">
        <f t="shared" si="87"/>
        <v>293.88</v>
      </c>
      <c r="U679" t="str">
        <f t="shared" si="88"/>
        <v>The customer is from Yangon and purchase Food and beverages product from shop</v>
      </c>
      <c r="V679" t="b">
        <f t="shared" si="89"/>
        <v>0</v>
      </c>
      <c r="W679" t="b">
        <f t="shared" si="90"/>
        <v>0</v>
      </c>
      <c r="X679" t="b">
        <f t="shared" si="92"/>
        <v>0</v>
      </c>
      <c r="Y679" t="str">
        <f t="shared" si="91"/>
        <v>Good</v>
      </c>
      <c r="AL679" s="1"/>
      <c r="AM679" s="2"/>
    </row>
    <row r="680" spans="1:39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  <c r="R680">
        <f t="shared" si="85"/>
        <v>149</v>
      </c>
      <c r="S680">
        <f t="shared" si="86"/>
        <v>149</v>
      </c>
      <c r="T680">
        <f t="shared" si="87"/>
        <v>589.5</v>
      </c>
      <c r="U680" t="str">
        <f t="shared" si="88"/>
        <v>The customer is from Naypyitaw and purchase Health and beauty product from shop</v>
      </c>
      <c r="V680" t="b">
        <f t="shared" si="89"/>
        <v>0</v>
      </c>
      <c r="W680" t="b">
        <f t="shared" si="90"/>
        <v>1</v>
      </c>
      <c r="X680" t="b">
        <f t="shared" si="92"/>
        <v>0</v>
      </c>
      <c r="Y680" t="str">
        <f t="shared" si="91"/>
        <v>Better</v>
      </c>
      <c r="AM680" s="2"/>
    </row>
    <row r="681" spans="1:39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  <c r="R681">
        <f t="shared" si="85"/>
        <v>426</v>
      </c>
      <c r="S681">
        <f t="shared" si="86"/>
        <v>426</v>
      </c>
      <c r="T681">
        <f t="shared" si="87"/>
        <v>291</v>
      </c>
      <c r="U681" t="str">
        <f t="shared" si="88"/>
        <v>The customer is from Yangon and purchase Food and beverages product from shop</v>
      </c>
      <c r="V681" t="b">
        <f t="shared" si="89"/>
        <v>0</v>
      </c>
      <c r="W681" t="b">
        <f t="shared" si="90"/>
        <v>1</v>
      </c>
      <c r="X681" t="b">
        <f t="shared" si="92"/>
        <v>0</v>
      </c>
      <c r="Y681" t="str">
        <f t="shared" si="91"/>
        <v>Best</v>
      </c>
      <c r="AM681" s="2"/>
    </row>
    <row r="682" spans="1:39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  <c r="R682">
        <f t="shared" si="85"/>
        <v>948</v>
      </c>
      <c r="S682">
        <f t="shared" si="86"/>
        <v>948</v>
      </c>
      <c r="T682">
        <f t="shared" si="87"/>
        <v>39.479999999999997</v>
      </c>
      <c r="U682" t="str">
        <f t="shared" si="88"/>
        <v>The customer is from Mandalay and purchase Electronic accessories product from shop</v>
      </c>
      <c r="V682" t="b">
        <f t="shared" si="89"/>
        <v>0</v>
      </c>
      <c r="W682" t="b">
        <f t="shared" si="90"/>
        <v>0</v>
      </c>
      <c r="X682" t="b">
        <f t="shared" si="92"/>
        <v>0</v>
      </c>
      <c r="Y682" t="str">
        <f t="shared" si="91"/>
        <v>Good</v>
      </c>
      <c r="AM682" s="2"/>
    </row>
    <row r="683" spans="1:39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  <c r="R683">
        <f t="shared" si="85"/>
        <v>957</v>
      </c>
      <c r="S683">
        <f t="shared" si="86"/>
        <v>957</v>
      </c>
      <c r="T683">
        <f t="shared" si="87"/>
        <v>34.81</v>
      </c>
      <c r="U683" t="str">
        <f t="shared" si="88"/>
        <v>The customer is from Mandalay and purchase Sports and travel product from shop</v>
      </c>
      <c r="V683" t="b">
        <f t="shared" si="89"/>
        <v>0</v>
      </c>
      <c r="W683" t="b">
        <f t="shared" si="90"/>
        <v>1</v>
      </c>
      <c r="X683" t="b">
        <f t="shared" si="92"/>
        <v>0</v>
      </c>
      <c r="Y683" t="str">
        <f t="shared" si="91"/>
        <v>Better</v>
      </c>
      <c r="AL683" s="1"/>
      <c r="AM683" s="2"/>
    </row>
    <row r="684" spans="1:39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  <c r="R684">
        <f t="shared" si="85"/>
        <v>419</v>
      </c>
      <c r="S684">
        <f t="shared" si="86"/>
        <v>419</v>
      </c>
      <c r="T684">
        <f t="shared" si="87"/>
        <v>295.92</v>
      </c>
      <c r="U684" t="str">
        <f t="shared" si="88"/>
        <v>The customer is from Naypyitaw and purchase Fashion accessories product from shop</v>
      </c>
      <c r="V684" t="b">
        <f t="shared" si="89"/>
        <v>0</v>
      </c>
      <c r="W684" t="b">
        <f t="shared" si="90"/>
        <v>1</v>
      </c>
      <c r="X684" t="b">
        <f t="shared" si="92"/>
        <v>0</v>
      </c>
      <c r="Y684" t="str">
        <f t="shared" si="91"/>
        <v>Better</v>
      </c>
      <c r="AL684" s="1"/>
      <c r="AM684" s="2"/>
    </row>
    <row r="685" spans="1:39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  <c r="R685">
        <f t="shared" si="85"/>
        <v>941</v>
      </c>
      <c r="S685">
        <f t="shared" si="86"/>
        <v>941</v>
      </c>
      <c r="T685">
        <f t="shared" si="87"/>
        <v>42.96</v>
      </c>
      <c r="U685" t="str">
        <f t="shared" si="88"/>
        <v>The customer is from Yangon and purchase Fashion accessories product from shop</v>
      </c>
      <c r="V685" t="b">
        <f t="shared" si="89"/>
        <v>0</v>
      </c>
      <c r="W685" t="b">
        <f t="shared" si="90"/>
        <v>0</v>
      </c>
      <c r="X685" t="b">
        <f t="shared" si="92"/>
        <v>0</v>
      </c>
      <c r="Y685" t="str">
        <f t="shared" si="91"/>
        <v>Good</v>
      </c>
      <c r="AM685" s="2"/>
    </row>
    <row r="686" spans="1:39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f t="shared" si="85"/>
        <v>709</v>
      </c>
      <c r="S686">
        <f t="shared" si="86"/>
        <v>709</v>
      </c>
      <c r="T686">
        <f t="shared" si="87"/>
        <v>138.47999999999999</v>
      </c>
      <c r="U686" t="str">
        <f t="shared" si="88"/>
        <v>The customer is from Mandalay and purchase Sports and travel product from shop</v>
      </c>
      <c r="V686" t="b">
        <f t="shared" si="89"/>
        <v>0</v>
      </c>
      <c r="W686" t="b">
        <f t="shared" si="90"/>
        <v>0</v>
      </c>
      <c r="X686" t="b">
        <f t="shared" si="92"/>
        <v>0</v>
      </c>
      <c r="Y686" t="str">
        <f t="shared" si="91"/>
        <v>Bad</v>
      </c>
      <c r="AM686" s="2"/>
    </row>
    <row r="687" spans="1:39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  <c r="R687">
        <f t="shared" si="85"/>
        <v>783</v>
      </c>
      <c r="S687">
        <f t="shared" si="86"/>
        <v>783</v>
      </c>
      <c r="T687">
        <f t="shared" si="87"/>
        <v>98.2</v>
      </c>
      <c r="U687" t="str">
        <f t="shared" si="88"/>
        <v>The customer is from Mandalay and purchase Home and lifestyle product from shop</v>
      </c>
      <c r="V687" t="b">
        <f t="shared" si="89"/>
        <v>0</v>
      </c>
      <c r="W687" t="b">
        <f t="shared" si="90"/>
        <v>0</v>
      </c>
      <c r="X687" t="b">
        <f t="shared" si="92"/>
        <v>0</v>
      </c>
      <c r="Y687" t="str">
        <f t="shared" si="91"/>
        <v>Good</v>
      </c>
      <c r="AM687" s="2"/>
    </row>
    <row r="688" spans="1:39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  <c r="R688">
        <f t="shared" si="85"/>
        <v>726</v>
      </c>
      <c r="S688">
        <f t="shared" si="86"/>
        <v>726</v>
      </c>
      <c r="T688">
        <f t="shared" si="87"/>
        <v>129.66</v>
      </c>
      <c r="U688" t="str">
        <f t="shared" si="88"/>
        <v>The customer is from Mandalay and purchase Sports and travel product from shop</v>
      </c>
      <c r="V688" t="b">
        <f t="shared" si="89"/>
        <v>0</v>
      </c>
      <c r="W688" t="b">
        <f t="shared" si="90"/>
        <v>1</v>
      </c>
      <c r="X688" t="b">
        <f t="shared" si="92"/>
        <v>0</v>
      </c>
      <c r="Y688" t="str">
        <f t="shared" si="91"/>
        <v>Better</v>
      </c>
      <c r="AM688" s="2"/>
    </row>
    <row r="689" spans="1:39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  <c r="R689">
        <f t="shared" si="85"/>
        <v>124</v>
      </c>
      <c r="S689">
        <f t="shared" si="86"/>
        <v>124</v>
      </c>
      <c r="T689">
        <f t="shared" si="87"/>
        <v>635.6</v>
      </c>
      <c r="U689" t="str">
        <f t="shared" si="88"/>
        <v>The customer is from Yangon and purchase Home and lifestyle product from shop</v>
      </c>
      <c r="V689" t="b">
        <f t="shared" si="89"/>
        <v>0</v>
      </c>
      <c r="W689" t="b">
        <f t="shared" si="90"/>
        <v>0</v>
      </c>
      <c r="X689" t="b">
        <f t="shared" si="92"/>
        <v>0</v>
      </c>
      <c r="Y689" t="str">
        <f t="shared" si="91"/>
        <v>Bad</v>
      </c>
      <c r="AM689" s="2"/>
    </row>
    <row r="690" spans="1:39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  <c r="R690">
        <f t="shared" si="85"/>
        <v>684</v>
      </c>
      <c r="S690">
        <f t="shared" si="86"/>
        <v>684</v>
      </c>
      <c r="T690">
        <f t="shared" si="87"/>
        <v>145.76</v>
      </c>
      <c r="U690" t="str">
        <f t="shared" si="88"/>
        <v>The customer is from Naypyitaw and purchase Sports and travel product from shop</v>
      </c>
      <c r="V690" t="b">
        <f t="shared" si="89"/>
        <v>0</v>
      </c>
      <c r="W690" t="b">
        <f t="shared" si="90"/>
        <v>0</v>
      </c>
      <c r="X690" t="b">
        <f t="shared" si="92"/>
        <v>0</v>
      </c>
      <c r="Y690" t="str">
        <f t="shared" si="91"/>
        <v>Good</v>
      </c>
      <c r="AM690" s="2"/>
    </row>
    <row r="691" spans="1:39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  <c r="R691">
        <f t="shared" si="85"/>
        <v>565</v>
      </c>
      <c r="S691">
        <f t="shared" si="86"/>
        <v>565</v>
      </c>
      <c r="T691">
        <f t="shared" si="87"/>
        <v>201.29999999999998</v>
      </c>
      <c r="U691" t="str">
        <f t="shared" si="88"/>
        <v>The customer is from Yangon and purchase Food and beverages product from shop</v>
      </c>
      <c r="V691" t="b">
        <f t="shared" si="89"/>
        <v>0</v>
      </c>
      <c r="W691" t="b">
        <f t="shared" si="90"/>
        <v>1</v>
      </c>
      <c r="X691" t="b">
        <f t="shared" si="92"/>
        <v>0</v>
      </c>
      <c r="Y691" t="str">
        <f t="shared" si="91"/>
        <v>Better</v>
      </c>
      <c r="AL691" s="1"/>
      <c r="AM691" s="2"/>
    </row>
    <row r="692" spans="1:39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  <c r="R692">
        <f t="shared" si="85"/>
        <v>126</v>
      </c>
      <c r="S692">
        <f t="shared" si="86"/>
        <v>126</v>
      </c>
      <c r="T692">
        <f t="shared" si="87"/>
        <v>631.71</v>
      </c>
      <c r="U692" t="str">
        <f t="shared" si="88"/>
        <v>The customer is from Naypyitaw and purchase Sports and travel product from shop</v>
      </c>
      <c r="V692" t="b">
        <f t="shared" si="89"/>
        <v>0</v>
      </c>
      <c r="W692" t="b">
        <f t="shared" si="90"/>
        <v>0</v>
      </c>
      <c r="X692" t="b">
        <f t="shared" si="92"/>
        <v>0</v>
      </c>
      <c r="Y692" t="str">
        <f t="shared" si="91"/>
        <v>Good</v>
      </c>
      <c r="AM692" s="2"/>
    </row>
    <row r="693" spans="1:39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  <c r="R693">
        <f t="shared" si="85"/>
        <v>313</v>
      </c>
      <c r="S693">
        <f t="shared" si="86"/>
        <v>313</v>
      </c>
      <c r="T693">
        <f t="shared" si="87"/>
        <v>385.28</v>
      </c>
      <c r="U693" t="str">
        <f t="shared" si="88"/>
        <v>The customer is from Naypyitaw and purchase Food and beverages product from shop</v>
      </c>
      <c r="V693" t="b">
        <f t="shared" si="89"/>
        <v>0</v>
      </c>
      <c r="W693" t="b">
        <f t="shared" si="90"/>
        <v>0</v>
      </c>
      <c r="X693" t="b">
        <f t="shared" si="92"/>
        <v>0</v>
      </c>
      <c r="Y693" t="str">
        <f t="shared" si="91"/>
        <v>Good</v>
      </c>
      <c r="AL693" s="1"/>
      <c r="AM693" s="2"/>
    </row>
    <row r="694" spans="1:39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f t="shared" si="85"/>
        <v>220</v>
      </c>
      <c r="S694">
        <f t="shared" si="86"/>
        <v>220</v>
      </c>
      <c r="T694">
        <f t="shared" si="87"/>
        <v>486.3</v>
      </c>
      <c r="U694" t="str">
        <f t="shared" si="88"/>
        <v>The customer is from Yangon and purchase Health and beauty product from shop</v>
      </c>
      <c r="V694" t="b">
        <f t="shared" si="89"/>
        <v>0</v>
      </c>
      <c r="W694" t="b">
        <f t="shared" si="90"/>
        <v>1</v>
      </c>
      <c r="X694" t="b">
        <f t="shared" si="92"/>
        <v>0</v>
      </c>
      <c r="Y694" t="str">
        <f t="shared" si="91"/>
        <v>Better</v>
      </c>
      <c r="AM694" s="2"/>
    </row>
    <row r="695" spans="1:39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  <c r="R695">
        <f t="shared" si="85"/>
        <v>195</v>
      </c>
      <c r="S695">
        <f t="shared" si="86"/>
        <v>195</v>
      </c>
      <c r="T695">
        <f t="shared" si="87"/>
        <v>513.66</v>
      </c>
      <c r="U695" t="str">
        <f t="shared" si="88"/>
        <v>The customer is from Naypyitaw and purchase Fashion accessories product from shop</v>
      </c>
      <c r="V695" t="b">
        <f t="shared" si="89"/>
        <v>0</v>
      </c>
      <c r="W695" t="b">
        <f t="shared" si="90"/>
        <v>1</v>
      </c>
      <c r="X695" t="b">
        <f t="shared" si="92"/>
        <v>0</v>
      </c>
      <c r="Y695" t="str">
        <f t="shared" si="91"/>
        <v>Best</v>
      </c>
      <c r="AL695" s="1"/>
      <c r="AM695" s="2"/>
    </row>
    <row r="696" spans="1:39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  <c r="R696">
        <f t="shared" si="85"/>
        <v>229</v>
      </c>
      <c r="S696">
        <f t="shared" si="86"/>
        <v>229</v>
      </c>
      <c r="T696">
        <f t="shared" si="87"/>
        <v>473.40000000000003</v>
      </c>
      <c r="U696" t="str">
        <f t="shared" si="88"/>
        <v>The customer is from Naypyitaw and purchase Food and beverages product from shop</v>
      </c>
      <c r="V696" t="b">
        <f t="shared" si="89"/>
        <v>0</v>
      </c>
      <c r="W696" t="b">
        <f t="shared" si="90"/>
        <v>1</v>
      </c>
      <c r="X696" t="b">
        <f t="shared" si="92"/>
        <v>0</v>
      </c>
      <c r="Y696" t="str">
        <f t="shared" si="91"/>
        <v>Better</v>
      </c>
      <c r="AM696" s="2"/>
    </row>
    <row r="697" spans="1:39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  <c r="R697">
        <f t="shared" si="85"/>
        <v>265</v>
      </c>
      <c r="S697">
        <f t="shared" si="86"/>
        <v>265</v>
      </c>
      <c r="T697">
        <f t="shared" si="87"/>
        <v>436.85</v>
      </c>
      <c r="U697" t="str">
        <f t="shared" si="88"/>
        <v>The customer is from Yangon and purchase Home and lifestyle product from shop</v>
      </c>
      <c r="V697" t="b">
        <f t="shared" si="89"/>
        <v>0</v>
      </c>
      <c r="W697" t="b">
        <f t="shared" si="90"/>
        <v>0</v>
      </c>
      <c r="X697" t="b">
        <f t="shared" si="92"/>
        <v>0</v>
      </c>
      <c r="Y697" t="str">
        <f t="shared" si="91"/>
        <v>Good</v>
      </c>
      <c r="AM697" s="2"/>
    </row>
    <row r="698" spans="1:39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  <c r="R698">
        <f t="shared" si="85"/>
        <v>768</v>
      </c>
      <c r="S698">
        <f t="shared" si="86"/>
        <v>768</v>
      </c>
      <c r="T698">
        <f t="shared" si="87"/>
        <v>108.16</v>
      </c>
      <c r="U698" t="str">
        <f t="shared" si="88"/>
        <v>The customer is from Yangon and purchase Sports and travel product from shop</v>
      </c>
      <c r="V698" t="b">
        <f t="shared" si="89"/>
        <v>0</v>
      </c>
      <c r="W698" t="b">
        <f t="shared" si="90"/>
        <v>1</v>
      </c>
      <c r="X698" t="b">
        <f t="shared" si="92"/>
        <v>0</v>
      </c>
      <c r="Y698" t="str">
        <f t="shared" si="91"/>
        <v>Good</v>
      </c>
      <c r="AL698" s="1"/>
      <c r="AM698" s="2"/>
    </row>
    <row r="699" spans="1:39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  <c r="R699">
        <f t="shared" si="85"/>
        <v>492</v>
      </c>
      <c r="S699">
        <f t="shared" si="86"/>
        <v>492</v>
      </c>
      <c r="T699">
        <f t="shared" si="87"/>
        <v>248.76</v>
      </c>
      <c r="U699" t="str">
        <f t="shared" si="88"/>
        <v>The customer is from Mandalay and purchase Home and lifestyle product from shop</v>
      </c>
      <c r="V699" t="b">
        <f t="shared" si="89"/>
        <v>0</v>
      </c>
      <c r="W699" t="b">
        <f t="shared" si="90"/>
        <v>0</v>
      </c>
      <c r="X699" t="b">
        <f t="shared" si="92"/>
        <v>0</v>
      </c>
      <c r="Y699" t="str">
        <f t="shared" si="91"/>
        <v>Bad</v>
      </c>
      <c r="AL699" s="1"/>
      <c r="AM699" s="2"/>
    </row>
    <row r="700" spans="1:39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  <c r="R700">
        <f t="shared" si="85"/>
        <v>127</v>
      </c>
      <c r="S700">
        <f t="shared" si="86"/>
        <v>127</v>
      </c>
      <c r="T700">
        <f t="shared" si="87"/>
        <v>626.22</v>
      </c>
      <c r="U700" t="str">
        <f t="shared" si="88"/>
        <v>The customer is from Yangon and purchase Electronic accessories product from shop</v>
      </c>
      <c r="V700" t="b">
        <f t="shared" si="89"/>
        <v>0</v>
      </c>
      <c r="W700" t="b">
        <f t="shared" si="90"/>
        <v>1</v>
      </c>
      <c r="X700" t="b">
        <f t="shared" si="92"/>
        <v>0</v>
      </c>
      <c r="Y700" t="str">
        <f t="shared" si="91"/>
        <v>Better</v>
      </c>
      <c r="AM700" s="2"/>
    </row>
    <row r="701" spans="1:39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  <c r="R701">
        <f t="shared" si="85"/>
        <v>4</v>
      </c>
      <c r="S701">
        <f t="shared" si="86"/>
        <v>4</v>
      </c>
      <c r="T701">
        <f t="shared" si="87"/>
        <v>975</v>
      </c>
      <c r="U701" t="str">
        <f t="shared" si="88"/>
        <v>The customer is from Naypyitaw and purchase Home and lifestyle product from shop</v>
      </c>
      <c r="V701" t="b">
        <f t="shared" si="89"/>
        <v>0</v>
      </c>
      <c r="W701" t="b">
        <f t="shared" si="90"/>
        <v>1</v>
      </c>
      <c r="X701" t="b">
        <f t="shared" si="92"/>
        <v>0</v>
      </c>
      <c r="Y701" t="str">
        <f t="shared" si="91"/>
        <v>Better</v>
      </c>
      <c r="AM701" s="2"/>
    </row>
    <row r="702" spans="1:39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  <c r="R702">
        <f t="shared" si="85"/>
        <v>224</v>
      </c>
      <c r="S702">
        <f t="shared" si="86"/>
        <v>224</v>
      </c>
      <c r="T702">
        <f t="shared" si="87"/>
        <v>483.28</v>
      </c>
      <c r="U702" t="str">
        <f t="shared" si="88"/>
        <v>The customer is from Naypyitaw and purchase Fashion accessories product from shop</v>
      </c>
      <c r="V702" t="b">
        <f t="shared" si="89"/>
        <v>0</v>
      </c>
      <c r="W702" t="b">
        <f t="shared" si="90"/>
        <v>1</v>
      </c>
      <c r="X702" t="b">
        <f t="shared" si="92"/>
        <v>0</v>
      </c>
      <c r="Y702" t="str">
        <f t="shared" si="91"/>
        <v>Best</v>
      </c>
      <c r="AM702" s="2"/>
    </row>
    <row r="703" spans="1:39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  <c r="R703">
        <f t="shared" si="85"/>
        <v>788</v>
      </c>
      <c r="S703">
        <f t="shared" si="86"/>
        <v>788</v>
      </c>
      <c r="T703">
        <f t="shared" si="87"/>
        <v>96.960000000000008</v>
      </c>
      <c r="U703" t="str">
        <f t="shared" si="88"/>
        <v>The customer is from Mandalay and purchase Food and beverages product from shop</v>
      </c>
      <c r="V703" t="b">
        <f t="shared" si="89"/>
        <v>0</v>
      </c>
      <c r="W703" t="b">
        <f t="shared" si="90"/>
        <v>0</v>
      </c>
      <c r="X703" t="b">
        <f t="shared" si="92"/>
        <v>0</v>
      </c>
      <c r="Y703" t="str">
        <f t="shared" si="91"/>
        <v>Bad</v>
      </c>
      <c r="AL703" s="1"/>
      <c r="AM703" s="2"/>
    </row>
    <row r="704" spans="1:39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  <c r="R704">
        <f t="shared" si="85"/>
        <v>576</v>
      </c>
      <c r="S704">
        <f t="shared" si="86"/>
        <v>576</v>
      </c>
      <c r="T704">
        <f t="shared" si="87"/>
        <v>197.7</v>
      </c>
      <c r="U704" t="str">
        <f t="shared" si="88"/>
        <v>The customer is from Mandalay and purchase Fashion accessories product from shop</v>
      </c>
      <c r="V704" t="b">
        <f t="shared" si="89"/>
        <v>0</v>
      </c>
      <c r="W704" t="b">
        <f t="shared" si="90"/>
        <v>0</v>
      </c>
      <c r="X704" t="b">
        <f t="shared" si="92"/>
        <v>0</v>
      </c>
      <c r="Y704" t="str">
        <f t="shared" si="91"/>
        <v>Good</v>
      </c>
      <c r="AM704" s="2"/>
    </row>
    <row r="705" spans="1:39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f t="shared" si="85"/>
        <v>76</v>
      </c>
      <c r="S705">
        <f t="shared" si="86"/>
        <v>76</v>
      </c>
      <c r="T705">
        <f t="shared" si="87"/>
        <v>724.23</v>
      </c>
      <c r="U705" t="str">
        <f t="shared" si="88"/>
        <v>The customer is from Mandalay and purchase Health and beauty product from shop</v>
      </c>
      <c r="V705" t="b">
        <f t="shared" si="89"/>
        <v>0</v>
      </c>
      <c r="W705" t="b">
        <f t="shared" si="90"/>
        <v>1</v>
      </c>
      <c r="X705" t="b">
        <f t="shared" si="92"/>
        <v>0</v>
      </c>
      <c r="Y705" t="str">
        <f t="shared" si="91"/>
        <v>Best</v>
      </c>
      <c r="AM705" s="2"/>
    </row>
    <row r="706" spans="1:39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  <c r="R706">
        <f t="shared" ref="R706:R769" si="93">_xlfn.RANK.AVG(J706,$J$2:$J$1001,0)</f>
        <v>42</v>
      </c>
      <c r="S706">
        <f t="shared" ref="S706:S769" si="94">_xlfn.RANK.EQ(J706,$J$2:$J$1001,0)</f>
        <v>42</v>
      </c>
      <c r="T706">
        <f t="shared" ref="T706:T769" si="95">G706*H706</f>
        <v>795.51</v>
      </c>
      <c r="U706" t="str">
        <f t="shared" ref="U706:U769" si="96">_xlfn.CONCAT("The customer is from ",C706," and purchase ",F706," product from shop")</f>
        <v>The customer is from Mandalay and purchase Home and lifestyle product from shop</v>
      </c>
      <c r="V706" t="b">
        <f t="shared" ref="V706:V769" si="97">Q706=$AE$3</f>
        <v>0</v>
      </c>
      <c r="W706" t="b">
        <f t="shared" ref="W706:W769" si="98">Q706&gt;$AE$4</f>
        <v>0</v>
      </c>
      <c r="X706" t="b">
        <f t="shared" si="92"/>
        <v>0</v>
      </c>
      <c r="Y706" t="str">
        <f t="shared" ref="Y706:Y769" si="99">IF(Q706&lt;5,"Bad",IF(Q706&lt;7,"Good",IF(Q706&lt;9,"Better","Best")))</f>
        <v>Good</v>
      </c>
      <c r="AM706" s="2"/>
    </row>
    <row r="707" spans="1:39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  <c r="R707">
        <f t="shared" si="93"/>
        <v>205</v>
      </c>
      <c r="S707">
        <f t="shared" si="94"/>
        <v>205</v>
      </c>
      <c r="T707">
        <f t="shared" si="95"/>
        <v>502.39</v>
      </c>
      <c r="U707" t="str">
        <f t="shared" si="96"/>
        <v>The customer is from Mandalay and purchase Health and beauty product from shop</v>
      </c>
      <c r="V707" t="b">
        <f t="shared" si="97"/>
        <v>0</v>
      </c>
      <c r="W707" t="b">
        <f t="shared" si="98"/>
        <v>1</v>
      </c>
      <c r="X707" t="b">
        <f t="shared" ref="X707:X770" si="100">Q707&lt;$AD$5</f>
        <v>0</v>
      </c>
      <c r="Y707" t="str">
        <f t="shared" si="99"/>
        <v>Better</v>
      </c>
      <c r="AL707" s="1"/>
      <c r="AM707" s="2"/>
    </row>
    <row r="708" spans="1:39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  <c r="R708">
        <f t="shared" si="93"/>
        <v>633</v>
      </c>
      <c r="S708">
        <f t="shared" si="94"/>
        <v>633</v>
      </c>
      <c r="T708">
        <f t="shared" si="95"/>
        <v>172</v>
      </c>
      <c r="U708" t="str">
        <f t="shared" si="96"/>
        <v>The customer is from Mandalay and purchase Electronic accessories product from shop</v>
      </c>
      <c r="V708" t="b">
        <f t="shared" si="97"/>
        <v>0</v>
      </c>
      <c r="W708" t="b">
        <f t="shared" si="98"/>
        <v>1</v>
      </c>
      <c r="X708" t="b">
        <f t="shared" si="100"/>
        <v>0</v>
      </c>
      <c r="Y708" t="str">
        <f t="shared" si="99"/>
        <v>Better</v>
      </c>
      <c r="AL708" s="1"/>
      <c r="AM708" s="2"/>
    </row>
    <row r="709" spans="1:39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  <c r="R709">
        <f t="shared" si="93"/>
        <v>886</v>
      </c>
      <c r="S709">
        <f t="shared" si="94"/>
        <v>886</v>
      </c>
      <c r="T709">
        <f t="shared" si="95"/>
        <v>68.98</v>
      </c>
      <c r="U709" t="str">
        <f t="shared" si="96"/>
        <v>The customer is from Naypyitaw and purchase Food and beverages product from shop</v>
      </c>
      <c r="V709" t="b">
        <f t="shared" si="97"/>
        <v>0</v>
      </c>
      <c r="W709" t="b">
        <f t="shared" si="98"/>
        <v>0</v>
      </c>
      <c r="X709" t="b">
        <f t="shared" si="100"/>
        <v>0</v>
      </c>
      <c r="Y709" t="str">
        <f t="shared" si="99"/>
        <v>Bad</v>
      </c>
      <c r="AM709" s="2"/>
    </row>
    <row r="710" spans="1:39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  <c r="R710">
        <f t="shared" si="93"/>
        <v>737</v>
      </c>
      <c r="S710">
        <f t="shared" si="94"/>
        <v>737</v>
      </c>
      <c r="T710">
        <f t="shared" si="95"/>
        <v>124.96</v>
      </c>
      <c r="U710" t="str">
        <f t="shared" si="96"/>
        <v>The customer is from Naypyitaw and purchase Fashion accessories product from shop</v>
      </c>
      <c r="V710" t="b">
        <f t="shared" si="97"/>
        <v>1</v>
      </c>
      <c r="W710" t="b">
        <f t="shared" si="98"/>
        <v>1</v>
      </c>
      <c r="X710" t="b">
        <f t="shared" si="100"/>
        <v>0</v>
      </c>
      <c r="Y710" t="str">
        <f t="shared" si="99"/>
        <v>Best</v>
      </c>
      <c r="AL710" s="1"/>
      <c r="AM710" s="2"/>
    </row>
    <row r="711" spans="1:39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  <c r="R711">
        <f t="shared" si="93"/>
        <v>853</v>
      </c>
      <c r="S711">
        <f t="shared" si="94"/>
        <v>853</v>
      </c>
      <c r="T711">
        <f t="shared" si="95"/>
        <v>77.099999999999994</v>
      </c>
      <c r="U711" t="str">
        <f t="shared" si="96"/>
        <v>The customer is from Yangon and purchase Sports and travel product from shop</v>
      </c>
      <c r="V711" t="b">
        <f t="shared" si="97"/>
        <v>0</v>
      </c>
      <c r="W711" t="b">
        <f t="shared" si="98"/>
        <v>0</v>
      </c>
      <c r="X711" t="b">
        <f t="shared" si="100"/>
        <v>0</v>
      </c>
      <c r="Y711" t="str">
        <f t="shared" si="99"/>
        <v>Good</v>
      </c>
      <c r="AM711" s="2"/>
    </row>
    <row r="712" spans="1:39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  <c r="R712">
        <f t="shared" si="93"/>
        <v>222</v>
      </c>
      <c r="S712">
        <f t="shared" si="94"/>
        <v>222</v>
      </c>
      <c r="T712">
        <f t="shared" si="95"/>
        <v>483.72</v>
      </c>
      <c r="U712" t="str">
        <f t="shared" si="96"/>
        <v>The customer is from Yangon and purchase Food and beverages product from shop</v>
      </c>
      <c r="V712" t="b">
        <f t="shared" si="97"/>
        <v>1</v>
      </c>
      <c r="W712" t="b">
        <f t="shared" si="98"/>
        <v>1</v>
      </c>
      <c r="X712" t="b">
        <f t="shared" si="100"/>
        <v>0</v>
      </c>
      <c r="Y712" t="str">
        <f t="shared" si="99"/>
        <v>Best</v>
      </c>
      <c r="AM712" s="2"/>
    </row>
    <row r="713" spans="1:39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  <c r="R713">
        <f t="shared" si="93"/>
        <v>410</v>
      </c>
      <c r="S713">
        <f t="shared" si="94"/>
        <v>410</v>
      </c>
      <c r="T713">
        <f t="shared" si="95"/>
        <v>302.12</v>
      </c>
      <c r="U713" t="str">
        <f t="shared" si="96"/>
        <v>The customer is from Naypyitaw and purchase Home and lifestyle product from shop</v>
      </c>
      <c r="V713" t="b">
        <f t="shared" si="97"/>
        <v>0</v>
      </c>
      <c r="W713" t="b">
        <f t="shared" si="98"/>
        <v>1</v>
      </c>
      <c r="X713" t="b">
        <f t="shared" si="100"/>
        <v>0</v>
      </c>
      <c r="Y713" t="str">
        <f t="shared" si="99"/>
        <v>Better</v>
      </c>
      <c r="AM713" s="2"/>
    </row>
    <row r="714" spans="1:39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  <c r="R714">
        <f t="shared" si="93"/>
        <v>92</v>
      </c>
      <c r="S714">
        <f t="shared" si="94"/>
        <v>92</v>
      </c>
      <c r="T714">
        <f t="shared" si="95"/>
        <v>698.67</v>
      </c>
      <c r="U714" t="str">
        <f t="shared" si="96"/>
        <v>The customer is from Naypyitaw and purchase Electronic accessories product from shop</v>
      </c>
      <c r="V714" t="b">
        <f t="shared" si="97"/>
        <v>0</v>
      </c>
      <c r="W714" t="b">
        <f t="shared" si="98"/>
        <v>1</v>
      </c>
      <c r="X714" t="b">
        <f t="shared" si="100"/>
        <v>0</v>
      </c>
      <c r="Y714" t="str">
        <f t="shared" si="99"/>
        <v>Better</v>
      </c>
      <c r="AM714" s="2"/>
    </row>
    <row r="715" spans="1:39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  <c r="R715">
        <f t="shared" si="93"/>
        <v>738</v>
      </c>
      <c r="S715">
        <f t="shared" si="94"/>
        <v>738</v>
      </c>
      <c r="T715">
        <f t="shared" si="95"/>
        <v>124.64999999999999</v>
      </c>
      <c r="U715" t="str">
        <f t="shared" si="96"/>
        <v>The customer is from Naypyitaw and purchase Health and beauty product from shop</v>
      </c>
      <c r="V715" t="b">
        <f t="shared" si="97"/>
        <v>0</v>
      </c>
      <c r="W715" t="b">
        <f t="shared" si="98"/>
        <v>0</v>
      </c>
      <c r="X715" t="b">
        <f t="shared" si="100"/>
        <v>0</v>
      </c>
      <c r="Y715" t="str">
        <f t="shared" si="99"/>
        <v>Good</v>
      </c>
      <c r="AM715" s="2"/>
    </row>
    <row r="716" spans="1:39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  <c r="R716">
        <f t="shared" si="93"/>
        <v>48.5</v>
      </c>
      <c r="S716">
        <f t="shared" si="94"/>
        <v>48</v>
      </c>
      <c r="T716">
        <f t="shared" si="95"/>
        <v>789.6</v>
      </c>
      <c r="U716" t="str">
        <f t="shared" si="96"/>
        <v>The customer is from Naypyitaw and purchase Fashion accessories product from shop</v>
      </c>
      <c r="V716" t="b">
        <f t="shared" si="97"/>
        <v>0</v>
      </c>
      <c r="W716" t="b">
        <f t="shared" si="98"/>
        <v>1</v>
      </c>
      <c r="X716" t="b">
        <f t="shared" si="100"/>
        <v>0</v>
      </c>
      <c r="Y716" t="str">
        <f t="shared" si="99"/>
        <v>Better</v>
      </c>
      <c r="AM716" s="2"/>
    </row>
    <row r="717" spans="1:39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  <c r="R717">
        <f t="shared" si="93"/>
        <v>615</v>
      </c>
      <c r="S717">
        <f t="shared" si="94"/>
        <v>615</v>
      </c>
      <c r="T717">
        <f t="shared" si="95"/>
        <v>178.4</v>
      </c>
      <c r="U717" t="str">
        <f t="shared" si="96"/>
        <v>The customer is from Yangon and purchase Health and beauty product from shop</v>
      </c>
      <c r="V717" t="b">
        <f t="shared" si="97"/>
        <v>0</v>
      </c>
      <c r="W717" t="b">
        <f t="shared" si="98"/>
        <v>0</v>
      </c>
      <c r="X717" t="b">
        <f t="shared" si="100"/>
        <v>0</v>
      </c>
      <c r="Y717" t="str">
        <f t="shared" si="99"/>
        <v>Good</v>
      </c>
      <c r="AL717" s="1"/>
      <c r="AM717" s="2"/>
    </row>
    <row r="718" spans="1:39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  <c r="R718">
        <f t="shared" si="93"/>
        <v>206</v>
      </c>
      <c r="S718">
        <f t="shared" si="94"/>
        <v>206</v>
      </c>
      <c r="T718">
        <f t="shared" si="95"/>
        <v>500.21999999999997</v>
      </c>
      <c r="U718" t="str">
        <f t="shared" si="96"/>
        <v>The customer is from Yangon and purchase Fashion accessories product from shop</v>
      </c>
      <c r="V718" t="b">
        <f t="shared" si="97"/>
        <v>0</v>
      </c>
      <c r="W718" t="b">
        <f t="shared" si="98"/>
        <v>0</v>
      </c>
      <c r="X718" t="b">
        <f t="shared" si="100"/>
        <v>0</v>
      </c>
      <c r="Y718" t="str">
        <f t="shared" si="99"/>
        <v>Bad</v>
      </c>
      <c r="AL718" s="1"/>
      <c r="AM718" s="2"/>
    </row>
    <row r="719" spans="1:39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  <c r="R719">
        <f t="shared" si="93"/>
        <v>956</v>
      </c>
      <c r="S719">
        <f t="shared" si="94"/>
        <v>956</v>
      </c>
      <c r="T719">
        <f t="shared" si="95"/>
        <v>35.82</v>
      </c>
      <c r="U719" t="str">
        <f t="shared" si="96"/>
        <v>The customer is from Yangon and purchase Electronic accessories product from shop</v>
      </c>
      <c r="V719" t="b">
        <f t="shared" si="97"/>
        <v>0</v>
      </c>
      <c r="W719" t="b">
        <f t="shared" si="98"/>
        <v>1</v>
      </c>
      <c r="X719" t="b">
        <f t="shared" si="100"/>
        <v>0</v>
      </c>
      <c r="Y719" t="str">
        <f t="shared" si="99"/>
        <v>Better</v>
      </c>
      <c r="AM719" s="2"/>
    </row>
    <row r="720" spans="1:39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f t="shared" si="93"/>
        <v>715</v>
      </c>
      <c r="S720">
        <f t="shared" si="94"/>
        <v>715</v>
      </c>
      <c r="T720">
        <f t="shared" si="95"/>
        <v>136.14000000000001</v>
      </c>
      <c r="U720" t="str">
        <f t="shared" si="96"/>
        <v>The customer is from Yangon and purchase Fashion accessories product from shop</v>
      </c>
      <c r="V720" t="b">
        <f t="shared" si="97"/>
        <v>0</v>
      </c>
      <c r="W720" t="b">
        <f t="shared" si="98"/>
        <v>1</v>
      </c>
      <c r="X720" t="b">
        <f t="shared" si="100"/>
        <v>0</v>
      </c>
      <c r="Y720" t="str">
        <f t="shared" si="99"/>
        <v>Better</v>
      </c>
      <c r="AM720" s="2"/>
    </row>
    <row r="721" spans="1:39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  <c r="R721">
        <f t="shared" si="93"/>
        <v>770</v>
      </c>
      <c r="S721">
        <f t="shared" si="94"/>
        <v>770</v>
      </c>
      <c r="T721">
        <f t="shared" si="95"/>
        <v>104.88</v>
      </c>
      <c r="U721" t="str">
        <f t="shared" si="96"/>
        <v>The customer is from Mandalay and purchase Fashion accessories product from shop</v>
      </c>
      <c r="V721" t="b">
        <f t="shared" si="97"/>
        <v>0</v>
      </c>
      <c r="W721" t="b">
        <f t="shared" si="98"/>
        <v>0</v>
      </c>
      <c r="X721" t="b">
        <f t="shared" si="100"/>
        <v>0</v>
      </c>
      <c r="Y721" t="str">
        <f t="shared" si="99"/>
        <v>Good</v>
      </c>
      <c r="AM721" s="2"/>
    </row>
    <row r="722" spans="1:39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  <c r="R722">
        <f t="shared" si="93"/>
        <v>614</v>
      </c>
      <c r="S722">
        <f t="shared" si="94"/>
        <v>614</v>
      </c>
      <c r="T722">
        <f t="shared" si="95"/>
        <v>178.92</v>
      </c>
      <c r="U722" t="str">
        <f t="shared" si="96"/>
        <v>The customer is from Mandalay and purchase Fashion accessories product from shop</v>
      </c>
      <c r="V722" t="b">
        <f t="shared" si="97"/>
        <v>0</v>
      </c>
      <c r="W722" t="b">
        <f t="shared" si="98"/>
        <v>1</v>
      </c>
      <c r="X722" t="b">
        <f t="shared" si="100"/>
        <v>0</v>
      </c>
      <c r="Y722" t="str">
        <f t="shared" si="99"/>
        <v>Better</v>
      </c>
      <c r="AL722" s="1"/>
      <c r="AM722" s="2"/>
    </row>
    <row r="723" spans="1:39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f t="shared" si="93"/>
        <v>37</v>
      </c>
      <c r="S723">
        <f t="shared" si="94"/>
        <v>37</v>
      </c>
      <c r="T723">
        <f t="shared" si="95"/>
        <v>815.67</v>
      </c>
      <c r="U723" t="str">
        <f t="shared" si="96"/>
        <v>The customer is from Naypyitaw and purchase Sports and travel product from shop</v>
      </c>
      <c r="V723" t="b">
        <f t="shared" si="97"/>
        <v>0</v>
      </c>
      <c r="W723" t="b">
        <f t="shared" si="98"/>
        <v>0</v>
      </c>
      <c r="X723" t="b">
        <f t="shared" si="100"/>
        <v>0</v>
      </c>
      <c r="Y723" t="str">
        <f t="shared" si="99"/>
        <v>Good</v>
      </c>
      <c r="AM723" s="2"/>
    </row>
    <row r="724" spans="1:39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f t="shared" si="93"/>
        <v>721</v>
      </c>
      <c r="S724">
        <f t="shared" si="94"/>
        <v>721</v>
      </c>
      <c r="T724">
        <f t="shared" si="95"/>
        <v>132.35999999999999</v>
      </c>
      <c r="U724" t="str">
        <f t="shared" si="96"/>
        <v>The customer is from Mandalay and purchase Home and lifestyle product from shop</v>
      </c>
      <c r="V724" t="b">
        <f t="shared" si="97"/>
        <v>0</v>
      </c>
      <c r="W724" t="b">
        <f t="shared" si="98"/>
        <v>1</v>
      </c>
      <c r="X724" t="b">
        <f t="shared" si="100"/>
        <v>0</v>
      </c>
      <c r="Y724" t="str">
        <f t="shared" si="99"/>
        <v>Better</v>
      </c>
      <c r="AL724" s="1"/>
      <c r="AM724" s="2"/>
    </row>
    <row r="725" spans="1:39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  <c r="R725">
        <f t="shared" si="93"/>
        <v>478</v>
      </c>
      <c r="S725">
        <f t="shared" si="94"/>
        <v>478</v>
      </c>
      <c r="T725">
        <f t="shared" si="95"/>
        <v>257.39000000000004</v>
      </c>
      <c r="U725" t="str">
        <f t="shared" si="96"/>
        <v>The customer is from Naypyitaw and purchase Food and beverages product from shop</v>
      </c>
      <c r="V725" t="b">
        <f t="shared" si="97"/>
        <v>0</v>
      </c>
      <c r="W725" t="b">
        <f t="shared" si="98"/>
        <v>1</v>
      </c>
      <c r="X725" t="b">
        <f t="shared" si="100"/>
        <v>0</v>
      </c>
      <c r="Y725" t="str">
        <f t="shared" si="99"/>
        <v>Better</v>
      </c>
      <c r="AM725" s="2"/>
    </row>
    <row r="726" spans="1:39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  <c r="R726">
        <f t="shared" si="93"/>
        <v>798</v>
      </c>
      <c r="S726">
        <f t="shared" si="94"/>
        <v>798</v>
      </c>
      <c r="T726">
        <f t="shared" si="95"/>
        <v>93.36</v>
      </c>
      <c r="U726" t="str">
        <f t="shared" si="96"/>
        <v>The customer is from Mandalay and purchase Food and beverages product from shop</v>
      </c>
      <c r="V726" t="b">
        <f t="shared" si="97"/>
        <v>0</v>
      </c>
      <c r="W726" t="b">
        <f t="shared" si="98"/>
        <v>1</v>
      </c>
      <c r="X726" t="b">
        <f t="shared" si="100"/>
        <v>0</v>
      </c>
      <c r="Y726" t="str">
        <f t="shared" si="99"/>
        <v>Better</v>
      </c>
      <c r="AM726" s="2"/>
    </row>
    <row r="727" spans="1:39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  <c r="R727">
        <f t="shared" si="93"/>
        <v>521</v>
      </c>
      <c r="S727">
        <f t="shared" si="94"/>
        <v>521</v>
      </c>
      <c r="T727">
        <f t="shared" si="95"/>
        <v>228</v>
      </c>
      <c r="U727" t="str">
        <f t="shared" si="96"/>
        <v>The customer is from Naypyitaw and purchase Health and beauty product from shop</v>
      </c>
      <c r="V727" t="b">
        <f t="shared" si="97"/>
        <v>0</v>
      </c>
      <c r="W727" t="b">
        <f t="shared" si="98"/>
        <v>0</v>
      </c>
      <c r="X727" t="b">
        <f t="shared" si="100"/>
        <v>0</v>
      </c>
      <c r="Y727" t="str">
        <f t="shared" si="99"/>
        <v>Good</v>
      </c>
      <c r="AM727" s="2"/>
    </row>
    <row r="728" spans="1:39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  <c r="R728">
        <f t="shared" si="93"/>
        <v>642</v>
      </c>
      <c r="S728">
        <f t="shared" si="94"/>
        <v>642</v>
      </c>
      <c r="T728">
        <f t="shared" si="95"/>
        <v>166.71</v>
      </c>
      <c r="U728" t="str">
        <f t="shared" si="96"/>
        <v>The customer is from Naypyitaw and purchase Home and lifestyle product from shop</v>
      </c>
      <c r="V728" t="b">
        <f t="shared" si="97"/>
        <v>0</v>
      </c>
      <c r="W728" t="b">
        <f t="shared" si="98"/>
        <v>0</v>
      </c>
      <c r="X728" t="b">
        <f t="shared" si="100"/>
        <v>0</v>
      </c>
      <c r="Y728" t="str">
        <f t="shared" si="99"/>
        <v>Good</v>
      </c>
      <c r="AM728" s="2"/>
    </row>
    <row r="729" spans="1:39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  <c r="R729">
        <f t="shared" si="93"/>
        <v>93</v>
      </c>
      <c r="S729">
        <f t="shared" si="94"/>
        <v>93</v>
      </c>
      <c r="T729">
        <f t="shared" si="95"/>
        <v>697.4</v>
      </c>
      <c r="U729" t="str">
        <f t="shared" si="96"/>
        <v>The customer is from Mandalay and purchase Sports and travel product from shop</v>
      </c>
      <c r="V729" t="b">
        <f t="shared" si="97"/>
        <v>0</v>
      </c>
      <c r="W729" t="b">
        <f t="shared" si="98"/>
        <v>1</v>
      </c>
      <c r="X729" t="b">
        <f t="shared" si="100"/>
        <v>0</v>
      </c>
      <c r="Y729" t="str">
        <f t="shared" si="99"/>
        <v>Better</v>
      </c>
      <c r="AL729" s="1"/>
      <c r="AM729" s="2"/>
    </row>
    <row r="730" spans="1:39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  <c r="R730">
        <f t="shared" si="93"/>
        <v>308</v>
      </c>
      <c r="S730">
        <f t="shared" si="94"/>
        <v>308</v>
      </c>
      <c r="T730">
        <f t="shared" si="95"/>
        <v>389.04</v>
      </c>
      <c r="U730" t="str">
        <f t="shared" si="96"/>
        <v>The customer is from Naypyitaw and purchase Fashion accessories product from shop</v>
      </c>
      <c r="V730" t="b">
        <f t="shared" si="97"/>
        <v>0</v>
      </c>
      <c r="W730" t="b">
        <f t="shared" si="98"/>
        <v>0</v>
      </c>
      <c r="X730" t="b">
        <f t="shared" si="100"/>
        <v>0</v>
      </c>
      <c r="Y730" t="str">
        <f t="shared" si="99"/>
        <v>Good</v>
      </c>
      <c r="AM730" s="2"/>
    </row>
    <row r="731" spans="1:39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f t="shared" si="93"/>
        <v>340</v>
      </c>
      <c r="S731">
        <f t="shared" si="94"/>
        <v>340</v>
      </c>
      <c r="T731">
        <f t="shared" si="95"/>
        <v>365.26</v>
      </c>
      <c r="U731" t="str">
        <f t="shared" si="96"/>
        <v>The customer is from Mandalay and purchase Home and lifestyle product from shop</v>
      </c>
      <c r="V731" t="b">
        <f t="shared" si="97"/>
        <v>0</v>
      </c>
      <c r="W731" t="b">
        <f t="shared" si="98"/>
        <v>1</v>
      </c>
      <c r="X731" t="b">
        <f t="shared" si="100"/>
        <v>0</v>
      </c>
      <c r="Y731" t="str">
        <f t="shared" si="99"/>
        <v>Best</v>
      </c>
      <c r="AL731" s="1"/>
      <c r="AM731" s="2"/>
    </row>
    <row r="732" spans="1:39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f t="shared" si="93"/>
        <v>812.5</v>
      </c>
      <c r="S732">
        <f t="shared" si="94"/>
        <v>812</v>
      </c>
      <c r="T732">
        <f t="shared" si="95"/>
        <v>89.28</v>
      </c>
      <c r="U732" t="str">
        <f t="shared" si="96"/>
        <v>The customer is from Yangon and purchase Fashion accessories product from shop</v>
      </c>
      <c r="V732" t="b">
        <f t="shared" si="97"/>
        <v>0</v>
      </c>
      <c r="W732" t="b">
        <f t="shared" si="98"/>
        <v>0</v>
      </c>
      <c r="X732" t="b">
        <f t="shared" si="100"/>
        <v>0</v>
      </c>
      <c r="Y732" t="str">
        <f t="shared" si="99"/>
        <v>Bad</v>
      </c>
      <c r="AL732" s="1"/>
      <c r="AM732" s="2"/>
    </row>
    <row r="733" spans="1:39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  <c r="R733">
        <f t="shared" si="93"/>
        <v>638</v>
      </c>
      <c r="S733">
        <f t="shared" si="94"/>
        <v>638</v>
      </c>
      <c r="T733">
        <f t="shared" si="95"/>
        <v>168</v>
      </c>
      <c r="U733" t="str">
        <f t="shared" si="96"/>
        <v>The customer is from Yangon and purchase Health and beauty product from shop</v>
      </c>
      <c r="V733" t="b">
        <f t="shared" si="97"/>
        <v>0</v>
      </c>
      <c r="W733" t="b">
        <f t="shared" si="98"/>
        <v>0</v>
      </c>
      <c r="X733" t="b">
        <f t="shared" si="100"/>
        <v>0</v>
      </c>
      <c r="Y733" t="str">
        <f t="shared" si="99"/>
        <v>Bad</v>
      </c>
      <c r="AM733" s="2"/>
    </row>
    <row r="734" spans="1:39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  <c r="R734">
        <f t="shared" si="93"/>
        <v>987</v>
      </c>
      <c r="S734">
        <f t="shared" si="94"/>
        <v>987</v>
      </c>
      <c r="T734">
        <f t="shared" si="95"/>
        <v>19.7</v>
      </c>
      <c r="U734" t="str">
        <f t="shared" si="96"/>
        <v>The customer is from Yangon and purchase Fashion accessories product from shop</v>
      </c>
      <c r="V734" t="b">
        <f t="shared" si="97"/>
        <v>0</v>
      </c>
      <c r="W734" t="b">
        <f t="shared" si="98"/>
        <v>1</v>
      </c>
      <c r="X734" t="b">
        <f t="shared" si="100"/>
        <v>0</v>
      </c>
      <c r="Y734" t="str">
        <f t="shared" si="99"/>
        <v>Best</v>
      </c>
      <c r="AL734" s="1"/>
      <c r="AM734" s="2"/>
    </row>
    <row r="735" spans="1:39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  <c r="R735">
        <f t="shared" si="93"/>
        <v>181</v>
      </c>
      <c r="S735">
        <f t="shared" si="94"/>
        <v>181</v>
      </c>
      <c r="T735">
        <f t="shared" si="95"/>
        <v>531.16</v>
      </c>
      <c r="U735" t="str">
        <f t="shared" si="96"/>
        <v>The customer is from Mandalay and purchase Electronic accessories product from shop</v>
      </c>
      <c r="V735" t="b">
        <f t="shared" si="97"/>
        <v>0</v>
      </c>
      <c r="W735" t="b">
        <f t="shared" si="98"/>
        <v>1</v>
      </c>
      <c r="X735" t="b">
        <f t="shared" si="100"/>
        <v>0</v>
      </c>
      <c r="Y735" t="str">
        <f t="shared" si="99"/>
        <v>Better</v>
      </c>
      <c r="AM735" s="2"/>
    </row>
    <row r="736" spans="1:39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  <c r="R736">
        <f t="shared" si="93"/>
        <v>919</v>
      </c>
      <c r="S736">
        <f t="shared" si="94"/>
        <v>919</v>
      </c>
      <c r="T736">
        <f t="shared" si="95"/>
        <v>53.72</v>
      </c>
      <c r="U736" t="str">
        <f t="shared" si="96"/>
        <v>The customer is from Mandalay and purchase Food and beverages product from shop</v>
      </c>
      <c r="V736" t="b">
        <f t="shared" si="97"/>
        <v>0</v>
      </c>
      <c r="W736" t="b">
        <f t="shared" si="98"/>
        <v>0</v>
      </c>
      <c r="X736" t="b">
        <f t="shared" si="100"/>
        <v>0</v>
      </c>
      <c r="Y736" t="str">
        <f t="shared" si="99"/>
        <v>Good</v>
      </c>
      <c r="AL736" s="1"/>
      <c r="AM736" s="2"/>
    </row>
    <row r="737" spans="1:39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  <c r="R737">
        <f t="shared" si="93"/>
        <v>36</v>
      </c>
      <c r="S737">
        <f t="shared" si="94"/>
        <v>36</v>
      </c>
      <c r="T737">
        <f t="shared" si="95"/>
        <v>819.5</v>
      </c>
      <c r="U737" t="str">
        <f t="shared" si="96"/>
        <v>The customer is from Naypyitaw and purchase Health and beauty product from shop</v>
      </c>
      <c r="V737" t="b">
        <f t="shared" si="97"/>
        <v>0</v>
      </c>
      <c r="W737" t="b">
        <f t="shared" si="98"/>
        <v>0</v>
      </c>
      <c r="X737" t="b">
        <f t="shared" si="100"/>
        <v>0</v>
      </c>
      <c r="Y737" t="str">
        <f t="shared" si="99"/>
        <v>Good</v>
      </c>
      <c r="AM737" s="2"/>
    </row>
    <row r="738" spans="1:39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  <c r="R738">
        <f t="shared" si="93"/>
        <v>163</v>
      </c>
      <c r="S738">
        <f t="shared" si="94"/>
        <v>163</v>
      </c>
      <c r="T738">
        <f t="shared" si="95"/>
        <v>568.4</v>
      </c>
      <c r="U738" t="str">
        <f t="shared" si="96"/>
        <v>The customer is from Naypyitaw and purchase Home and lifestyle product from shop</v>
      </c>
      <c r="V738" t="b">
        <f t="shared" si="97"/>
        <v>0</v>
      </c>
      <c r="W738" t="b">
        <f t="shared" si="98"/>
        <v>1</v>
      </c>
      <c r="X738" t="b">
        <f t="shared" si="100"/>
        <v>0</v>
      </c>
      <c r="Y738" t="str">
        <f t="shared" si="99"/>
        <v>Better</v>
      </c>
      <c r="AM738" s="2"/>
    </row>
    <row r="739" spans="1:39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  <c r="R739">
        <f t="shared" si="93"/>
        <v>150</v>
      </c>
      <c r="S739">
        <f t="shared" si="94"/>
        <v>150</v>
      </c>
      <c r="T739">
        <f t="shared" si="95"/>
        <v>587.6</v>
      </c>
      <c r="U739" t="str">
        <f t="shared" si="96"/>
        <v>The customer is from Naypyitaw and purchase Electronic accessories product from shop</v>
      </c>
      <c r="V739" t="b">
        <f t="shared" si="97"/>
        <v>0</v>
      </c>
      <c r="W739" t="b">
        <f t="shared" si="98"/>
        <v>1</v>
      </c>
      <c r="X739" t="b">
        <f t="shared" si="100"/>
        <v>0</v>
      </c>
      <c r="Y739" t="str">
        <f t="shared" si="99"/>
        <v>Best</v>
      </c>
      <c r="AM739" s="2"/>
    </row>
    <row r="740" spans="1:39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  <c r="R740">
        <f t="shared" si="93"/>
        <v>71</v>
      </c>
      <c r="S740">
        <f t="shared" si="94"/>
        <v>71</v>
      </c>
      <c r="T740">
        <f t="shared" si="95"/>
        <v>732.48</v>
      </c>
      <c r="U740" t="str">
        <f t="shared" si="96"/>
        <v>The customer is from Mandalay and purchase Electronic accessories product from shop</v>
      </c>
      <c r="V740" t="b">
        <f t="shared" si="97"/>
        <v>0</v>
      </c>
      <c r="W740" t="b">
        <f t="shared" si="98"/>
        <v>0</v>
      </c>
      <c r="X740" t="b">
        <f t="shared" si="100"/>
        <v>0</v>
      </c>
      <c r="Y740" t="str">
        <f t="shared" si="99"/>
        <v>Good</v>
      </c>
      <c r="AL740" s="1"/>
      <c r="AM740" s="2"/>
    </row>
    <row r="741" spans="1:39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f t="shared" si="93"/>
        <v>29</v>
      </c>
      <c r="S741">
        <f t="shared" si="94"/>
        <v>29</v>
      </c>
      <c r="T741">
        <f t="shared" si="95"/>
        <v>845.64</v>
      </c>
      <c r="U741" t="str">
        <f t="shared" si="96"/>
        <v>The customer is from Yangon and purchase Home and lifestyle product from shop</v>
      </c>
      <c r="V741" t="b">
        <f t="shared" si="97"/>
        <v>0</v>
      </c>
      <c r="W741" t="b">
        <f t="shared" si="98"/>
        <v>1</v>
      </c>
      <c r="X741" t="b">
        <f t="shared" si="100"/>
        <v>0</v>
      </c>
      <c r="Y741" t="str">
        <f t="shared" si="99"/>
        <v>Best</v>
      </c>
      <c r="AL741" s="1"/>
      <c r="AM741" s="2"/>
    </row>
    <row r="742" spans="1:39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  <c r="R742">
        <f t="shared" si="93"/>
        <v>307</v>
      </c>
      <c r="S742">
        <f t="shared" si="94"/>
        <v>307</v>
      </c>
      <c r="T742">
        <f t="shared" si="95"/>
        <v>389.27</v>
      </c>
      <c r="U742" t="str">
        <f t="shared" si="96"/>
        <v>The customer is from Naypyitaw and purchase Home and lifestyle product from shop</v>
      </c>
      <c r="V742" t="b">
        <f t="shared" si="97"/>
        <v>0</v>
      </c>
      <c r="W742" t="b">
        <f t="shared" si="98"/>
        <v>1</v>
      </c>
      <c r="X742" t="b">
        <f t="shared" si="100"/>
        <v>0</v>
      </c>
      <c r="Y742" t="str">
        <f t="shared" si="99"/>
        <v>Better</v>
      </c>
      <c r="AL742" s="1"/>
      <c r="AM742" s="2"/>
    </row>
    <row r="743" spans="1:39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f t="shared" si="93"/>
        <v>832</v>
      </c>
      <c r="S743">
        <f t="shared" si="94"/>
        <v>832</v>
      </c>
      <c r="T743">
        <f t="shared" si="95"/>
        <v>84.83</v>
      </c>
      <c r="U743" t="str">
        <f t="shared" si="96"/>
        <v>The customer is from Naypyitaw and purchase Food and beverages product from shop</v>
      </c>
      <c r="V743" t="b">
        <f t="shared" si="97"/>
        <v>0</v>
      </c>
      <c r="W743" t="b">
        <f t="shared" si="98"/>
        <v>1</v>
      </c>
      <c r="X743" t="b">
        <f t="shared" si="100"/>
        <v>0</v>
      </c>
      <c r="Y743" t="str">
        <f t="shared" si="99"/>
        <v>Better</v>
      </c>
      <c r="AM743" s="2"/>
    </row>
    <row r="744" spans="1:39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f t="shared" si="93"/>
        <v>693</v>
      </c>
      <c r="S744">
        <f t="shared" si="94"/>
        <v>693</v>
      </c>
      <c r="T744">
        <f t="shared" si="95"/>
        <v>143.26</v>
      </c>
      <c r="U744" t="str">
        <f t="shared" si="96"/>
        <v>The customer is from Yangon and purchase Sports and travel product from shop</v>
      </c>
      <c r="V744" t="b">
        <f t="shared" si="97"/>
        <v>0</v>
      </c>
      <c r="W744" t="b">
        <f t="shared" si="98"/>
        <v>1</v>
      </c>
      <c r="X744" t="b">
        <f t="shared" si="100"/>
        <v>0</v>
      </c>
      <c r="Y744" t="str">
        <f t="shared" si="99"/>
        <v>Better</v>
      </c>
      <c r="AL744" s="1"/>
      <c r="AM744" s="2"/>
    </row>
    <row r="745" spans="1:39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  <c r="R745">
        <f t="shared" si="93"/>
        <v>859</v>
      </c>
      <c r="S745">
        <f t="shared" si="94"/>
        <v>859</v>
      </c>
      <c r="T745">
        <f t="shared" si="95"/>
        <v>75.38</v>
      </c>
      <c r="U745" t="str">
        <f t="shared" si="96"/>
        <v>The customer is from Yangon and purchase Home and lifestyle product from shop</v>
      </c>
      <c r="V745" t="b">
        <f t="shared" si="97"/>
        <v>0</v>
      </c>
      <c r="W745" t="b">
        <f t="shared" si="98"/>
        <v>1</v>
      </c>
      <c r="X745" t="b">
        <f t="shared" si="100"/>
        <v>0</v>
      </c>
      <c r="Y745" t="str">
        <f t="shared" si="99"/>
        <v>Best</v>
      </c>
      <c r="AL745" s="1"/>
      <c r="AM745" s="2"/>
    </row>
    <row r="746" spans="1:39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  <c r="R746">
        <f t="shared" si="93"/>
        <v>484</v>
      </c>
      <c r="S746">
        <f t="shared" si="94"/>
        <v>484</v>
      </c>
      <c r="T746">
        <f t="shared" si="95"/>
        <v>253.36</v>
      </c>
      <c r="U746" t="str">
        <f t="shared" si="96"/>
        <v>The customer is from Naypyitaw and purchase Sports and travel product from shop</v>
      </c>
      <c r="V746" t="b">
        <f t="shared" si="97"/>
        <v>0</v>
      </c>
      <c r="W746" t="b">
        <f t="shared" si="98"/>
        <v>0</v>
      </c>
      <c r="X746" t="b">
        <f t="shared" si="100"/>
        <v>0</v>
      </c>
      <c r="Y746" t="str">
        <f t="shared" si="99"/>
        <v>Good</v>
      </c>
      <c r="AM746" s="2"/>
    </row>
    <row r="747" spans="1:39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  <c r="R747">
        <f t="shared" si="93"/>
        <v>953</v>
      </c>
      <c r="S747">
        <f t="shared" si="94"/>
        <v>953</v>
      </c>
      <c r="T747">
        <f t="shared" si="95"/>
        <v>38.42</v>
      </c>
      <c r="U747" t="str">
        <f t="shared" si="96"/>
        <v>The customer is from Naypyitaw and purchase Food and beverages product from shop</v>
      </c>
      <c r="V747" t="b">
        <f t="shared" si="97"/>
        <v>0</v>
      </c>
      <c r="W747" t="b">
        <f t="shared" si="98"/>
        <v>1</v>
      </c>
      <c r="X747" t="b">
        <f t="shared" si="100"/>
        <v>0</v>
      </c>
      <c r="Y747" t="str">
        <f t="shared" si="99"/>
        <v>Better</v>
      </c>
      <c r="AM747" s="2"/>
    </row>
    <row r="748" spans="1:39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f t="shared" si="93"/>
        <v>116</v>
      </c>
      <c r="S748">
        <f t="shared" si="94"/>
        <v>116</v>
      </c>
      <c r="T748">
        <f t="shared" si="95"/>
        <v>652.30000000000007</v>
      </c>
      <c r="U748" t="str">
        <f t="shared" si="96"/>
        <v>The customer is from Mandalay and purchase Fashion accessories product from shop</v>
      </c>
      <c r="V748" t="b">
        <f t="shared" si="97"/>
        <v>0</v>
      </c>
      <c r="W748" t="b">
        <f t="shared" si="98"/>
        <v>0</v>
      </c>
      <c r="X748" t="b">
        <f t="shared" si="100"/>
        <v>0</v>
      </c>
      <c r="Y748" t="str">
        <f t="shared" si="99"/>
        <v>Good</v>
      </c>
      <c r="AL748" s="1"/>
      <c r="AM748" s="2"/>
    </row>
    <row r="749" spans="1:39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  <c r="R749">
        <f t="shared" si="93"/>
        <v>922</v>
      </c>
      <c r="S749">
        <f t="shared" si="94"/>
        <v>922</v>
      </c>
      <c r="T749">
        <f t="shared" si="95"/>
        <v>52.65</v>
      </c>
      <c r="U749" t="str">
        <f t="shared" si="96"/>
        <v>The customer is from Naypyitaw and purchase Home and lifestyle product from shop</v>
      </c>
      <c r="V749" t="b">
        <f t="shared" si="97"/>
        <v>0</v>
      </c>
      <c r="W749" t="b">
        <f t="shared" si="98"/>
        <v>0</v>
      </c>
      <c r="X749" t="b">
        <f t="shared" si="100"/>
        <v>0</v>
      </c>
      <c r="Y749" t="str">
        <f t="shared" si="99"/>
        <v>Good</v>
      </c>
      <c r="AM749" s="2"/>
    </row>
    <row r="750" spans="1:39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  <c r="R750">
        <f t="shared" si="93"/>
        <v>765</v>
      </c>
      <c r="S750">
        <f t="shared" si="94"/>
        <v>765</v>
      </c>
      <c r="T750">
        <f t="shared" si="95"/>
        <v>110.60999999999999</v>
      </c>
      <c r="U750" t="str">
        <f t="shared" si="96"/>
        <v>The customer is from Mandalay and purchase Home and lifestyle product from shop</v>
      </c>
      <c r="V750" t="b">
        <f t="shared" si="97"/>
        <v>0</v>
      </c>
      <c r="W750" t="b">
        <f t="shared" si="98"/>
        <v>1</v>
      </c>
      <c r="X750" t="b">
        <f t="shared" si="100"/>
        <v>0</v>
      </c>
      <c r="Y750" t="str">
        <f t="shared" si="99"/>
        <v>Better</v>
      </c>
      <c r="AL750" s="1"/>
      <c r="AM750" s="2"/>
    </row>
    <row r="751" spans="1:39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  <c r="R751">
        <f t="shared" si="93"/>
        <v>162</v>
      </c>
      <c r="S751">
        <f t="shared" si="94"/>
        <v>162</v>
      </c>
      <c r="T751">
        <f t="shared" si="95"/>
        <v>568.61</v>
      </c>
      <c r="U751" t="str">
        <f t="shared" si="96"/>
        <v>The customer is from Naypyitaw and purchase Health and beauty product from shop</v>
      </c>
      <c r="V751" t="b">
        <f t="shared" si="97"/>
        <v>0</v>
      </c>
      <c r="W751" t="b">
        <f t="shared" si="98"/>
        <v>1</v>
      </c>
      <c r="X751" t="b">
        <f t="shared" si="100"/>
        <v>0</v>
      </c>
      <c r="Y751" t="str">
        <f t="shared" si="99"/>
        <v>Best</v>
      </c>
      <c r="AM751" s="2"/>
    </row>
    <row r="752" spans="1:39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f t="shared" si="93"/>
        <v>812.5</v>
      </c>
      <c r="S752">
        <f t="shared" si="94"/>
        <v>812</v>
      </c>
      <c r="T752">
        <f t="shared" si="95"/>
        <v>89.28</v>
      </c>
      <c r="U752" t="str">
        <f t="shared" si="96"/>
        <v>The customer is from Mandalay and purchase Fashion accessories product from shop</v>
      </c>
      <c r="V752" t="b">
        <f t="shared" si="97"/>
        <v>0</v>
      </c>
      <c r="W752" t="b">
        <f t="shared" si="98"/>
        <v>0</v>
      </c>
      <c r="X752" t="b">
        <f t="shared" si="100"/>
        <v>0</v>
      </c>
      <c r="Y752" t="str">
        <f t="shared" si="99"/>
        <v>Bad</v>
      </c>
      <c r="AM752" s="2"/>
    </row>
    <row r="753" spans="1:39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  <c r="R753">
        <f t="shared" si="93"/>
        <v>714</v>
      </c>
      <c r="S753">
        <f t="shared" si="94"/>
        <v>714</v>
      </c>
      <c r="T753">
        <f t="shared" si="95"/>
        <v>136.4</v>
      </c>
      <c r="U753" t="str">
        <f t="shared" si="96"/>
        <v>The customer is from Yangon and purchase Food and beverages product from shop</v>
      </c>
      <c r="V753" t="b">
        <f t="shared" si="97"/>
        <v>0</v>
      </c>
      <c r="W753" t="b">
        <f t="shared" si="98"/>
        <v>1</v>
      </c>
      <c r="X753" t="b">
        <f t="shared" si="100"/>
        <v>0</v>
      </c>
      <c r="Y753" t="str">
        <f t="shared" si="99"/>
        <v>Better</v>
      </c>
      <c r="AM753" s="2"/>
    </row>
    <row r="754" spans="1:39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  <c r="R754">
        <f t="shared" si="93"/>
        <v>625</v>
      </c>
      <c r="S754">
        <f t="shared" si="94"/>
        <v>625</v>
      </c>
      <c r="T754">
        <f t="shared" si="95"/>
        <v>174.20000000000002</v>
      </c>
      <c r="U754" t="str">
        <f t="shared" si="96"/>
        <v>The customer is from Yangon and purchase Electronic accessories product from shop</v>
      </c>
      <c r="V754" t="b">
        <f t="shared" si="97"/>
        <v>0</v>
      </c>
      <c r="W754" t="b">
        <f t="shared" si="98"/>
        <v>1</v>
      </c>
      <c r="X754" t="b">
        <f t="shared" si="100"/>
        <v>0</v>
      </c>
      <c r="Y754" t="str">
        <f t="shared" si="99"/>
        <v>Better</v>
      </c>
      <c r="AM754" s="2"/>
    </row>
    <row r="755" spans="1:39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  <c r="R755">
        <f t="shared" si="93"/>
        <v>337</v>
      </c>
      <c r="S755">
        <f t="shared" si="94"/>
        <v>337</v>
      </c>
      <c r="T755">
        <f t="shared" si="95"/>
        <v>366.4</v>
      </c>
      <c r="U755" t="str">
        <f t="shared" si="96"/>
        <v>The customer is from Mandalay and purchase Home and lifestyle product from shop</v>
      </c>
      <c r="V755" t="b">
        <f t="shared" si="97"/>
        <v>0</v>
      </c>
      <c r="W755" t="b">
        <f t="shared" si="98"/>
        <v>1</v>
      </c>
      <c r="X755" t="b">
        <f t="shared" si="100"/>
        <v>0</v>
      </c>
      <c r="Y755" t="str">
        <f t="shared" si="99"/>
        <v>Better</v>
      </c>
      <c r="AL755" s="1"/>
      <c r="AM755" s="2"/>
    </row>
    <row r="756" spans="1:39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  <c r="R756">
        <f t="shared" si="93"/>
        <v>482</v>
      </c>
      <c r="S756">
        <f t="shared" si="94"/>
        <v>482</v>
      </c>
      <c r="T756">
        <f t="shared" si="95"/>
        <v>254.61</v>
      </c>
      <c r="U756" t="str">
        <f t="shared" si="96"/>
        <v>The customer is from Naypyitaw and purchase Fashion accessories product from shop</v>
      </c>
      <c r="V756" t="b">
        <f t="shared" si="97"/>
        <v>0</v>
      </c>
      <c r="W756" t="b">
        <f t="shared" si="98"/>
        <v>1</v>
      </c>
      <c r="X756" t="b">
        <f t="shared" si="100"/>
        <v>0</v>
      </c>
      <c r="Y756" t="str">
        <f t="shared" si="99"/>
        <v>Better</v>
      </c>
      <c r="AL756" s="1"/>
      <c r="AM756" s="2"/>
    </row>
    <row r="757" spans="1:39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  <c r="R757">
        <f t="shared" si="93"/>
        <v>53</v>
      </c>
      <c r="S757">
        <f t="shared" si="94"/>
        <v>53</v>
      </c>
      <c r="T757">
        <f t="shared" si="95"/>
        <v>778.32</v>
      </c>
      <c r="U757" t="str">
        <f t="shared" si="96"/>
        <v>The customer is from Yangon and purchase Fashion accessories product from shop</v>
      </c>
      <c r="V757" t="b">
        <f t="shared" si="97"/>
        <v>0</v>
      </c>
      <c r="W757" t="b">
        <f t="shared" si="98"/>
        <v>0</v>
      </c>
      <c r="X757" t="b">
        <f t="shared" si="100"/>
        <v>0</v>
      </c>
      <c r="Y757" t="str">
        <f t="shared" si="99"/>
        <v>Good</v>
      </c>
      <c r="AM757" s="2"/>
    </row>
    <row r="758" spans="1:39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f t="shared" si="93"/>
        <v>431</v>
      </c>
      <c r="S758">
        <f t="shared" si="94"/>
        <v>431</v>
      </c>
      <c r="T758">
        <f t="shared" si="95"/>
        <v>285.92</v>
      </c>
      <c r="U758" t="str">
        <f t="shared" si="96"/>
        <v>The customer is from Mandalay and purchase Electronic accessories product from shop</v>
      </c>
      <c r="V758" t="b">
        <f t="shared" si="97"/>
        <v>0</v>
      </c>
      <c r="W758" t="b">
        <f t="shared" si="98"/>
        <v>0</v>
      </c>
      <c r="X758" t="b">
        <f t="shared" si="100"/>
        <v>0</v>
      </c>
      <c r="Y758" t="str">
        <f t="shared" si="99"/>
        <v>Bad</v>
      </c>
      <c r="AM758" s="2"/>
    </row>
    <row r="759" spans="1:39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  <c r="R759">
        <f t="shared" si="93"/>
        <v>158</v>
      </c>
      <c r="S759">
        <f t="shared" si="94"/>
        <v>158</v>
      </c>
      <c r="T759">
        <f t="shared" si="95"/>
        <v>579.12</v>
      </c>
      <c r="U759" t="str">
        <f t="shared" si="96"/>
        <v>The customer is from Yangon and purchase Home and lifestyle product from shop</v>
      </c>
      <c r="V759" t="b">
        <f t="shared" si="97"/>
        <v>0</v>
      </c>
      <c r="W759" t="b">
        <f t="shared" si="98"/>
        <v>0</v>
      </c>
      <c r="X759" t="b">
        <f t="shared" si="100"/>
        <v>0</v>
      </c>
      <c r="Y759" t="str">
        <f t="shared" si="99"/>
        <v>Bad</v>
      </c>
      <c r="AL759" s="1"/>
      <c r="AM759" s="2"/>
    </row>
    <row r="760" spans="1:39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  <c r="R760">
        <f t="shared" si="93"/>
        <v>593</v>
      </c>
      <c r="S760">
        <f t="shared" si="94"/>
        <v>593</v>
      </c>
      <c r="T760">
        <f t="shared" si="95"/>
        <v>188.5</v>
      </c>
      <c r="U760" t="str">
        <f t="shared" si="96"/>
        <v>The customer is from Yangon and purchase Food and beverages product from shop</v>
      </c>
      <c r="V760" t="b">
        <f t="shared" si="97"/>
        <v>0</v>
      </c>
      <c r="W760" t="b">
        <f t="shared" si="98"/>
        <v>0</v>
      </c>
      <c r="X760" t="b">
        <f t="shared" si="100"/>
        <v>0</v>
      </c>
      <c r="Y760" t="str">
        <f t="shared" si="99"/>
        <v>Good</v>
      </c>
      <c r="AM760" s="2"/>
    </row>
    <row r="761" spans="1:39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  <c r="R761">
        <f t="shared" si="93"/>
        <v>532</v>
      </c>
      <c r="S761">
        <f t="shared" si="94"/>
        <v>532</v>
      </c>
      <c r="T761">
        <f t="shared" si="95"/>
        <v>221.56</v>
      </c>
      <c r="U761" t="str">
        <f t="shared" si="96"/>
        <v>The customer is from Yangon and purchase Food and beverages product from shop</v>
      </c>
      <c r="V761" t="b">
        <f t="shared" si="97"/>
        <v>0</v>
      </c>
      <c r="W761" t="b">
        <f t="shared" si="98"/>
        <v>1</v>
      </c>
      <c r="X761" t="b">
        <f t="shared" si="100"/>
        <v>0</v>
      </c>
      <c r="Y761" t="str">
        <f t="shared" si="99"/>
        <v>Better</v>
      </c>
      <c r="AL761" s="1"/>
      <c r="AM761" s="2"/>
    </row>
    <row r="762" spans="1:39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  <c r="R762">
        <f t="shared" si="93"/>
        <v>55</v>
      </c>
      <c r="S762">
        <f t="shared" si="94"/>
        <v>55</v>
      </c>
      <c r="T762">
        <f t="shared" si="95"/>
        <v>772</v>
      </c>
      <c r="U762" t="str">
        <f t="shared" si="96"/>
        <v>The customer is from Mandalay and purchase Food and beverages product from shop</v>
      </c>
      <c r="V762" t="b">
        <f t="shared" si="97"/>
        <v>0</v>
      </c>
      <c r="W762" t="b">
        <f t="shared" si="98"/>
        <v>0</v>
      </c>
      <c r="X762" t="b">
        <f t="shared" si="100"/>
        <v>0</v>
      </c>
      <c r="Y762" t="str">
        <f t="shared" si="99"/>
        <v>Good</v>
      </c>
      <c r="AM762" s="2"/>
    </row>
    <row r="763" spans="1:39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  <c r="R763">
        <f t="shared" si="93"/>
        <v>78</v>
      </c>
      <c r="S763">
        <f t="shared" si="94"/>
        <v>78</v>
      </c>
      <c r="T763">
        <f t="shared" si="95"/>
        <v>721.3</v>
      </c>
      <c r="U763" t="str">
        <f t="shared" si="96"/>
        <v>The customer is from Mandalay and purchase Electronic accessories product from shop</v>
      </c>
      <c r="V763" t="b">
        <f t="shared" si="97"/>
        <v>0</v>
      </c>
      <c r="W763" t="b">
        <f t="shared" si="98"/>
        <v>0</v>
      </c>
      <c r="X763" t="b">
        <f t="shared" si="100"/>
        <v>0</v>
      </c>
      <c r="Y763" t="str">
        <f t="shared" si="99"/>
        <v>Bad</v>
      </c>
      <c r="AL763" s="1"/>
      <c r="AM763" s="2"/>
    </row>
    <row r="764" spans="1:39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  <c r="R764">
        <f t="shared" si="93"/>
        <v>198</v>
      </c>
      <c r="S764">
        <f t="shared" si="94"/>
        <v>198</v>
      </c>
      <c r="T764">
        <f t="shared" si="95"/>
        <v>511.04</v>
      </c>
      <c r="U764" t="str">
        <f t="shared" si="96"/>
        <v>The customer is from Yangon and purchase Fashion accessories product from shop</v>
      </c>
      <c r="V764" t="b">
        <f t="shared" si="97"/>
        <v>0</v>
      </c>
      <c r="W764" t="b">
        <f t="shared" si="98"/>
        <v>1</v>
      </c>
      <c r="X764" t="b">
        <f t="shared" si="100"/>
        <v>0</v>
      </c>
      <c r="Y764" t="str">
        <f t="shared" si="99"/>
        <v>Best</v>
      </c>
      <c r="AL764" s="1"/>
      <c r="AM764" s="2"/>
    </row>
    <row r="765" spans="1:39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  <c r="R765">
        <f t="shared" si="93"/>
        <v>920</v>
      </c>
      <c r="S765">
        <f t="shared" si="94"/>
        <v>920</v>
      </c>
      <c r="T765">
        <f t="shared" si="95"/>
        <v>53.449999999999996</v>
      </c>
      <c r="U765" t="str">
        <f t="shared" si="96"/>
        <v>The customer is from Yangon and purchase Health and beauty product from shop</v>
      </c>
      <c r="V765" t="b">
        <f t="shared" si="97"/>
        <v>0</v>
      </c>
      <c r="W765" t="b">
        <f t="shared" si="98"/>
        <v>1</v>
      </c>
      <c r="X765" t="b">
        <f t="shared" si="100"/>
        <v>0</v>
      </c>
      <c r="Y765" t="str">
        <f t="shared" si="99"/>
        <v>Better</v>
      </c>
      <c r="AL765" s="1"/>
      <c r="AM765" s="2"/>
    </row>
    <row r="766" spans="1:39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  <c r="R766">
        <f t="shared" si="93"/>
        <v>531</v>
      </c>
      <c r="S766">
        <f t="shared" si="94"/>
        <v>531</v>
      </c>
      <c r="T766">
        <f t="shared" si="95"/>
        <v>222</v>
      </c>
      <c r="U766" t="str">
        <f t="shared" si="96"/>
        <v>The customer is from Yangon and purchase Health and beauty product from shop</v>
      </c>
      <c r="V766" t="b">
        <f t="shared" si="97"/>
        <v>0</v>
      </c>
      <c r="W766" t="b">
        <f t="shared" si="98"/>
        <v>0</v>
      </c>
      <c r="X766" t="b">
        <f t="shared" si="100"/>
        <v>0</v>
      </c>
      <c r="Y766" t="str">
        <f t="shared" si="99"/>
        <v>Good</v>
      </c>
      <c r="AM766" s="2"/>
    </row>
    <row r="767" spans="1:39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  <c r="R767">
        <f t="shared" si="93"/>
        <v>58</v>
      </c>
      <c r="S767">
        <f t="shared" si="94"/>
        <v>58</v>
      </c>
      <c r="T767">
        <f t="shared" si="95"/>
        <v>763.68</v>
      </c>
      <c r="U767" t="str">
        <f t="shared" si="96"/>
        <v>The customer is from Mandalay and purchase Home and lifestyle product from shop</v>
      </c>
      <c r="V767" t="b">
        <f t="shared" si="97"/>
        <v>0</v>
      </c>
      <c r="W767" t="b">
        <f t="shared" si="98"/>
        <v>0</v>
      </c>
      <c r="X767" t="b">
        <f t="shared" si="100"/>
        <v>0</v>
      </c>
      <c r="Y767" t="str">
        <f t="shared" si="99"/>
        <v>Bad</v>
      </c>
      <c r="AM767" s="2"/>
    </row>
    <row r="768" spans="1:39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f t="shared" si="93"/>
        <v>520</v>
      </c>
      <c r="S768">
        <f t="shared" si="94"/>
        <v>520</v>
      </c>
      <c r="T768">
        <f t="shared" si="95"/>
        <v>228.18</v>
      </c>
      <c r="U768" t="str">
        <f t="shared" si="96"/>
        <v>The customer is from Naypyitaw and purchase Fashion accessories product from shop</v>
      </c>
      <c r="V768" t="b">
        <f t="shared" si="97"/>
        <v>0</v>
      </c>
      <c r="W768" t="b">
        <f t="shared" si="98"/>
        <v>1</v>
      </c>
      <c r="X768" t="b">
        <f t="shared" si="100"/>
        <v>0</v>
      </c>
      <c r="Y768" t="str">
        <f t="shared" si="99"/>
        <v>Best</v>
      </c>
      <c r="AM768" s="2"/>
    </row>
    <row r="769" spans="1:39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  <c r="R769">
        <f t="shared" si="93"/>
        <v>838</v>
      </c>
      <c r="S769">
        <f t="shared" si="94"/>
        <v>838</v>
      </c>
      <c r="T769">
        <f t="shared" si="95"/>
        <v>82.14</v>
      </c>
      <c r="U769" t="str">
        <f t="shared" si="96"/>
        <v>The customer is from Mandalay and purchase Sports and travel product from shop</v>
      </c>
      <c r="V769" t="b">
        <f t="shared" si="97"/>
        <v>0</v>
      </c>
      <c r="W769" t="b">
        <f t="shared" si="98"/>
        <v>0</v>
      </c>
      <c r="X769" t="b">
        <f t="shared" si="100"/>
        <v>0</v>
      </c>
      <c r="Y769" t="str">
        <f t="shared" si="99"/>
        <v>Good</v>
      </c>
      <c r="AM769" s="2"/>
    </row>
    <row r="770" spans="1:39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  <c r="R770">
        <f t="shared" ref="R770:R833" si="101">_xlfn.RANK.AVG(J770,$J$2:$J$1001,0)</f>
        <v>318</v>
      </c>
      <c r="S770">
        <f t="shared" ref="S770:S833" si="102">_xlfn.RANK.EQ(J770,$J$2:$J$1001,0)</f>
        <v>318</v>
      </c>
      <c r="T770">
        <f t="shared" ref="T770:T833" si="103">G770*H770</f>
        <v>382.56</v>
      </c>
      <c r="U770" t="str">
        <f t="shared" ref="U770:U833" si="104">_xlfn.CONCAT("The customer is from ",C770," and purchase ",F770," product from shop")</f>
        <v>The customer is from Mandalay and purchase Electronic accessories product from shop</v>
      </c>
      <c r="V770" t="b">
        <f t="shared" ref="V770:V833" si="105">Q770=$AE$3</f>
        <v>0</v>
      </c>
      <c r="W770" t="b">
        <f t="shared" ref="W770:W833" si="106">Q770&gt;$AE$4</f>
        <v>1</v>
      </c>
      <c r="X770" t="b">
        <f t="shared" si="100"/>
        <v>0</v>
      </c>
      <c r="Y770" t="str">
        <f t="shared" ref="Y770:Y833" si="107">IF(Q770&lt;5,"Bad",IF(Q770&lt;7,"Good",IF(Q770&lt;9,"Better","Best")))</f>
        <v>Better</v>
      </c>
      <c r="AM770" s="2"/>
    </row>
    <row r="771" spans="1:39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  <c r="R771">
        <f t="shared" si="101"/>
        <v>888</v>
      </c>
      <c r="S771">
        <f t="shared" si="102"/>
        <v>888</v>
      </c>
      <c r="T771">
        <f t="shared" si="103"/>
        <v>68.58</v>
      </c>
      <c r="U771" t="str">
        <f t="shared" si="104"/>
        <v>The customer is from Yangon and purchase Home and lifestyle product from shop</v>
      </c>
      <c r="V771" t="b">
        <f t="shared" si="105"/>
        <v>0</v>
      </c>
      <c r="W771" t="b">
        <f t="shared" si="106"/>
        <v>1</v>
      </c>
      <c r="X771" t="b">
        <f t="shared" ref="X771:X834" si="108">Q771&lt;$AD$5</f>
        <v>0</v>
      </c>
      <c r="Y771" t="str">
        <f t="shared" si="107"/>
        <v>Better</v>
      </c>
      <c r="AM771" s="2"/>
    </row>
    <row r="772" spans="1:39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  <c r="R772">
        <f t="shared" si="101"/>
        <v>319</v>
      </c>
      <c r="S772">
        <f t="shared" si="102"/>
        <v>319</v>
      </c>
      <c r="T772">
        <f t="shared" si="103"/>
        <v>382.16</v>
      </c>
      <c r="U772" t="str">
        <f t="shared" si="104"/>
        <v>The customer is from Mandalay and purchase Sports and travel product from shop</v>
      </c>
      <c r="V772" t="b">
        <f t="shared" si="105"/>
        <v>0</v>
      </c>
      <c r="W772" t="b">
        <f t="shared" si="106"/>
        <v>0</v>
      </c>
      <c r="X772" t="b">
        <f t="shared" si="108"/>
        <v>0</v>
      </c>
      <c r="Y772" t="str">
        <f t="shared" si="107"/>
        <v>Bad</v>
      </c>
      <c r="AM772" s="2"/>
    </row>
    <row r="773" spans="1:39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  <c r="R773">
        <f t="shared" si="101"/>
        <v>137</v>
      </c>
      <c r="S773">
        <f t="shared" si="102"/>
        <v>137</v>
      </c>
      <c r="T773">
        <f t="shared" si="103"/>
        <v>601.09</v>
      </c>
      <c r="U773" t="str">
        <f t="shared" si="104"/>
        <v>The customer is from Naypyitaw and purchase Health and beauty product from shop</v>
      </c>
      <c r="V773" t="b">
        <f t="shared" si="105"/>
        <v>0</v>
      </c>
      <c r="W773" t="b">
        <f t="shared" si="106"/>
        <v>1</v>
      </c>
      <c r="X773" t="b">
        <f t="shared" si="108"/>
        <v>0</v>
      </c>
      <c r="Y773" t="str">
        <f t="shared" si="107"/>
        <v>Better</v>
      </c>
      <c r="AL773" s="1"/>
      <c r="AM773" s="2"/>
    </row>
    <row r="774" spans="1:39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  <c r="R774">
        <f t="shared" si="101"/>
        <v>228</v>
      </c>
      <c r="S774">
        <f t="shared" si="102"/>
        <v>228</v>
      </c>
      <c r="T774">
        <f t="shared" si="103"/>
        <v>475.92999999999995</v>
      </c>
      <c r="U774" t="str">
        <f t="shared" si="104"/>
        <v>The customer is from Naypyitaw and purchase Sports and travel product from shop</v>
      </c>
      <c r="V774" t="b">
        <f t="shared" si="105"/>
        <v>0</v>
      </c>
      <c r="W774" t="b">
        <f t="shared" si="106"/>
        <v>0</v>
      </c>
      <c r="X774" t="b">
        <f t="shared" si="108"/>
        <v>0</v>
      </c>
      <c r="Y774" t="str">
        <f t="shared" si="107"/>
        <v>Good</v>
      </c>
      <c r="AL774" s="1"/>
      <c r="AM774" s="2"/>
    </row>
    <row r="775" spans="1:39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  <c r="R775">
        <f t="shared" si="101"/>
        <v>923</v>
      </c>
      <c r="S775">
        <f t="shared" si="102"/>
        <v>923</v>
      </c>
      <c r="T775">
        <f t="shared" si="103"/>
        <v>52.42</v>
      </c>
      <c r="U775" t="str">
        <f t="shared" si="104"/>
        <v>The customer is from Naypyitaw and purchase Food and beverages product from shop</v>
      </c>
      <c r="V775" t="b">
        <f t="shared" si="105"/>
        <v>0</v>
      </c>
      <c r="W775" t="b">
        <f t="shared" si="106"/>
        <v>0</v>
      </c>
      <c r="X775" t="b">
        <f t="shared" si="108"/>
        <v>0</v>
      </c>
      <c r="Y775" t="str">
        <f t="shared" si="107"/>
        <v>Good</v>
      </c>
      <c r="AM775" s="2"/>
    </row>
    <row r="776" spans="1:39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f t="shared" si="101"/>
        <v>724</v>
      </c>
      <c r="S776">
        <f t="shared" si="102"/>
        <v>724</v>
      </c>
      <c r="T776">
        <f t="shared" si="103"/>
        <v>131.30000000000001</v>
      </c>
      <c r="U776" t="str">
        <f t="shared" si="104"/>
        <v>The customer is from Naypyitaw and purchase Food and beverages product from shop</v>
      </c>
      <c r="V776" t="b">
        <f t="shared" si="105"/>
        <v>0</v>
      </c>
      <c r="W776" t="b">
        <f t="shared" si="106"/>
        <v>0</v>
      </c>
      <c r="X776" t="b">
        <f t="shared" si="108"/>
        <v>0</v>
      </c>
      <c r="Y776" t="str">
        <f t="shared" si="107"/>
        <v>Good</v>
      </c>
      <c r="AM776" s="2"/>
    </row>
    <row r="777" spans="1:39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f t="shared" si="101"/>
        <v>689</v>
      </c>
      <c r="S777">
        <f t="shared" si="102"/>
        <v>689</v>
      </c>
      <c r="T777">
        <f t="shared" si="103"/>
        <v>144.30000000000001</v>
      </c>
      <c r="U777" t="str">
        <f t="shared" si="104"/>
        <v>The customer is from Mandalay and purchase Food and beverages product from shop</v>
      </c>
      <c r="V777" t="b">
        <f t="shared" si="105"/>
        <v>0</v>
      </c>
      <c r="W777" t="b">
        <f t="shared" si="106"/>
        <v>1</v>
      </c>
      <c r="X777" t="b">
        <f t="shared" si="108"/>
        <v>0</v>
      </c>
      <c r="Y777" t="str">
        <f t="shared" si="107"/>
        <v>Better</v>
      </c>
      <c r="AM777" s="2"/>
    </row>
    <row r="778" spans="1:39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  <c r="R778">
        <f t="shared" si="101"/>
        <v>243</v>
      </c>
      <c r="S778">
        <f t="shared" si="102"/>
        <v>243</v>
      </c>
      <c r="T778">
        <f t="shared" si="103"/>
        <v>457.17</v>
      </c>
      <c r="U778" t="str">
        <f t="shared" si="104"/>
        <v>The customer is from Naypyitaw and purchase Health and beauty product from shop</v>
      </c>
      <c r="V778" t="b">
        <f t="shared" si="105"/>
        <v>0</v>
      </c>
      <c r="W778" t="b">
        <f t="shared" si="106"/>
        <v>0</v>
      </c>
      <c r="X778" t="b">
        <f t="shared" si="108"/>
        <v>0</v>
      </c>
      <c r="Y778" t="str">
        <f t="shared" si="107"/>
        <v>Bad</v>
      </c>
      <c r="AL778" s="1"/>
      <c r="AM778" s="2"/>
    </row>
    <row r="779" spans="1:39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  <c r="R779">
        <f t="shared" si="101"/>
        <v>797</v>
      </c>
      <c r="S779">
        <f t="shared" si="102"/>
        <v>797</v>
      </c>
      <c r="T779">
        <f t="shared" si="103"/>
        <v>93.38</v>
      </c>
      <c r="U779" t="str">
        <f t="shared" si="104"/>
        <v>The customer is from Mandalay and purchase Sports and travel product from shop</v>
      </c>
      <c r="V779" t="b">
        <f t="shared" si="105"/>
        <v>0</v>
      </c>
      <c r="W779" t="b">
        <f t="shared" si="106"/>
        <v>1</v>
      </c>
      <c r="X779" t="b">
        <f t="shared" si="108"/>
        <v>0</v>
      </c>
      <c r="Y779" t="str">
        <f t="shared" si="107"/>
        <v>Best</v>
      </c>
      <c r="AM779" s="2"/>
    </row>
    <row r="780" spans="1:39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  <c r="R780">
        <f t="shared" si="101"/>
        <v>734</v>
      </c>
      <c r="S780">
        <f t="shared" si="102"/>
        <v>734</v>
      </c>
      <c r="T780">
        <f t="shared" si="103"/>
        <v>126.25</v>
      </c>
      <c r="U780" t="str">
        <f t="shared" si="104"/>
        <v>The customer is from Naypyitaw and purchase Sports and travel product from shop</v>
      </c>
      <c r="V780" t="b">
        <f t="shared" si="105"/>
        <v>0</v>
      </c>
      <c r="W780" t="b">
        <f t="shared" si="106"/>
        <v>0</v>
      </c>
      <c r="X780" t="b">
        <f t="shared" si="108"/>
        <v>0</v>
      </c>
      <c r="Y780" t="str">
        <f t="shared" si="107"/>
        <v>Good</v>
      </c>
      <c r="AM780" s="2"/>
    </row>
    <row r="781" spans="1:39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  <c r="R781">
        <f t="shared" si="101"/>
        <v>46</v>
      </c>
      <c r="S781">
        <f t="shared" si="102"/>
        <v>46</v>
      </c>
      <c r="T781">
        <f t="shared" si="103"/>
        <v>790.83</v>
      </c>
      <c r="U781" t="str">
        <f t="shared" si="104"/>
        <v>The customer is from Mandalay and purchase Electronic accessories product from shop</v>
      </c>
      <c r="V781" t="b">
        <f t="shared" si="105"/>
        <v>0</v>
      </c>
      <c r="W781" t="b">
        <f t="shared" si="106"/>
        <v>0</v>
      </c>
      <c r="X781" t="b">
        <f t="shared" si="108"/>
        <v>0</v>
      </c>
      <c r="Y781" t="str">
        <f t="shared" si="107"/>
        <v>Good</v>
      </c>
      <c r="AL781" s="1"/>
      <c r="AM781" s="2"/>
    </row>
    <row r="782" spans="1:39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f t="shared" si="101"/>
        <v>622</v>
      </c>
      <c r="S782">
        <f t="shared" si="102"/>
        <v>622</v>
      </c>
      <c r="T782">
        <f t="shared" si="103"/>
        <v>174.4</v>
      </c>
      <c r="U782" t="str">
        <f t="shared" si="104"/>
        <v>The customer is from Naypyitaw and purchase Health and beauty product from shop</v>
      </c>
      <c r="V782" t="b">
        <f t="shared" si="105"/>
        <v>0</v>
      </c>
      <c r="W782" t="b">
        <f t="shared" si="106"/>
        <v>1</v>
      </c>
      <c r="X782" t="b">
        <f t="shared" si="108"/>
        <v>0</v>
      </c>
      <c r="Y782" t="str">
        <f t="shared" si="107"/>
        <v>Better</v>
      </c>
      <c r="AL782" s="1"/>
      <c r="AM782" s="2"/>
    </row>
    <row r="783" spans="1:39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  <c r="R783">
        <f t="shared" si="101"/>
        <v>324</v>
      </c>
      <c r="S783">
        <f t="shared" si="102"/>
        <v>324</v>
      </c>
      <c r="T783">
        <f t="shared" si="103"/>
        <v>379.04</v>
      </c>
      <c r="U783" t="str">
        <f t="shared" si="104"/>
        <v>The customer is from Yangon and purchase Sports and travel product from shop</v>
      </c>
      <c r="V783" t="b">
        <f t="shared" si="105"/>
        <v>0</v>
      </c>
      <c r="W783" t="b">
        <f t="shared" si="106"/>
        <v>1</v>
      </c>
      <c r="X783" t="b">
        <f t="shared" si="108"/>
        <v>0</v>
      </c>
      <c r="Y783" t="str">
        <f t="shared" si="107"/>
        <v>Better</v>
      </c>
      <c r="AL783" s="1"/>
      <c r="AM783" s="2"/>
    </row>
    <row r="784" spans="1:39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f t="shared" si="101"/>
        <v>967</v>
      </c>
      <c r="S784">
        <f t="shared" si="102"/>
        <v>967</v>
      </c>
      <c r="T784">
        <f t="shared" si="103"/>
        <v>30.62</v>
      </c>
      <c r="U784" t="str">
        <f t="shared" si="104"/>
        <v>The customer is from Yangon and purchase Fashion accessories product from shop</v>
      </c>
      <c r="V784" t="b">
        <f t="shared" si="105"/>
        <v>0</v>
      </c>
      <c r="W784" t="b">
        <f t="shared" si="106"/>
        <v>0</v>
      </c>
      <c r="X784" t="b">
        <f t="shared" si="108"/>
        <v>0</v>
      </c>
      <c r="Y784" t="str">
        <f t="shared" si="107"/>
        <v>Bad</v>
      </c>
      <c r="AM784" s="2"/>
    </row>
    <row r="785" spans="1:39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f t="shared" si="101"/>
        <v>350</v>
      </c>
      <c r="S785">
        <f t="shared" si="102"/>
        <v>350</v>
      </c>
      <c r="T785">
        <f t="shared" si="103"/>
        <v>352.08</v>
      </c>
      <c r="U785" t="str">
        <f t="shared" si="104"/>
        <v>The customer is from Naypyitaw and purchase Home and lifestyle product from shop</v>
      </c>
      <c r="V785" t="b">
        <f t="shared" si="105"/>
        <v>0</v>
      </c>
      <c r="W785" t="b">
        <f t="shared" si="106"/>
        <v>1</v>
      </c>
      <c r="X785" t="b">
        <f t="shared" si="108"/>
        <v>0</v>
      </c>
      <c r="Y785" t="str">
        <f t="shared" si="107"/>
        <v>Better</v>
      </c>
      <c r="AM785" s="2"/>
    </row>
    <row r="786" spans="1:39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  <c r="R786">
        <f t="shared" si="101"/>
        <v>928</v>
      </c>
      <c r="S786">
        <f t="shared" si="102"/>
        <v>928</v>
      </c>
      <c r="T786">
        <f t="shared" si="103"/>
        <v>50.8</v>
      </c>
      <c r="U786" t="str">
        <f t="shared" si="104"/>
        <v>The customer is from Naypyitaw and purchase Health and beauty product from shop</v>
      </c>
      <c r="V786" t="b">
        <f t="shared" si="105"/>
        <v>0</v>
      </c>
      <c r="W786" t="b">
        <f t="shared" si="106"/>
        <v>0</v>
      </c>
      <c r="X786" t="b">
        <f t="shared" si="108"/>
        <v>0</v>
      </c>
      <c r="Y786" t="str">
        <f t="shared" si="107"/>
        <v>Bad</v>
      </c>
      <c r="AM786" s="2"/>
    </row>
    <row r="787" spans="1:39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f t="shared" si="101"/>
        <v>191</v>
      </c>
      <c r="S787">
        <f t="shared" si="102"/>
        <v>191</v>
      </c>
      <c r="T787">
        <f t="shared" si="103"/>
        <v>522.05999999999995</v>
      </c>
      <c r="U787" t="str">
        <f t="shared" si="104"/>
        <v>The customer is from Yangon and purchase Electronic accessories product from shop</v>
      </c>
      <c r="V787" t="b">
        <f t="shared" si="105"/>
        <v>0</v>
      </c>
      <c r="W787" t="b">
        <f t="shared" si="106"/>
        <v>1</v>
      </c>
      <c r="X787" t="b">
        <f t="shared" si="108"/>
        <v>0</v>
      </c>
      <c r="Y787" t="str">
        <f t="shared" si="107"/>
        <v>Best</v>
      </c>
      <c r="AM787" s="2"/>
    </row>
    <row r="788" spans="1:39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  <c r="R788">
        <f t="shared" si="101"/>
        <v>159</v>
      </c>
      <c r="S788">
        <f t="shared" si="102"/>
        <v>159</v>
      </c>
      <c r="T788">
        <f t="shared" si="103"/>
        <v>575.12</v>
      </c>
      <c r="U788" t="str">
        <f t="shared" si="104"/>
        <v>The customer is from Naypyitaw and purchase Electronic accessories product from shop</v>
      </c>
      <c r="V788" t="b">
        <f t="shared" si="105"/>
        <v>0</v>
      </c>
      <c r="W788" t="b">
        <f t="shared" si="106"/>
        <v>0</v>
      </c>
      <c r="X788" t="b">
        <f t="shared" si="108"/>
        <v>0</v>
      </c>
      <c r="Y788" t="str">
        <f t="shared" si="107"/>
        <v>Good</v>
      </c>
      <c r="AL788" s="1"/>
      <c r="AM788" s="2"/>
    </row>
    <row r="789" spans="1:39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f t="shared" si="101"/>
        <v>914</v>
      </c>
      <c r="S789">
        <f t="shared" si="102"/>
        <v>914</v>
      </c>
      <c r="T789">
        <f t="shared" si="103"/>
        <v>54.95</v>
      </c>
      <c r="U789" t="str">
        <f t="shared" si="104"/>
        <v>The customer is from Naypyitaw and purchase Health and beauty product from shop</v>
      </c>
      <c r="V789" t="b">
        <f t="shared" si="105"/>
        <v>0</v>
      </c>
      <c r="W789" t="b">
        <f t="shared" si="106"/>
        <v>1</v>
      </c>
      <c r="X789" t="b">
        <f t="shared" si="108"/>
        <v>0</v>
      </c>
      <c r="Y789" t="str">
        <f t="shared" si="107"/>
        <v>Best</v>
      </c>
      <c r="AL789" s="1"/>
      <c r="AM789" s="2"/>
    </row>
    <row r="790" spans="1:39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  <c r="R790">
        <f t="shared" si="101"/>
        <v>609</v>
      </c>
      <c r="S790">
        <f t="shared" si="102"/>
        <v>609</v>
      </c>
      <c r="T790">
        <f t="shared" si="103"/>
        <v>181.41</v>
      </c>
      <c r="U790" t="str">
        <f t="shared" si="104"/>
        <v>The customer is from Naypyitaw and purchase Health and beauty product from shop</v>
      </c>
      <c r="V790" t="b">
        <f t="shared" si="105"/>
        <v>0</v>
      </c>
      <c r="W790" t="b">
        <f t="shared" si="106"/>
        <v>0</v>
      </c>
      <c r="X790" t="b">
        <f t="shared" si="108"/>
        <v>0</v>
      </c>
      <c r="Y790" t="str">
        <f t="shared" si="107"/>
        <v>Good</v>
      </c>
      <c r="AL790" s="1"/>
      <c r="AM790" s="2"/>
    </row>
    <row r="791" spans="1:39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f t="shared" si="101"/>
        <v>289</v>
      </c>
      <c r="S791">
        <f t="shared" si="102"/>
        <v>289</v>
      </c>
      <c r="T791">
        <f t="shared" si="103"/>
        <v>412.37</v>
      </c>
      <c r="U791" t="str">
        <f t="shared" si="104"/>
        <v>The customer is from Yangon and purchase Sports and travel product from shop</v>
      </c>
      <c r="V791" t="b">
        <f t="shared" si="105"/>
        <v>0</v>
      </c>
      <c r="W791" t="b">
        <f t="shared" si="106"/>
        <v>1</v>
      </c>
      <c r="X791" t="b">
        <f t="shared" si="108"/>
        <v>0</v>
      </c>
      <c r="Y791" t="str">
        <f t="shared" si="107"/>
        <v>Best</v>
      </c>
      <c r="AL791" s="1"/>
      <c r="AM791" s="2"/>
    </row>
    <row r="792" spans="1:39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  <c r="R792">
        <f t="shared" si="101"/>
        <v>936</v>
      </c>
      <c r="S792">
        <f t="shared" si="102"/>
        <v>936</v>
      </c>
      <c r="T792">
        <f t="shared" si="103"/>
        <v>46.41</v>
      </c>
      <c r="U792" t="str">
        <f t="shared" si="104"/>
        <v>The customer is from Yangon and purchase Fashion accessories product from shop</v>
      </c>
      <c r="V792" t="b">
        <f t="shared" si="105"/>
        <v>0</v>
      </c>
      <c r="W792" t="b">
        <f t="shared" si="106"/>
        <v>0</v>
      </c>
      <c r="X792" t="b">
        <f t="shared" si="108"/>
        <v>0</v>
      </c>
      <c r="Y792" t="str">
        <f t="shared" si="107"/>
        <v>Bad</v>
      </c>
      <c r="AL792" s="1"/>
      <c r="AM792" s="2"/>
    </row>
    <row r="793" spans="1:39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  <c r="R793">
        <f t="shared" si="101"/>
        <v>453</v>
      </c>
      <c r="S793">
        <f t="shared" si="102"/>
        <v>453</v>
      </c>
      <c r="T793">
        <f t="shared" si="103"/>
        <v>274.2</v>
      </c>
      <c r="U793" t="str">
        <f t="shared" si="104"/>
        <v>The customer is from Naypyitaw and purchase Health and beauty product from shop</v>
      </c>
      <c r="V793" t="b">
        <f t="shared" si="105"/>
        <v>0</v>
      </c>
      <c r="W793" t="b">
        <f t="shared" si="106"/>
        <v>1</v>
      </c>
      <c r="X793" t="b">
        <f t="shared" si="108"/>
        <v>0</v>
      </c>
      <c r="Y793" t="str">
        <f t="shared" si="107"/>
        <v>Best</v>
      </c>
      <c r="AM793" s="2"/>
    </row>
    <row r="794" spans="1:39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f t="shared" si="101"/>
        <v>6</v>
      </c>
      <c r="S794">
        <f t="shared" si="102"/>
        <v>6</v>
      </c>
      <c r="T794">
        <f t="shared" si="103"/>
        <v>973.7</v>
      </c>
      <c r="U794" t="str">
        <f t="shared" si="104"/>
        <v>The customer is from Mandalay and purchase Home and lifestyle product from shop</v>
      </c>
      <c r="V794" t="b">
        <f t="shared" si="105"/>
        <v>0</v>
      </c>
      <c r="W794" t="b">
        <f t="shared" si="106"/>
        <v>0</v>
      </c>
      <c r="X794" t="b">
        <f t="shared" si="108"/>
        <v>0</v>
      </c>
      <c r="Y794" t="str">
        <f t="shared" si="107"/>
        <v>Bad</v>
      </c>
      <c r="AM794" s="2"/>
    </row>
    <row r="795" spans="1:39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f t="shared" si="101"/>
        <v>119</v>
      </c>
      <c r="S795">
        <f t="shared" si="102"/>
        <v>119</v>
      </c>
      <c r="T795">
        <f t="shared" si="103"/>
        <v>648.19999999999993</v>
      </c>
      <c r="U795" t="str">
        <f t="shared" si="104"/>
        <v>The customer is from Yangon and purchase Electronic accessories product from shop</v>
      </c>
      <c r="V795" t="b">
        <f t="shared" si="105"/>
        <v>0</v>
      </c>
      <c r="W795" t="b">
        <f t="shared" si="106"/>
        <v>1</v>
      </c>
      <c r="X795" t="b">
        <f t="shared" si="108"/>
        <v>0</v>
      </c>
      <c r="Y795" t="str">
        <f t="shared" si="107"/>
        <v>Best</v>
      </c>
      <c r="AM795" s="2"/>
    </row>
    <row r="796" spans="1:39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  <c r="R796">
        <f t="shared" si="101"/>
        <v>799</v>
      </c>
      <c r="S796">
        <f t="shared" si="102"/>
        <v>799</v>
      </c>
      <c r="T796">
        <f t="shared" si="103"/>
        <v>93.22</v>
      </c>
      <c r="U796" t="str">
        <f t="shared" si="104"/>
        <v>The customer is from Yangon and purchase Electronic accessories product from shop</v>
      </c>
      <c r="V796" t="b">
        <f t="shared" si="105"/>
        <v>0</v>
      </c>
      <c r="W796" t="b">
        <f t="shared" si="106"/>
        <v>0</v>
      </c>
      <c r="X796" t="b">
        <f t="shared" si="108"/>
        <v>0</v>
      </c>
      <c r="Y796" t="str">
        <f t="shared" si="107"/>
        <v>Good</v>
      </c>
      <c r="AL796" s="1"/>
      <c r="AM796" s="2"/>
    </row>
    <row r="797" spans="1:39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  <c r="R797">
        <f t="shared" si="101"/>
        <v>916</v>
      </c>
      <c r="S797">
        <f t="shared" si="102"/>
        <v>916</v>
      </c>
      <c r="T797">
        <f t="shared" si="103"/>
        <v>54.36</v>
      </c>
      <c r="U797" t="str">
        <f t="shared" si="104"/>
        <v>The customer is from Mandalay and purchase Fashion accessories product from shop</v>
      </c>
      <c r="V797" t="b">
        <f t="shared" si="105"/>
        <v>0</v>
      </c>
      <c r="W797" t="b">
        <f t="shared" si="106"/>
        <v>0</v>
      </c>
      <c r="X797" t="b">
        <f t="shared" si="108"/>
        <v>0</v>
      </c>
      <c r="Y797" t="str">
        <f t="shared" si="107"/>
        <v>Bad</v>
      </c>
      <c r="AM797" s="2"/>
    </row>
    <row r="798" spans="1:39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  <c r="R798">
        <f t="shared" si="101"/>
        <v>906</v>
      </c>
      <c r="S798">
        <f t="shared" si="102"/>
        <v>906</v>
      </c>
      <c r="T798">
        <f t="shared" si="103"/>
        <v>60.87</v>
      </c>
      <c r="U798" t="str">
        <f t="shared" si="104"/>
        <v>The customer is from Naypyitaw and purchase Home and lifestyle product from shop</v>
      </c>
      <c r="V798" t="b">
        <f t="shared" si="105"/>
        <v>0</v>
      </c>
      <c r="W798" t="b">
        <f t="shared" si="106"/>
        <v>0</v>
      </c>
      <c r="X798" t="b">
        <f t="shared" si="108"/>
        <v>0</v>
      </c>
      <c r="Y798" t="str">
        <f t="shared" si="107"/>
        <v>Good</v>
      </c>
      <c r="AM798" s="2"/>
    </row>
    <row r="799" spans="1:39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  <c r="R799">
        <f t="shared" si="101"/>
        <v>495</v>
      </c>
      <c r="S799">
        <f t="shared" si="102"/>
        <v>495</v>
      </c>
      <c r="T799">
        <f t="shared" si="103"/>
        <v>244.89999999999998</v>
      </c>
      <c r="U799" t="str">
        <f t="shared" si="104"/>
        <v>The customer is from Yangon and purchase Sports and travel product from shop</v>
      </c>
      <c r="V799" t="b">
        <f t="shared" si="105"/>
        <v>0</v>
      </c>
      <c r="W799" t="b">
        <f t="shared" si="106"/>
        <v>1</v>
      </c>
      <c r="X799" t="b">
        <f t="shared" si="108"/>
        <v>0</v>
      </c>
      <c r="Y799" t="str">
        <f t="shared" si="107"/>
        <v>Better</v>
      </c>
      <c r="AM799" s="2"/>
    </row>
    <row r="800" spans="1:39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f t="shared" si="101"/>
        <v>801</v>
      </c>
      <c r="S800">
        <f t="shared" si="102"/>
        <v>801</v>
      </c>
      <c r="T800">
        <f t="shared" si="103"/>
        <v>92.78</v>
      </c>
      <c r="U800" t="str">
        <f t="shared" si="104"/>
        <v>The customer is from Mandalay and purchase Health and beauty product from shop</v>
      </c>
      <c r="V800" t="b">
        <f t="shared" si="105"/>
        <v>0</v>
      </c>
      <c r="W800" t="b">
        <f t="shared" si="106"/>
        <v>1</v>
      </c>
      <c r="X800" t="b">
        <f t="shared" si="108"/>
        <v>0</v>
      </c>
      <c r="Y800" t="str">
        <f t="shared" si="107"/>
        <v>Best</v>
      </c>
      <c r="AM800" s="2"/>
    </row>
    <row r="801" spans="1:39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  <c r="R801">
        <f t="shared" si="101"/>
        <v>269</v>
      </c>
      <c r="S801">
        <f t="shared" si="102"/>
        <v>269</v>
      </c>
      <c r="T801">
        <f t="shared" si="103"/>
        <v>433.45</v>
      </c>
      <c r="U801" t="str">
        <f t="shared" si="104"/>
        <v>The customer is from Naypyitaw and purchase Home and lifestyle product from shop</v>
      </c>
      <c r="V801" t="b">
        <f t="shared" si="105"/>
        <v>0</v>
      </c>
      <c r="W801" t="b">
        <f t="shared" si="106"/>
        <v>1</v>
      </c>
      <c r="X801" t="b">
        <f t="shared" si="108"/>
        <v>0</v>
      </c>
      <c r="Y801" t="str">
        <f t="shared" si="107"/>
        <v>Best</v>
      </c>
      <c r="AM801" s="2"/>
    </row>
    <row r="802" spans="1:39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  <c r="R802">
        <f t="shared" si="101"/>
        <v>711</v>
      </c>
      <c r="S802">
        <f t="shared" si="102"/>
        <v>711</v>
      </c>
      <c r="T802">
        <f t="shared" si="103"/>
        <v>138.06</v>
      </c>
      <c r="U802" t="str">
        <f t="shared" si="104"/>
        <v>The customer is from Mandalay and purchase Sports and travel product from shop</v>
      </c>
      <c r="V802" t="b">
        <f t="shared" si="105"/>
        <v>0</v>
      </c>
      <c r="W802" t="b">
        <f t="shared" si="106"/>
        <v>1</v>
      </c>
      <c r="X802" t="b">
        <f t="shared" si="108"/>
        <v>0</v>
      </c>
      <c r="Y802" t="str">
        <f t="shared" si="107"/>
        <v>Better</v>
      </c>
      <c r="AL802" s="1"/>
      <c r="AM802" s="2"/>
    </row>
    <row r="803" spans="1:39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  <c r="R803">
        <f t="shared" si="101"/>
        <v>501</v>
      </c>
      <c r="S803">
        <f t="shared" si="102"/>
        <v>501</v>
      </c>
      <c r="T803">
        <f t="shared" si="103"/>
        <v>241.6</v>
      </c>
      <c r="U803" t="str">
        <f t="shared" si="104"/>
        <v>The customer is from Naypyitaw and purchase Electronic accessories product from shop</v>
      </c>
      <c r="V803" t="b">
        <f t="shared" si="105"/>
        <v>0</v>
      </c>
      <c r="W803" t="b">
        <f t="shared" si="106"/>
        <v>0</v>
      </c>
      <c r="X803" t="b">
        <f t="shared" si="108"/>
        <v>0</v>
      </c>
      <c r="Y803" t="str">
        <f t="shared" si="107"/>
        <v>Good</v>
      </c>
      <c r="AM803" s="2"/>
    </row>
    <row r="804" spans="1:39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  <c r="R804">
        <f t="shared" si="101"/>
        <v>230</v>
      </c>
      <c r="S804">
        <f t="shared" si="102"/>
        <v>230</v>
      </c>
      <c r="T804">
        <f t="shared" si="103"/>
        <v>471.73</v>
      </c>
      <c r="U804" t="str">
        <f t="shared" si="104"/>
        <v>The customer is from Naypyitaw and purchase Fashion accessories product from shop</v>
      </c>
      <c r="V804" t="b">
        <f t="shared" si="105"/>
        <v>0</v>
      </c>
      <c r="W804" t="b">
        <f t="shared" si="106"/>
        <v>1</v>
      </c>
      <c r="X804" t="b">
        <f t="shared" si="108"/>
        <v>0</v>
      </c>
      <c r="Y804" t="str">
        <f t="shared" si="107"/>
        <v>Good</v>
      </c>
      <c r="AL804" s="1"/>
      <c r="AM804" s="2"/>
    </row>
    <row r="805" spans="1:39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  <c r="R805">
        <f t="shared" si="101"/>
        <v>260</v>
      </c>
      <c r="S805">
        <f t="shared" si="102"/>
        <v>260</v>
      </c>
      <c r="T805">
        <f t="shared" si="103"/>
        <v>440.64</v>
      </c>
      <c r="U805" t="str">
        <f t="shared" si="104"/>
        <v>The customer is from Yangon and purchase Fashion accessories product from shop</v>
      </c>
      <c r="V805" t="b">
        <f t="shared" si="105"/>
        <v>0</v>
      </c>
      <c r="W805" t="b">
        <f t="shared" si="106"/>
        <v>1</v>
      </c>
      <c r="X805" t="b">
        <f t="shared" si="108"/>
        <v>0</v>
      </c>
      <c r="Y805" t="str">
        <f t="shared" si="107"/>
        <v>Better</v>
      </c>
      <c r="AL805" s="1"/>
      <c r="AM805" s="2"/>
    </row>
    <row r="806" spans="1:39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  <c r="R806">
        <f t="shared" si="101"/>
        <v>102</v>
      </c>
      <c r="S806">
        <f t="shared" si="102"/>
        <v>102</v>
      </c>
      <c r="T806">
        <f t="shared" si="103"/>
        <v>680.31000000000006</v>
      </c>
      <c r="U806" t="str">
        <f t="shared" si="104"/>
        <v>The customer is from Mandalay and purchase Electronic accessories product from shop</v>
      </c>
      <c r="V806" t="b">
        <f t="shared" si="105"/>
        <v>0</v>
      </c>
      <c r="W806" t="b">
        <f t="shared" si="106"/>
        <v>1</v>
      </c>
      <c r="X806" t="b">
        <f t="shared" si="108"/>
        <v>0</v>
      </c>
      <c r="Y806" t="str">
        <f t="shared" si="107"/>
        <v>Better</v>
      </c>
      <c r="AL806" s="1"/>
      <c r="AM806" s="2"/>
    </row>
    <row r="807" spans="1:39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  <c r="R807">
        <f t="shared" si="101"/>
        <v>401</v>
      </c>
      <c r="S807">
        <f t="shared" si="102"/>
        <v>401</v>
      </c>
      <c r="T807">
        <f t="shared" si="103"/>
        <v>309.88</v>
      </c>
      <c r="U807" t="str">
        <f t="shared" si="104"/>
        <v>The customer is from Yangon and purchase Home and lifestyle product from shop</v>
      </c>
      <c r="V807" t="b">
        <f t="shared" si="105"/>
        <v>0</v>
      </c>
      <c r="W807" t="b">
        <f t="shared" si="106"/>
        <v>0</v>
      </c>
      <c r="X807" t="b">
        <f t="shared" si="108"/>
        <v>0</v>
      </c>
      <c r="Y807" t="str">
        <f t="shared" si="107"/>
        <v>Bad</v>
      </c>
      <c r="AM807" s="2"/>
    </row>
    <row r="808" spans="1:39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  <c r="R808">
        <f t="shared" si="101"/>
        <v>597</v>
      </c>
      <c r="S808">
        <f t="shared" si="102"/>
        <v>597</v>
      </c>
      <c r="T808">
        <f t="shared" si="103"/>
        <v>186.36</v>
      </c>
      <c r="U808" t="str">
        <f t="shared" si="104"/>
        <v>The customer is from Yangon and purchase Sports and travel product from shop</v>
      </c>
      <c r="V808" t="b">
        <f t="shared" si="105"/>
        <v>0</v>
      </c>
      <c r="W808" t="b">
        <f t="shared" si="106"/>
        <v>1</v>
      </c>
      <c r="X808" t="b">
        <f t="shared" si="108"/>
        <v>0</v>
      </c>
      <c r="Y808" t="str">
        <f t="shared" si="107"/>
        <v>Better</v>
      </c>
      <c r="AM808" s="2"/>
    </row>
    <row r="809" spans="1:39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  <c r="R809">
        <f t="shared" si="101"/>
        <v>566</v>
      </c>
      <c r="S809">
        <f t="shared" si="102"/>
        <v>566</v>
      </c>
      <c r="T809">
        <f t="shared" si="103"/>
        <v>200.92</v>
      </c>
      <c r="U809" t="str">
        <f t="shared" si="104"/>
        <v>The customer is from Yangon and purchase Electronic accessories product from shop</v>
      </c>
      <c r="V809" t="b">
        <f t="shared" si="105"/>
        <v>0</v>
      </c>
      <c r="W809" t="b">
        <f t="shared" si="106"/>
        <v>1</v>
      </c>
      <c r="X809" t="b">
        <f t="shared" si="108"/>
        <v>0</v>
      </c>
      <c r="Y809" t="str">
        <f t="shared" si="107"/>
        <v>Best</v>
      </c>
      <c r="AM809" s="2"/>
    </row>
    <row r="810" spans="1:39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  <c r="R810">
        <f t="shared" si="101"/>
        <v>991</v>
      </c>
      <c r="S810">
        <f t="shared" si="102"/>
        <v>991</v>
      </c>
      <c r="T810">
        <f t="shared" si="103"/>
        <v>17.75</v>
      </c>
      <c r="U810" t="str">
        <f t="shared" si="104"/>
        <v>The customer is from Mandalay and purchase Health and beauty product from shop</v>
      </c>
      <c r="V810" t="b">
        <f t="shared" si="105"/>
        <v>0</v>
      </c>
      <c r="W810" t="b">
        <f t="shared" si="106"/>
        <v>1</v>
      </c>
      <c r="X810" t="b">
        <f t="shared" si="108"/>
        <v>0</v>
      </c>
      <c r="Y810" t="str">
        <f t="shared" si="107"/>
        <v>Better</v>
      </c>
      <c r="AL810" s="1"/>
      <c r="AM810" s="2"/>
    </row>
    <row r="811" spans="1:39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  <c r="R811">
        <f t="shared" si="101"/>
        <v>129</v>
      </c>
      <c r="S811">
        <f t="shared" si="102"/>
        <v>129</v>
      </c>
      <c r="T811">
        <f t="shared" si="103"/>
        <v>621.79999999999995</v>
      </c>
      <c r="U811" t="str">
        <f t="shared" si="104"/>
        <v>The customer is from Naypyitaw and purchase Fashion accessories product from shop</v>
      </c>
      <c r="V811" t="b">
        <f t="shared" si="105"/>
        <v>0</v>
      </c>
      <c r="W811" t="b">
        <f t="shared" si="106"/>
        <v>0</v>
      </c>
      <c r="X811" t="b">
        <f t="shared" si="108"/>
        <v>0</v>
      </c>
      <c r="Y811" t="str">
        <f t="shared" si="107"/>
        <v>Good</v>
      </c>
      <c r="AM811" s="2"/>
    </row>
    <row r="812" spans="1:39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  <c r="R812">
        <f t="shared" si="101"/>
        <v>831</v>
      </c>
      <c r="S812">
        <f t="shared" si="102"/>
        <v>831</v>
      </c>
      <c r="T812">
        <f t="shared" si="103"/>
        <v>86</v>
      </c>
      <c r="U812" t="str">
        <f t="shared" si="104"/>
        <v>The customer is from Mandalay and purchase Health and beauty product from shop</v>
      </c>
      <c r="V812" t="b">
        <f t="shared" si="105"/>
        <v>0</v>
      </c>
      <c r="W812" t="b">
        <f t="shared" si="106"/>
        <v>0</v>
      </c>
      <c r="X812" t="b">
        <f t="shared" si="108"/>
        <v>0</v>
      </c>
      <c r="Y812" t="str">
        <f t="shared" si="107"/>
        <v>Good</v>
      </c>
      <c r="AM812" s="2"/>
    </row>
    <row r="813" spans="1:39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  <c r="R813">
        <f t="shared" si="101"/>
        <v>298</v>
      </c>
      <c r="S813">
        <f t="shared" si="102"/>
        <v>298</v>
      </c>
      <c r="T813">
        <f t="shared" si="103"/>
        <v>402.59999999999997</v>
      </c>
      <c r="U813" t="str">
        <f t="shared" si="104"/>
        <v>The customer is from Yangon and purchase Electronic accessories product from shop</v>
      </c>
      <c r="V813" t="b">
        <f t="shared" si="105"/>
        <v>0</v>
      </c>
      <c r="W813" t="b">
        <f t="shared" si="106"/>
        <v>0</v>
      </c>
      <c r="X813" t="b">
        <f t="shared" si="108"/>
        <v>0</v>
      </c>
      <c r="Y813" t="str">
        <f t="shared" si="107"/>
        <v>Good</v>
      </c>
      <c r="AL813" s="1"/>
      <c r="AM813" s="2"/>
    </row>
    <row r="814" spans="1:39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  <c r="R814">
        <f t="shared" si="101"/>
        <v>382</v>
      </c>
      <c r="S814">
        <f t="shared" si="102"/>
        <v>382</v>
      </c>
      <c r="T814">
        <f t="shared" si="103"/>
        <v>324.85000000000002</v>
      </c>
      <c r="U814" t="str">
        <f t="shared" si="104"/>
        <v>The customer is from Naypyitaw and purchase Sports and travel product from shop</v>
      </c>
      <c r="V814" t="b">
        <f t="shared" si="105"/>
        <v>0</v>
      </c>
      <c r="W814" t="b">
        <f t="shared" si="106"/>
        <v>0</v>
      </c>
      <c r="X814" t="b">
        <f t="shared" si="108"/>
        <v>0</v>
      </c>
      <c r="Y814" t="str">
        <f t="shared" si="107"/>
        <v>Good</v>
      </c>
      <c r="AL814" s="1"/>
      <c r="AM814" s="2"/>
    </row>
    <row r="815" spans="1:39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  <c r="R815">
        <f t="shared" si="101"/>
        <v>793</v>
      </c>
      <c r="S815">
        <f t="shared" si="102"/>
        <v>793</v>
      </c>
      <c r="T815">
        <f t="shared" si="103"/>
        <v>95.15</v>
      </c>
      <c r="U815" t="str">
        <f t="shared" si="104"/>
        <v>The customer is from Yangon and purchase Electronic accessories product from shop</v>
      </c>
      <c r="V815" t="b">
        <f t="shared" si="105"/>
        <v>0</v>
      </c>
      <c r="W815" t="b">
        <f t="shared" si="106"/>
        <v>0</v>
      </c>
      <c r="X815" t="b">
        <f t="shared" si="108"/>
        <v>0</v>
      </c>
      <c r="Y815" t="str">
        <f t="shared" si="107"/>
        <v>Good</v>
      </c>
      <c r="AL815" s="1"/>
      <c r="AM815" s="2"/>
    </row>
    <row r="816" spans="1:39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  <c r="R816">
        <f t="shared" si="101"/>
        <v>309</v>
      </c>
      <c r="S816">
        <f t="shared" si="102"/>
        <v>309</v>
      </c>
      <c r="T816">
        <f t="shared" si="103"/>
        <v>388.96</v>
      </c>
      <c r="U816" t="str">
        <f t="shared" si="104"/>
        <v>The customer is from Yangon and purchase Electronic accessories product from shop</v>
      </c>
      <c r="V816" t="b">
        <f t="shared" si="105"/>
        <v>0</v>
      </c>
      <c r="W816" t="b">
        <f t="shared" si="106"/>
        <v>0</v>
      </c>
      <c r="X816" t="b">
        <f t="shared" si="108"/>
        <v>0</v>
      </c>
      <c r="Y816" t="str">
        <f t="shared" si="107"/>
        <v>Good</v>
      </c>
      <c r="AM816" s="2"/>
    </row>
    <row r="817" spans="1:39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  <c r="R817">
        <f t="shared" si="101"/>
        <v>276</v>
      </c>
      <c r="S817">
        <f t="shared" si="102"/>
        <v>276</v>
      </c>
      <c r="T817">
        <f t="shared" si="103"/>
        <v>425.68</v>
      </c>
      <c r="U817" t="str">
        <f t="shared" si="104"/>
        <v>The customer is from Mandalay and purchase Food and beverages product from shop</v>
      </c>
      <c r="V817" t="b">
        <f t="shared" si="105"/>
        <v>0</v>
      </c>
      <c r="W817" t="b">
        <f t="shared" si="106"/>
        <v>0</v>
      </c>
      <c r="X817" t="b">
        <f t="shared" si="108"/>
        <v>0</v>
      </c>
      <c r="Y817" t="str">
        <f t="shared" si="107"/>
        <v>Good</v>
      </c>
      <c r="AM817" s="2"/>
    </row>
    <row r="818" spans="1:39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  <c r="R818">
        <f t="shared" si="101"/>
        <v>393</v>
      </c>
      <c r="S818">
        <f t="shared" si="102"/>
        <v>393</v>
      </c>
      <c r="T818">
        <f t="shared" si="103"/>
        <v>318.08</v>
      </c>
      <c r="U818" t="str">
        <f t="shared" si="104"/>
        <v>The customer is from Naypyitaw and purchase Fashion accessories product from shop</v>
      </c>
      <c r="V818" t="b">
        <f t="shared" si="105"/>
        <v>0</v>
      </c>
      <c r="W818" t="b">
        <f t="shared" si="106"/>
        <v>1</v>
      </c>
      <c r="X818" t="b">
        <f t="shared" si="108"/>
        <v>0</v>
      </c>
      <c r="Y818" t="str">
        <f t="shared" si="107"/>
        <v>Best</v>
      </c>
      <c r="AL818" s="1"/>
      <c r="AM818" s="2"/>
    </row>
    <row r="819" spans="1:39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  <c r="R819">
        <f t="shared" si="101"/>
        <v>456</v>
      </c>
      <c r="S819">
        <f t="shared" si="102"/>
        <v>456</v>
      </c>
      <c r="T819">
        <f t="shared" si="103"/>
        <v>271.04000000000002</v>
      </c>
      <c r="U819" t="str">
        <f t="shared" si="104"/>
        <v>The customer is from Yangon and purchase Food and beverages product from shop</v>
      </c>
      <c r="V819" t="b">
        <f t="shared" si="105"/>
        <v>0</v>
      </c>
      <c r="W819" t="b">
        <f t="shared" si="106"/>
        <v>1</v>
      </c>
      <c r="X819" t="b">
        <f t="shared" si="108"/>
        <v>0</v>
      </c>
      <c r="Y819" t="str">
        <f t="shared" si="107"/>
        <v>Best</v>
      </c>
      <c r="AL819" s="1"/>
      <c r="AM819" s="2"/>
    </row>
    <row r="820" spans="1:39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  <c r="R820">
        <f t="shared" si="101"/>
        <v>315</v>
      </c>
      <c r="S820">
        <f t="shared" si="102"/>
        <v>315</v>
      </c>
      <c r="T820">
        <f t="shared" si="103"/>
        <v>384.64</v>
      </c>
      <c r="U820" t="str">
        <f t="shared" si="104"/>
        <v>The customer is from Mandalay and purchase Health and beauty product from shop</v>
      </c>
      <c r="V820" t="b">
        <f t="shared" si="105"/>
        <v>0</v>
      </c>
      <c r="W820" t="b">
        <f t="shared" si="106"/>
        <v>1</v>
      </c>
      <c r="X820" t="b">
        <f t="shared" si="108"/>
        <v>0</v>
      </c>
      <c r="Y820" t="str">
        <f t="shared" si="107"/>
        <v>Better</v>
      </c>
      <c r="AM820" s="2"/>
    </row>
    <row r="821" spans="1:39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  <c r="R821">
        <f t="shared" si="101"/>
        <v>513</v>
      </c>
      <c r="S821">
        <f t="shared" si="102"/>
        <v>513</v>
      </c>
      <c r="T821">
        <f t="shared" si="103"/>
        <v>235.79999999999998</v>
      </c>
      <c r="U821" t="str">
        <f t="shared" si="104"/>
        <v>The customer is from Mandalay and purchase Food and beverages product from shop</v>
      </c>
      <c r="V821" t="b">
        <f t="shared" si="105"/>
        <v>0</v>
      </c>
      <c r="W821" t="b">
        <f t="shared" si="106"/>
        <v>0</v>
      </c>
      <c r="X821" t="b">
        <f t="shared" si="108"/>
        <v>0</v>
      </c>
      <c r="Y821" t="str">
        <f t="shared" si="107"/>
        <v>Good</v>
      </c>
      <c r="AL821" s="1"/>
      <c r="AM821" s="2"/>
    </row>
    <row r="822" spans="1:39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  <c r="R822">
        <f t="shared" si="101"/>
        <v>544</v>
      </c>
      <c r="S822">
        <f t="shared" si="102"/>
        <v>544</v>
      </c>
      <c r="T822">
        <f t="shared" si="103"/>
        <v>211.56</v>
      </c>
      <c r="U822" t="str">
        <f t="shared" si="104"/>
        <v>The customer is from Mandalay and purchase Electronic accessories product from shop</v>
      </c>
      <c r="V822" t="b">
        <f t="shared" si="105"/>
        <v>0</v>
      </c>
      <c r="W822" t="b">
        <f t="shared" si="106"/>
        <v>0</v>
      </c>
      <c r="X822" t="b">
        <f t="shared" si="108"/>
        <v>0</v>
      </c>
      <c r="Y822" t="str">
        <f t="shared" si="107"/>
        <v>Good</v>
      </c>
      <c r="AM822" s="2"/>
    </row>
    <row r="823" spans="1:39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f t="shared" si="101"/>
        <v>792</v>
      </c>
      <c r="S823">
        <f t="shared" si="102"/>
        <v>792</v>
      </c>
      <c r="T823">
        <f t="shared" si="103"/>
        <v>95.36</v>
      </c>
      <c r="U823" t="str">
        <f t="shared" si="104"/>
        <v>The customer is from Yangon and purchase Home and lifestyle product from shop</v>
      </c>
      <c r="V823" t="b">
        <f t="shared" si="105"/>
        <v>0</v>
      </c>
      <c r="W823" t="b">
        <f t="shared" si="106"/>
        <v>0</v>
      </c>
      <c r="X823" t="b">
        <f t="shared" si="108"/>
        <v>0</v>
      </c>
      <c r="Y823" t="str">
        <f t="shared" si="107"/>
        <v>Bad</v>
      </c>
      <c r="AL823" s="1"/>
      <c r="AM823" s="2"/>
    </row>
    <row r="824" spans="1:39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  <c r="R824">
        <f t="shared" si="101"/>
        <v>1000</v>
      </c>
      <c r="S824">
        <f t="shared" si="102"/>
        <v>1000</v>
      </c>
      <c r="T824">
        <f t="shared" si="103"/>
        <v>10.17</v>
      </c>
      <c r="U824" t="str">
        <f t="shared" si="104"/>
        <v>The customer is from Naypyitaw and purchase Sports and travel product from shop</v>
      </c>
      <c r="V824" t="b">
        <f t="shared" si="105"/>
        <v>0</v>
      </c>
      <c r="W824" t="b">
        <f t="shared" si="106"/>
        <v>0</v>
      </c>
      <c r="X824" t="b">
        <f t="shared" si="108"/>
        <v>0</v>
      </c>
      <c r="Y824" t="str">
        <f t="shared" si="107"/>
        <v>Good</v>
      </c>
      <c r="AL824" s="1"/>
      <c r="AM824" s="2"/>
    </row>
    <row r="825" spans="1:39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  <c r="R825">
        <f t="shared" si="101"/>
        <v>556</v>
      </c>
      <c r="S825">
        <f t="shared" si="102"/>
        <v>556</v>
      </c>
      <c r="T825">
        <f t="shared" si="103"/>
        <v>206.13</v>
      </c>
      <c r="U825" t="str">
        <f t="shared" si="104"/>
        <v>The customer is from Yangon and purchase Health and beauty product from shop</v>
      </c>
      <c r="V825" t="b">
        <f t="shared" si="105"/>
        <v>0</v>
      </c>
      <c r="W825" t="b">
        <f t="shared" si="106"/>
        <v>1</v>
      </c>
      <c r="X825" t="b">
        <f t="shared" si="108"/>
        <v>0</v>
      </c>
      <c r="Y825" t="str">
        <f t="shared" si="107"/>
        <v>Better</v>
      </c>
      <c r="AL825" s="1"/>
      <c r="AM825" s="2"/>
    </row>
    <row r="826" spans="1:39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  <c r="R826">
        <f t="shared" si="101"/>
        <v>281</v>
      </c>
      <c r="S826">
        <f t="shared" si="102"/>
        <v>281</v>
      </c>
      <c r="T826">
        <f t="shared" si="103"/>
        <v>420.56</v>
      </c>
      <c r="U826" t="str">
        <f t="shared" si="104"/>
        <v>The customer is from Mandalay and purchase Sports and travel product from shop</v>
      </c>
      <c r="V826" t="b">
        <f t="shared" si="105"/>
        <v>0</v>
      </c>
      <c r="W826" t="b">
        <f t="shared" si="106"/>
        <v>0</v>
      </c>
      <c r="X826" t="b">
        <f t="shared" si="108"/>
        <v>0</v>
      </c>
      <c r="Y826" t="str">
        <f t="shared" si="107"/>
        <v>Bad</v>
      </c>
      <c r="AL826" s="1"/>
      <c r="AM826" s="2"/>
    </row>
    <row r="827" spans="1:39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  <c r="R827">
        <f t="shared" si="101"/>
        <v>820</v>
      </c>
      <c r="S827">
        <f t="shared" si="102"/>
        <v>820</v>
      </c>
      <c r="T827">
        <f t="shared" si="103"/>
        <v>88.04</v>
      </c>
      <c r="U827" t="str">
        <f t="shared" si="104"/>
        <v>The customer is from Yangon and purchase Sports and travel product from shop</v>
      </c>
      <c r="V827" t="b">
        <f t="shared" si="105"/>
        <v>0</v>
      </c>
      <c r="W827" t="b">
        <f t="shared" si="106"/>
        <v>0</v>
      </c>
      <c r="X827" t="b">
        <f t="shared" si="108"/>
        <v>0</v>
      </c>
      <c r="Y827" t="str">
        <f t="shared" si="107"/>
        <v>Good</v>
      </c>
      <c r="AL827" s="1"/>
      <c r="AM827" s="2"/>
    </row>
    <row r="828" spans="1:39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  <c r="R828">
        <f t="shared" si="101"/>
        <v>118</v>
      </c>
      <c r="S828">
        <f t="shared" si="102"/>
        <v>118</v>
      </c>
      <c r="T828">
        <f t="shared" si="103"/>
        <v>648.99</v>
      </c>
      <c r="U828" t="str">
        <f t="shared" si="104"/>
        <v>The customer is from Mandalay and purchase Health and beauty product from shop</v>
      </c>
      <c r="V828" t="b">
        <f t="shared" si="105"/>
        <v>0</v>
      </c>
      <c r="W828" t="b">
        <f t="shared" si="106"/>
        <v>1</v>
      </c>
      <c r="X828" t="b">
        <f t="shared" si="108"/>
        <v>0</v>
      </c>
      <c r="Y828" t="str">
        <f t="shared" si="107"/>
        <v>Better</v>
      </c>
      <c r="AM828" s="2"/>
    </row>
    <row r="829" spans="1:39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  <c r="R829">
        <f t="shared" si="101"/>
        <v>740</v>
      </c>
      <c r="S829">
        <f t="shared" si="102"/>
        <v>740</v>
      </c>
      <c r="T829">
        <f t="shared" si="103"/>
        <v>123.84</v>
      </c>
      <c r="U829" t="str">
        <f t="shared" si="104"/>
        <v>The customer is from Yangon and purchase Fashion accessories product from shop</v>
      </c>
      <c r="V829" t="b">
        <f t="shared" si="105"/>
        <v>0</v>
      </c>
      <c r="W829" t="b">
        <f t="shared" si="106"/>
        <v>1</v>
      </c>
      <c r="X829" t="b">
        <f t="shared" si="108"/>
        <v>0</v>
      </c>
      <c r="Y829" t="str">
        <f t="shared" si="107"/>
        <v>Better</v>
      </c>
      <c r="AM829" s="2"/>
    </row>
    <row r="830" spans="1:39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  <c r="R830">
        <f t="shared" si="101"/>
        <v>117</v>
      </c>
      <c r="S830">
        <f t="shared" si="102"/>
        <v>117</v>
      </c>
      <c r="T830">
        <f t="shared" si="103"/>
        <v>649.5</v>
      </c>
      <c r="U830" t="str">
        <f t="shared" si="104"/>
        <v>The customer is from Naypyitaw and purchase Electronic accessories product from shop</v>
      </c>
      <c r="V830" t="b">
        <f t="shared" si="105"/>
        <v>0</v>
      </c>
      <c r="W830" t="b">
        <f t="shared" si="106"/>
        <v>0</v>
      </c>
      <c r="X830" t="b">
        <f t="shared" si="108"/>
        <v>0</v>
      </c>
      <c r="Y830" t="str">
        <f t="shared" si="107"/>
        <v>Good</v>
      </c>
      <c r="AM830" s="2"/>
    </row>
    <row r="831" spans="1:39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  <c r="R831">
        <f t="shared" si="101"/>
        <v>68</v>
      </c>
      <c r="S831">
        <f t="shared" si="102"/>
        <v>68</v>
      </c>
      <c r="T831">
        <f t="shared" si="103"/>
        <v>742.2</v>
      </c>
      <c r="U831" t="str">
        <f t="shared" si="104"/>
        <v>The customer is from Yangon and purchase Electronic accessories product from shop</v>
      </c>
      <c r="V831" t="b">
        <f t="shared" si="105"/>
        <v>0</v>
      </c>
      <c r="W831" t="b">
        <f t="shared" si="106"/>
        <v>0</v>
      </c>
      <c r="X831" t="b">
        <f t="shared" si="108"/>
        <v>0</v>
      </c>
      <c r="Y831" t="str">
        <f t="shared" si="107"/>
        <v>Bad</v>
      </c>
      <c r="AL831" s="1"/>
      <c r="AM831" s="2"/>
    </row>
    <row r="832" spans="1:39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  <c r="R832">
        <f t="shared" si="101"/>
        <v>833</v>
      </c>
      <c r="S832">
        <f t="shared" si="102"/>
        <v>833</v>
      </c>
      <c r="T832">
        <f t="shared" si="103"/>
        <v>84.48</v>
      </c>
      <c r="U832" t="str">
        <f t="shared" si="104"/>
        <v>The customer is from Yangon and purchase Electronic accessories product from shop</v>
      </c>
      <c r="V832" t="b">
        <f t="shared" si="105"/>
        <v>0</v>
      </c>
      <c r="W832" t="b">
        <f t="shared" si="106"/>
        <v>1</v>
      </c>
      <c r="X832" t="b">
        <f t="shared" si="108"/>
        <v>0</v>
      </c>
      <c r="Y832" t="str">
        <f t="shared" si="107"/>
        <v>Better</v>
      </c>
      <c r="AM832" s="2"/>
    </row>
    <row r="833" spans="1:39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  <c r="R833">
        <f t="shared" si="101"/>
        <v>490</v>
      </c>
      <c r="S833">
        <f t="shared" si="102"/>
        <v>490</v>
      </c>
      <c r="T833">
        <f t="shared" si="103"/>
        <v>250.28</v>
      </c>
      <c r="U833" t="str">
        <f t="shared" si="104"/>
        <v>The customer is from Mandalay and purchase Health and beauty product from shop</v>
      </c>
      <c r="V833" t="b">
        <f t="shared" si="105"/>
        <v>0</v>
      </c>
      <c r="W833" t="b">
        <f t="shared" si="106"/>
        <v>1</v>
      </c>
      <c r="X833" t="b">
        <f t="shared" si="108"/>
        <v>0</v>
      </c>
      <c r="Y833" t="str">
        <f t="shared" si="107"/>
        <v>Best</v>
      </c>
      <c r="AM833" s="2"/>
    </row>
    <row r="834" spans="1:39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  <c r="R834">
        <f t="shared" ref="R834:R897" si="109">_xlfn.RANK.AVG(J834,$J$2:$J$1001,0)</f>
        <v>795</v>
      </c>
      <c r="S834">
        <f t="shared" ref="S834:S897" si="110">_xlfn.RANK.EQ(J834,$J$2:$J$1001,0)</f>
        <v>795</v>
      </c>
      <c r="T834">
        <f t="shared" ref="T834:T897" si="111">G834*H834</f>
        <v>94.8</v>
      </c>
      <c r="U834" t="str">
        <f t="shared" ref="U834:U897" si="112">_xlfn.CONCAT("The customer is from ",C834," and purchase ",F834," product from shop")</f>
        <v>The customer is from Mandalay and purchase Sports and travel product from shop</v>
      </c>
      <c r="V834" t="b">
        <f t="shared" ref="V834:V897" si="113">Q834=$AE$3</f>
        <v>0</v>
      </c>
      <c r="W834" t="b">
        <f t="shared" ref="W834:W897" si="114">Q834&gt;$AE$4</f>
        <v>0</v>
      </c>
      <c r="X834" t="b">
        <f t="shared" si="108"/>
        <v>0</v>
      </c>
      <c r="Y834" t="str">
        <f t="shared" ref="Y834:Y897" si="115">IF(Q834&lt;5,"Bad",IF(Q834&lt;7,"Good",IF(Q834&lt;9,"Better","Best")))</f>
        <v>Bad</v>
      </c>
      <c r="AL834" s="1"/>
      <c r="AM834" s="2"/>
    </row>
    <row r="835" spans="1:39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f t="shared" si="109"/>
        <v>807</v>
      </c>
      <c r="S835">
        <f t="shared" si="110"/>
        <v>807</v>
      </c>
      <c r="T835">
        <f t="shared" si="111"/>
        <v>91.3</v>
      </c>
      <c r="U835" t="str">
        <f t="shared" si="112"/>
        <v>The customer is from Yangon and purchase Health and beauty product from shop</v>
      </c>
      <c r="V835" t="b">
        <f t="shared" si="113"/>
        <v>0</v>
      </c>
      <c r="W835" t="b">
        <f t="shared" si="114"/>
        <v>1</v>
      </c>
      <c r="X835" t="b">
        <f t="shared" ref="X835:X898" si="116">Q835&lt;$AD$5</f>
        <v>0</v>
      </c>
      <c r="Y835" t="str">
        <f t="shared" si="115"/>
        <v>Best</v>
      </c>
      <c r="AM835" s="2"/>
    </row>
    <row r="836" spans="1:39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  <c r="R836">
        <f t="shared" si="109"/>
        <v>434</v>
      </c>
      <c r="S836">
        <f t="shared" si="110"/>
        <v>434</v>
      </c>
      <c r="T836">
        <f t="shared" si="111"/>
        <v>285.10999999999996</v>
      </c>
      <c r="U836" t="str">
        <f t="shared" si="112"/>
        <v>The customer is from Mandalay and purchase Home and lifestyle product from shop</v>
      </c>
      <c r="V836" t="b">
        <f t="shared" si="113"/>
        <v>0</v>
      </c>
      <c r="W836" t="b">
        <f t="shared" si="114"/>
        <v>0</v>
      </c>
      <c r="X836" t="b">
        <f t="shared" si="116"/>
        <v>0</v>
      </c>
      <c r="Y836" t="str">
        <f t="shared" si="115"/>
        <v>Good</v>
      </c>
      <c r="AM836" s="2"/>
    </row>
    <row r="837" spans="1:39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  <c r="R837">
        <f t="shared" si="109"/>
        <v>924</v>
      </c>
      <c r="S837">
        <f t="shared" si="110"/>
        <v>924</v>
      </c>
      <c r="T837">
        <f t="shared" si="111"/>
        <v>52.38</v>
      </c>
      <c r="U837" t="str">
        <f t="shared" si="112"/>
        <v>The customer is from Yangon and purchase Fashion accessories product from shop</v>
      </c>
      <c r="V837" t="b">
        <f t="shared" si="113"/>
        <v>0</v>
      </c>
      <c r="W837" t="b">
        <f t="shared" si="114"/>
        <v>0</v>
      </c>
      <c r="X837" t="b">
        <f t="shared" si="116"/>
        <v>0</v>
      </c>
      <c r="Y837" t="str">
        <f t="shared" si="115"/>
        <v>Good</v>
      </c>
      <c r="AM837" s="2"/>
    </row>
    <row r="838" spans="1:39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  <c r="R838">
        <f t="shared" si="109"/>
        <v>589</v>
      </c>
      <c r="S838">
        <f t="shared" si="110"/>
        <v>589</v>
      </c>
      <c r="T838">
        <f t="shared" si="111"/>
        <v>192.7</v>
      </c>
      <c r="U838" t="str">
        <f t="shared" si="112"/>
        <v>The customer is from Yangon and purchase Fashion accessories product from shop</v>
      </c>
      <c r="V838" t="b">
        <f t="shared" si="113"/>
        <v>0</v>
      </c>
      <c r="W838" t="b">
        <f t="shared" si="114"/>
        <v>0</v>
      </c>
      <c r="X838" t="b">
        <f t="shared" si="116"/>
        <v>0</v>
      </c>
      <c r="Y838" t="str">
        <f t="shared" si="115"/>
        <v>Good</v>
      </c>
      <c r="AM838" s="2"/>
    </row>
    <row r="839" spans="1:39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f t="shared" si="109"/>
        <v>460</v>
      </c>
      <c r="S839">
        <f t="shared" si="110"/>
        <v>460</v>
      </c>
      <c r="T839">
        <f t="shared" si="111"/>
        <v>267.78000000000003</v>
      </c>
      <c r="U839" t="str">
        <f t="shared" si="112"/>
        <v>The customer is from Mandalay and purchase Sports and travel product from shop</v>
      </c>
      <c r="V839" t="b">
        <f t="shared" si="113"/>
        <v>0</v>
      </c>
      <c r="W839" t="b">
        <f t="shared" si="114"/>
        <v>0</v>
      </c>
      <c r="X839" t="b">
        <f t="shared" si="116"/>
        <v>0</v>
      </c>
      <c r="Y839" t="str">
        <f t="shared" si="115"/>
        <v>Good</v>
      </c>
      <c r="AL839" s="1"/>
      <c r="AM839" s="2"/>
    </row>
    <row r="840" spans="1:39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f t="shared" si="109"/>
        <v>169</v>
      </c>
      <c r="S840">
        <f t="shared" si="110"/>
        <v>169</v>
      </c>
      <c r="T840">
        <f t="shared" si="111"/>
        <v>558.69999999999993</v>
      </c>
      <c r="U840" t="str">
        <f t="shared" si="112"/>
        <v>The customer is from Naypyitaw and purchase Electronic accessories product from shop</v>
      </c>
      <c r="V840" t="b">
        <f t="shared" si="113"/>
        <v>0</v>
      </c>
      <c r="W840" t="b">
        <f t="shared" si="114"/>
        <v>0</v>
      </c>
      <c r="X840" t="b">
        <f t="shared" si="116"/>
        <v>0</v>
      </c>
      <c r="Y840" t="str">
        <f t="shared" si="115"/>
        <v>Good</v>
      </c>
      <c r="AL840" s="1"/>
      <c r="AM840" s="2"/>
    </row>
    <row r="841" spans="1:39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  <c r="R841">
        <f t="shared" si="109"/>
        <v>620</v>
      </c>
      <c r="S841">
        <f t="shared" si="110"/>
        <v>620</v>
      </c>
      <c r="T841">
        <f t="shared" si="111"/>
        <v>175.32</v>
      </c>
      <c r="U841" t="str">
        <f t="shared" si="112"/>
        <v>The customer is from Naypyitaw and purchase Sports and travel product from shop</v>
      </c>
      <c r="V841" t="b">
        <f t="shared" si="113"/>
        <v>0</v>
      </c>
      <c r="W841" t="b">
        <f t="shared" si="114"/>
        <v>0</v>
      </c>
      <c r="X841" t="b">
        <f t="shared" si="116"/>
        <v>0</v>
      </c>
      <c r="Y841" t="str">
        <f t="shared" si="115"/>
        <v>Good</v>
      </c>
      <c r="AL841" s="1"/>
      <c r="AM841" s="2"/>
    </row>
    <row r="842" spans="1:39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  <c r="R842">
        <f t="shared" si="109"/>
        <v>670</v>
      </c>
      <c r="S842">
        <f t="shared" si="110"/>
        <v>670</v>
      </c>
      <c r="T842">
        <f t="shared" si="111"/>
        <v>155.82</v>
      </c>
      <c r="U842" t="str">
        <f t="shared" si="112"/>
        <v>The customer is from Yangon and purchase Fashion accessories product from shop</v>
      </c>
      <c r="V842" t="b">
        <f t="shared" si="113"/>
        <v>0</v>
      </c>
      <c r="W842" t="b">
        <f t="shared" si="114"/>
        <v>1</v>
      </c>
      <c r="X842" t="b">
        <f t="shared" si="116"/>
        <v>0</v>
      </c>
      <c r="Y842" t="str">
        <f t="shared" si="115"/>
        <v>Better</v>
      </c>
      <c r="AM842" s="2"/>
    </row>
    <row r="843" spans="1:39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  <c r="R843">
        <f t="shared" si="109"/>
        <v>907</v>
      </c>
      <c r="S843">
        <f t="shared" si="110"/>
        <v>907</v>
      </c>
      <c r="T843">
        <f t="shared" si="111"/>
        <v>60.3</v>
      </c>
      <c r="U843" t="str">
        <f t="shared" si="112"/>
        <v>The customer is from Mandalay and purchase Electronic accessories product from shop</v>
      </c>
      <c r="V843" t="b">
        <f t="shared" si="113"/>
        <v>0</v>
      </c>
      <c r="W843" t="b">
        <f t="shared" si="114"/>
        <v>0</v>
      </c>
      <c r="X843" t="b">
        <f t="shared" si="116"/>
        <v>0</v>
      </c>
      <c r="Y843" t="str">
        <f t="shared" si="115"/>
        <v>Good</v>
      </c>
      <c r="AL843" s="1"/>
      <c r="AM843" s="2"/>
    </row>
    <row r="844" spans="1:39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  <c r="R844">
        <f t="shared" si="109"/>
        <v>850</v>
      </c>
      <c r="S844">
        <f t="shared" si="110"/>
        <v>850</v>
      </c>
      <c r="T844">
        <f t="shared" si="111"/>
        <v>78.94</v>
      </c>
      <c r="U844" t="str">
        <f t="shared" si="112"/>
        <v>The customer is from Yangon and purchase Sports and travel product from shop</v>
      </c>
      <c r="V844" t="b">
        <f t="shared" si="113"/>
        <v>0</v>
      </c>
      <c r="W844" t="b">
        <f t="shared" si="114"/>
        <v>0</v>
      </c>
      <c r="X844" t="b">
        <f t="shared" si="116"/>
        <v>0</v>
      </c>
      <c r="Y844" t="str">
        <f t="shared" si="115"/>
        <v>Good</v>
      </c>
      <c r="AM844" s="2"/>
    </row>
    <row r="845" spans="1:39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  <c r="R845">
        <f t="shared" si="109"/>
        <v>971</v>
      </c>
      <c r="S845">
        <f t="shared" si="110"/>
        <v>971</v>
      </c>
      <c r="T845">
        <f t="shared" si="111"/>
        <v>29.74</v>
      </c>
      <c r="U845" t="str">
        <f t="shared" si="112"/>
        <v>The customer is from Naypyitaw and purchase Food and beverages product from shop</v>
      </c>
      <c r="V845" t="b">
        <f t="shared" si="113"/>
        <v>0</v>
      </c>
      <c r="W845" t="b">
        <f t="shared" si="114"/>
        <v>1</v>
      </c>
      <c r="X845" t="b">
        <f t="shared" si="116"/>
        <v>0</v>
      </c>
      <c r="Y845" t="str">
        <f t="shared" si="115"/>
        <v>Better</v>
      </c>
      <c r="AM845" s="2"/>
    </row>
    <row r="846" spans="1:39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  <c r="R846">
        <f t="shared" si="109"/>
        <v>986</v>
      </c>
      <c r="S846">
        <f t="shared" si="110"/>
        <v>986</v>
      </c>
      <c r="T846">
        <f t="shared" si="111"/>
        <v>21.32</v>
      </c>
      <c r="U846" t="str">
        <f t="shared" si="112"/>
        <v>The customer is from Yangon and purchase Fashion accessories product from shop</v>
      </c>
      <c r="V846" t="b">
        <f t="shared" si="113"/>
        <v>0</v>
      </c>
      <c r="W846" t="b">
        <f t="shared" si="114"/>
        <v>0</v>
      </c>
      <c r="X846" t="b">
        <f t="shared" si="116"/>
        <v>0</v>
      </c>
      <c r="Y846" t="str">
        <f t="shared" si="115"/>
        <v>Good</v>
      </c>
      <c r="AL846" s="1"/>
      <c r="AM846" s="2"/>
    </row>
    <row r="847" spans="1:39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  <c r="R847">
        <f t="shared" si="109"/>
        <v>440</v>
      </c>
      <c r="S847">
        <f t="shared" si="110"/>
        <v>440</v>
      </c>
      <c r="T847">
        <f t="shared" si="111"/>
        <v>281.34000000000003</v>
      </c>
      <c r="U847" t="str">
        <f t="shared" si="112"/>
        <v>The customer is from Yangon and purchase Electronic accessories product from shop</v>
      </c>
      <c r="V847" t="b">
        <f t="shared" si="113"/>
        <v>0</v>
      </c>
      <c r="W847" t="b">
        <f t="shared" si="114"/>
        <v>0</v>
      </c>
      <c r="X847" t="b">
        <f t="shared" si="116"/>
        <v>0</v>
      </c>
      <c r="Y847" t="str">
        <f t="shared" si="115"/>
        <v>Good</v>
      </c>
      <c r="AM847" s="2"/>
    </row>
    <row r="848" spans="1:39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f t="shared" si="109"/>
        <v>870</v>
      </c>
      <c r="S848">
        <f t="shared" si="110"/>
        <v>870</v>
      </c>
      <c r="T848">
        <f t="shared" si="111"/>
        <v>73.260000000000005</v>
      </c>
      <c r="U848" t="str">
        <f t="shared" si="112"/>
        <v>The customer is from Yangon and purchase Electronic accessories product from shop</v>
      </c>
      <c r="V848" t="b">
        <f t="shared" si="113"/>
        <v>0</v>
      </c>
      <c r="W848" t="b">
        <f t="shared" si="114"/>
        <v>1</v>
      </c>
      <c r="X848" t="b">
        <f t="shared" si="116"/>
        <v>0</v>
      </c>
      <c r="Y848" t="str">
        <f t="shared" si="115"/>
        <v>Best</v>
      </c>
      <c r="AM848" s="2"/>
    </row>
    <row r="849" spans="1:39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  <c r="R849">
        <f t="shared" si="109"/>
        <v>984</v>
      </c>
      <c r="S849">
        <f t="shared" si="110"/>
        <v>984</v>
      </c>
      <c r="T849">
        <f t="shared" si="111"/>
        <v>22.38</v>
      </c>
      <c r="U849" t="str">
        <f t="shared" si="112"/>
        <v>The customer is from Naypyitaw and purchase Sports and travel product from shop</v>
      </c>
      <c r="V849" t="b">
        <f t="shared" si="113"/>
        <v>0</v>
      </c>
      <c r="W849" t="b">
        <f t="shared" si="114"/>
        <v>1</v>
      </c>
      <c r="X849" t="b">
        <f t="shared" si="116"/>
        <v>0</v>
      </c>
      <c r="Y849" t="str">
        <f t="shared" si="115"/>
        <v>Better</v>
      </c>
      <c r="AL849" s="1"/>
      <c r="AM849" s="2"/>
    </row>
    <row r="850" spans="1:39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  <c r="R850">
        <f t="shared" si="109"/>
        <v>114</v>
      </c>
      <c r="S850">
        <f t="shared" si="110"/>
        <v>114</v>
      </c>
      <c r="T850">
        <f t="shared" si="111"/>
        <v>655.92</v>
      </c>
      <c r="U850" t="str">
        <f t="shared" si="112"/>
        <v>The customer is from Naypyitaw and purchase Food and beverages product from shop</v>
      </c>
      <c r="V850" t="b">
        <f t="shared" si="113"/>
        <v>0</v>
      </c>
      <c r="W850" t="b">
        <f t="shared" si="114"/>
        <v>0</v>
      </c>
      <c r="X850" t="b">
        <f t="shared" si="116"/>
        <v>0</v>
      </c>
      <c r="Y850" t="str">
        <f t="shared" si="115"/>
        <v>Bad</v>
      </c>
      <c r="AM850" s="2"/>
    </row>
    <row r="851" spans="1:39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  <c r="R851">
        <f t="shared" si="109"/>
        <v>146</v>
      </c>
      <c r="S851">
        <f t="shared" si="110"/>
        <v>146</v>
      </c>
      <c r="T851">
        <f t="shared" si="111"/>
        <v>594.59999999999991</v>
      </c>
      <c r="U851" t="str">
        <f t="shared" si="112"/>
        <v>The customer is from Yangon and purchase Fashion accessories product from shop</v>
      </c>
      <c r="V851" t="b">
        <f t="shared" si="113"/>
        <v>0</v>
      </c>
      <c r="W851" t="b">
        <f t="shared" si="114"/>
        <v>0</v>
      </c>
      <c r="X851" t="b">
        <f t="shared" si="116"/>
        <v>0</v>
      </c>
      <c r="Y851" t="str">
        <f t="shared" si="115"/>
        <v>Bad</v>
      </c>
      <c r="AL851" s="1"/>
      <c r="AM851" s="2"/>
    </row>
    <row r="852" spans="1:39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f t="shared" si="109"/>
        <v>865</v>
      </c>
      <c r="S852">
        <f t="shared" si="110"/>
        <v>865</v>
      </c>
      <c r="T852">
        <f t="shared" si="111"/>
        <v>74.099999999999994</v>
      </c>
      <c r="U852" t="str">
        <f t="shared" si="112"/>
        <v>The customer is from Yangon and purchase Fashion accessories product from shop</v>
      </c>
      <c r="V852" t="b">
        <f t="shared" si="113"/>
        <v>0</v>
      </c>
      <c r="W852" t="b">
        <f t="shared" si="114"/>
        <v>1</v>
      </c>
      <c r="X852" t="b">
        <f t="shared" si="116"/>
        <v>0</v>
      </c>
      <c r="Y852" t="str">
        <f t="shared" si="115"/>
        <v>Best</v>
      </c>
      <c r="AM852" s="2"/>
    </row>
    <row r="853" spans="1:39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f t="shared" si="109"/>
        <v>578</v>
      </c>
      <c r="S853">
        <f t="shared" si="110"/>
        <v>578</v>
      </c>
      <c r="T853">
        <f t="shared" si="111"/>
        <v>196.96</v>
      </c>
      <c r="U853" t="str">
        <f t="shared" si="112"/>
        <v>The customer is from Yangon and purchase Fashion accessories product from shop</v>
      </c>
      <c r="V853" t="b">
        <f t="shared" si="113"/>
        <v>0</v>
      </c>
      <c r="W853" t="b">
        <f t="shared" si="114"/>
        <v>1</v>
      </c>
      <c r="X853" t="b">
        <f t="shared" si="116"/>
        <v>0</v>
      </c>
      <c r="Y853" t="str">
        <f t="shared" si="115"/>
        <v>Best</v>
      </c>
      <c r="AL853" s="1"/>
      <c r="AM853" s="2"/>
    </row>
    <row r="854" spans="1:39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  <c r="R854">
        <f t="shared" si="109"/>
        <v>334</v>
      </c>
      <c r="S854">
        <f t="shared" si="110"/>
        <v>334</v>
      </c>
      <c r="T854">
        <f t="shared" si="111"/>
        <v>372.33</v>
      </c>
      <c r="U854" t="str">
        <f t="shared" si="112"/>
        <v>The customer is from Naypyitaw and purchase Health and beauty product from shop</v>
      </c>
      <c r="V854" t="b">
        <f t="shared" si="113"/>
        <v>0</v>
      </c>
      <c r="W854" t="b">
        <f t="shared" si="114"/>
        <v>0</v>
      </c>
      <c r="X854" t="b">
        <f t="shared" si="116"/>
        <v>0</v>
      </c>
      <c r="Y854" t="str">
        <f t="shared" si="115"/>
        <v>Good</v>
      </c>
      <c r="AM854" s="2"/>
    </row>
    <row r="855" spans="1:39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  <c r="R855">
        <f t="shared" si="109"/>
        <v>182</v>
      </c>
      <c r="S855">
        <f t="shared" si="110"/>
        <v>182</v>
      </c>
      <c r="T855">
        <f t="shared" si="111"/>
        <v>527.9</v>
      </c>
      <c r="U855" t="str">
        <f t="shared" si="112"/>
        <v>The customer is from Mandalay and purchase Electronic accessories product from shop</v>
      </c>
      <c r="V855" t="b">
        <f t="shared" si="113"/>
        <v>0</v>
      </c>
      <c r="W855" t="b">
        <f t="shared" si="114"/>
        <v>1</v>
      </c>
      <c r="X855" t="b">
        <f t="shared" si="116"/>
        <v>0</v>
      </c>
      <c r="Y855" t="str">
        <f t="shared" si="115"/>
        <v>Best</v>
      </c>
      <c r="AM855" s="2"/>
    </row>
    <row r="856" spans="1:39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f t="shared" si="109"/>
        <v>226</v>
      </c>
      <c r="S856">
        <f t="shared" si="110"/>
        <v>226</v>
      </c>
      <c r="T856">
        <f t="shared" si="111"/>
        <v>479.75</v>
      </c>
      <c r="U856" t="str">
        <f t="shared" si="112"/>
        <v>The customer is from Yangon and purchase Health and beauty product from shop</v>
      </c>
      <c r="V856" t="b">
        <f t="shared" si="113"/>
        <v>0</v>
      </c>
      <c r="W856" t="b">
        <f t="shared" si="114"/>
        <v>1</v>
      </c>
      <c r="X856" t="b">
        <f t="shared" si="116"/>
        <v>0</v>
      </c>
      <c r="Y856" t="str">
        <f t="shared" si="115"/>
        <v>Better</v>
      </c>
      <c r="AL856" s="1"/>
      <c r="AM856" s="2"/>
    </row>
    <row r="857" spans="1:39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  <c r="R857">
        <f t="shared" si="109"/>
        <v>377</v>
      </c>
      <c r="S857">
        <f t="shared" si="110"/>
        <v>377</v>
      </c>
      <c r="T857">
        <f t="shared" si="111"/>
        <v>328.59</v>
      </c>
      <c r="U857" t="str">
        <f t="shared" si="112"/>
        <v>The customer is from Mandalay and purchase Fashion accessories product from shop</v>
      </c>
      <c r="V857" t="b">
        <f t="shared" si="113"/>
        <v>0</v>
      </c>
      <c r="W857" t="b">
        <f t="shared" si="114"/>
        <v>0</v>
      </c>
      <c r="X857" t="b">
        <f t="shared" si="116"/>
        <v>0</v>
      </c>
      <c r="Y857" t="str">
        <f t="shared" si="115"/>
        <v>Bad</v>
      </c>
      <c r="AM857" s="2"/>
    </row>
    <row r="858" spans="1:39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  <c r="R858">
        <f t="shared" si="109"/>
        <v>636</v>
      </c>
      <c r="S858">
        <f t="shared" si="110"/>
        <v>636</v>
      </c>
      <c r="T858">
        <f t="shared" si="111"/>
        <v>168.96</v>
      </c>
      <c r="U858" t="str">
        <f t="shared" si="112"/>
        <v>The customer is from Mandalay and purchase Food and beverages product from shop</v>
      </c>
      <c r="V858" t="b">
        <f t="shared" si="113"/>
        <v>0</v>
      </c>
      <c r="W858" t="b">
        <f t="shared" si="114"/>
        <v>0</v>
      </c>
      <c r="X858" t="b">
        <f t="shared" si="116"/>
        <v>0</v>
      </c>
      <c r="Y858" t="str">
        <f t="shared" si="115"/>
        <v>Good</v>
      </c>
      <c r="AL858" s="1"/>
      <c r="AM858" s="2"/>
    </row>
    <row r="859" spans="1:39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f t="shared" si="109"/>
        <v>760</v>
      </c>
      <c r="S859">
        <f t="shared" si="110"/>
        <v>760</v>
      </c>
      <c r="T859">
        <f t="shared" si="111"/>
        <v>113.24</v>
      </c>
      <c r="U859" t="str">
        <f t="shared" si="112"/>
        <v>The customer is from Yangon and purchase Home and lifestyle product from shop</v>
      </c>
      <c r="V859" t="b">
        <f t="shared" si="113"/>
        <v>0</v>
      </c>
      <c r="W859" t="b">
        <f t="shared" si="114"/>
        <v>1</v>
      </c>
      <c r="X859" t="b">
        <f t="shared" si="116"/>
        <v>0</v>
      </c>
      <c r="Y859" t="str">
        <f t="shared" si="115"/>
        <v>Better</v>
      </c>
      <c r="AM859" s="2"/>
    </row>
    <row r="860" spans="1:39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f t="shared" si="109"/>
        <v>357</v>
      </c>
      <c r="S860">
        <f t="shared" si="110"/>
        <v>357</v>
      </c>
      <c r="T860">
        <f t="shared" si="111"/>
        <v>345.54</v>
      </c>
      <c r="U860" t="str">
        <f t="shared" si="112"/>
        <v>The customer is from Mandalay and purchase Health and beauty product from shop</v>
      </c>
      <c r="V860" t="b">
        <f t="shared" si="113"/>
        <v>0</v>
      </c>
      <c r="W860" t="b">
        <f t="shared" si="114"/>
        <v>0</v>
      </c>
      <c r="X860" t="b">
        <f t="shared" si="116"/>
        <v>0</v>
      </c>
      <c r="Y860" t="str">
        <f t="shared" si="115"/>
        <v>Good</v>
      </c>
      <c r="AM860" s="2"/>
    </row>
    <row r="861" spans="1:39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  <c r="R861">
        <f t="shared" si="109"/>
        <v>275</v>
      </c>
      <c r="S861">
        <f t="shared" si="110"/>
        <v>275</v>
      </c>
      <c r="T861">
        <f t="shared" si="111"/>
        <v>428.67</v>
      </c>
      <c r="U861" t="str">
        <f t="shared" si="112"/>
        <v>The customer is from Yangon and purchase Food and beverages product from shop</v>
      </c>
      <c r="V861" t="b">
        <f t="shared" si="113"/>
        <v>0</v>
      </c>
      <c r="W861" t="b">
        <f t="shared" si="114"/>
        <v>0</v>
      </c>
      <c r="X861" t="b">
        <f t="shared" si="116"/>
        <v>0</v>
      </c>
      <c r="Y861" t="str">
        <f t="shared" si="115"/>
        <v>Good</v>
      </c>
      <c r="AL861" s="1"/>
      <c r="AM861" s="2"/>
    </row>
    <row r="862" spans="1:39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  <c r="R862">
        <f t="shared" si="109"/>
        <v>830</v>
      </c>
      <c r="S862">
        <f t="shared" si="110"/>
        <v>830</v>
      </c>
      <c r="T862">
        <f t="shared" si="111"/>
        <v>86.27</v>
      </c>
      <c r="U862" t="str">
        <f t="shared" si="112"/>
        <v>The customer is from Naypyitaw and purchase Home and lifestyle product from shop</v>
      </c>
      <c r="V862" t="b">
        <f t="shared" si="113"/>
        <v>0</v>
      </c>
      <c r="W862" t="b">
        <f t="shared" si="114"/>
        <v>1</v>
      </c>
      <c r="X862" t="b">
        <f t="shared" si="116"/>
        <v>0</v>
      </c>
      <c r="Y862" t="str">
        <f t="shared" si="115"/>
        <v>Better</v>
      </c>
      <c r="AL862" s="1"/>
      <c r="AM862" s="2"/>
    </row>
    <row r="863" spans="1:39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  <c r="R863">
        <f t="shared" si="109"/>
        <v>976</v>
      </c>
      <c r="S863">
        <f t="shared" si="110"/>
        <v>976</v>
      </c>
      <c r="T863">
        <f t="shared" si="111"/>
        <v>25.52</v>
      </c>
      <c r="U863" t="str">
        <f t="shared" si="112"/>
        <v>The customer is from Yangon and purchase Sports and travel product from shop</v>
      </c>
      <c r="V863" t="b">
        <f t="shared" si="113"/>
        <v>0</v>
      </c>
      <c r="W863" t="b">
        <f t="shared" si="114"/>
        <v>1</v>
      </c>
      <c r="X863" t="b">
        <f t="shared" si="116"/>
        <v>0</v>
      </c>
      <c r="Y863" t="str">
        <f t="shared" si="115"/>
        <v>Better</v>
      </c>
      <c r="AM863" s="2"/>
    </row>
    <row r="864" spans="1:39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  <c r="R864">
        <f t="shared" si="109"/>
        <v>775</v>
      </c>
      <c r="S864">
        <f t="shared" si="110"/>
        <v>775</v>
      </c>
      <c r="T864">
        <f t="shared" si="111"/>
        <v>101.52</v>
      </c>
      <c r="U864" t="str">
        <f t="shared" si="112"/>
        <v>The customer is from Mandalay and purchase Home and lifestyle product from shop</v>
      </c>
      <c r="V864" t="b">
        <f t="shared" si="113"/>
        <v>0</v>
      </c>
      <c r="W864" t="b">
        <f t="shared" si="114"/>
        <v>0</v>
      </c>
      <c r="X864" t="b">
        <f t="shared" si="116"/>
        <v>0</v>
      </c>
      <c r="Y864" t="str">
        <f t="shared" si="115"/>
        <v>Bad</v>
      </c>
      <c r="AL864" s="1"/>
      <c r="AM864" s="2"/>
    </row>
    <row r="865" spans="1:39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  <c r="R865">
        <f t="shared" si="109"/>
        <v>344</v>
      </c>
      <c r="S865">
        <f t="shared" si="110"/>
        <v>344</v>
      </c>
      <c r="T865">
        <f t="shared" si="111"/>
        <v>357.49</v>
      </c>
      <c r="U865" t="str">
        <f t="shared" si="112"/>
        <v>The customer is from Mandalay and purchase Home and lifestyle product from shop</v>
      </c>
      <c r="V865" t="b">
        <f t="shared" si="113"/>
        <v>0</v>
      </c>
      <c r="W865" t="b">
        <f t="shared" si="114"/>
        <v>1</v>
      </c>
      <c r="X865" t="b">
        <f t="shared" si="116"/>
        <v>0</v>
      </c>
      <c r="Y865" t="str">
        <f t="shared" si="115"/>
        <v>Better</v>
      </c>
      <c r="AL865" s="1"/>
      <c r="AM865" s="2"/>
    </row>
    <row r="866" spans="1:39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  <c r="R866">
        <f t="shared" si="109"/>
        <v>509</v>
      </c>
      <c r="S866">
        <f t="shared" si="110"/>
        <v>509</v>
      </c>
      <c r="T866">
        <f t="shared" si="111"/>
        <v>238.77</v>
      </c>
      <c r="U866" t="str">
        <f t="shared" si="112"/>
        <v>The customer is from Yangon and purchase Electronic accessories product from shop</v>
      </c>
      <c r="V866" t="b">
        <f t="shared" si="113"/>
        <v>0</v>
      </c>
      <c r="W866" t="b">
        <f t="shared" si="114"/>
        <v>0</v>
      </c>
      <c r="X866" t="b">
        <f t="shared" si="116"/>
        <v>0</v>
      </c>
      <c r="Y866" t="str">
        <f t="shared" si="115"/>
        <v>Good</v>
      </c>
      <c r="AM866" s="2"/>
    </row>
    <row r="867" spans="1:39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  <c r="R867">
        <f t="shared" si="109"/>
        <v>776</v>
      </c>
      <c r="S867">
        <f t="shared" si="110"/>
        <v>776</v>
      </c>
      <c r="T867">
        <f t="shared" si="111"/>
        <v>101.43</v>
      </c>
      <c r="U867" t="str">
        <f t="shared" si="112"/>
        <v>The customer is from Naypyitaw and purchase Health and beauty product from shop</v>
      </c>
      <c r="V867" t="b">
        <f t="shared" si="113"/>
        <v>0</v>
      </c>
      <c r="W867" t="b">
        <f t="shared" si="114"/>
        <v>1</v>
      </c>
      <c r="X867" t="b">
        <f t="shared" si="116"/>
        <v>0</v>
      </c>
      <c r="Y867" t="str">
        <f t="shared" si="115"/>
        <v>Better</v>
      </c>
      <c r="AM867" s="2"/>
    </row>
    <row r="868" spans="1:39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  <c r="R868">
        <f t="shared" si="109"/>
        <v>75</v>
      </c>
      <c r="S868">
        <f t="shared" si="110"/>
        <v>75</v>
      </c>
      <c r="T868">
        <f t="shared" si="111"/>
        <v>724.24</v>
      </c>
      <c r="U868" t="str">
        <f t="shared" si="112"/>
        <v>The customer is from Mandalay and purchase Sports and travel product from shop</v>
      </c>
      <c r="V868" t="b">
        <f t="shared" si="113"/>
        <v>0</v>
      </c>
      <c r="W868" t="b">
        <f t="shared" si="114"/>
        <v>0</v>
      </c>
      <c r="X868" t="b">
        <f t="shared" si="116"/>
        <v>0</v>
      </c>
      <c r="Y868" t="str">
        <f t="shared" si="115"/>
        <v>Good</v>
      </c>
      <c r="AM868" s="2"/>
    </row>
    <row r="869" spans="1:39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  <c r="R869">
        <f t="shared" si="109"/>
        <v>736</v>
      </c>
      <c r="S869">
        <f t="shared" si="110"/>
        <v>736</v>
      </c>
      <c r="T869">
        <f t="shared" si="111"/>
        <v>125.64</v>
      </c>
      <c r="U869" t="str">
        <f t="shared" si="112"/>
        <v>The customer is from Naypyitaw and purchase Health and beauty product from shop</v>
      </c>
      <c r="V869" t="b">
        <f t="shared" si="113"/>
        <v>0</v>
      </c>
      <c r="W869" t="b">
        <f t="shared" si="114"/>
        <v>0</v>
      </c>
      <c r="X869" t="b">
        <f t="shared" si="116"/>
        <v>0</v>
      </c>
      <c r="Y869" t="str">
        <f t="shared" si="115"/>
        <v>Bad</v>
      </c>
      <c r="AL869" s="1"/>
      <c r="AM869" s="2"/>
    </row>
    <row r="870" spans="1:39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f t="shared" si="109"/>
        <v>872</v>
      </c>
      <c r="S870">
        <f t="shared" si="110"/>
        <v>872</v>
      </c>
      <c r="T870">
        <f t="shared" si="111"/>
        <v>72.929999999999993</v>
      </c>
      <c r="U870" t="str">
        <f t="shared" si="112"/>
        <v>The customer is from Naypyitaw and purchase Food and beverages product from shop</v>
      </c>
      <c r="V870" t="b">
        <f t="shared" si="113"/>
        <v>0</v>
      </c>
      <c r="W870" t="b">
        <f t="shared" si="114"/>
        <v>0</v>
      </c>
      <c r="X870" t="b">
        <f t="shared" si="116"/>
        <v>0</v>
      </c>
      <c r="Y870" t="str">
        <f t="shared" si="115"/>
        <v>Bad</v>
      </c>
      <c r="AM870" s="2"/>
    </row>
    <row r="871" spans="1:39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f t="shared" si="109"/>
        <v>476</v>
      </c>
      <c r="S871">
        <f t="shared" si="110"/>
        <v>476</v>
      </c>
      <c r="T871">
        <f t="shared" si="111"/>
        <v>258.36</v>
      </c>
      <c r="U871" t="str">
        <f t="shared" si="112"/>
        <v>The customer is from Yangon and purchase Sports and travel product from shop</v>
      </c>
      <c r="V871" t="b">
        <f t="shared" si="113"/>
        <v>0</v>
      </c>
      <c r="W871" t="b">
        <f t="shared" si="114"/>
        <v>1</v>
      </c>
      <c r="X871" t="b">
        <f t="shared" si="116"/>
        <v>0</v>
      </c>
      <c r="Y871" t="str">
        <f t="shared" si="115"/>
        <v>Best</v>
      </c>
      <c r="AM871" s="2"/>
    </row>
    <row r="872" spans="1:39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  <c r="R872">
        <f t="shared" si="109"/>
        <v>626</v>
      </c>
      <c r="S872">
        <f t="shared" si="110"/>
        <v>626</v>
      </c>
      <c r="T872">
        <f t="shared" si="111"/>
        <v>173.74</v>
      </c>
      <c r="U872" t="str">
        <f t="shared" si="112"/>
        <v>The customer is from Yangon and purchase Food and beverages product from shop</v>
      </c>
      <c r="V872" t="b">
        <f t="shared" si="113"/>
        <v>0</v>
      </c>
      <c r="W872" t="b">
        <f t="shared" si="114"/>
        <v>1</v>
      </c>
      <c r="X872" t="b">
        <f t="shared" si="116"/>
        <v>0</v>
      </c>
      <c r="Y872" t="str">
        <f t="shared" si="115"/>
        <v>Better</v>
      </c>
      <c r="AL872" s="1"/>
      <c r="AM872" s="2"/>
    </row>
    <row r="873" spans="1:39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  <c r="R873">
        <f t="shared" si="109"/>
        <v>911</v>
      </c>
      <c r="S873">
        <f t="shared" si="110"/>
        <v>911</v>
      </c>
      <c r="T873">
        <f t="shared" si="111"/>
        <v>56.5</v>
      </c>
      <c r="U873" t="str">
        <f t="shared" si="112"/>
        <v>The customer is from Naypyitaw and purchase Fashion accessories product from shop</v>
      </c>
      <c r="V873" t="b">
        <f t="shared" si="113"/>
        <v>0</v>
      </c>
      <c r="W873" t="b">
        <f t="shared" si="114"/>
        <v>1</v>
      </c>
      <c r="X873" t="b">
        <f t="shared" si="116"/>
        <v>0</v>
      </c>
      <c r="Y873" t="str">
        <f t="shared" si="115"/>
        <v>Best</v>
      </c>
      <c r="AL873" s="1"/>
      <c r="AM873" s="2"/>
    </row>
    <row r="874" spans="1:39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  <c r="R874">
        <f t="shared" si="109"/>
        <v>540</v>
      </c>
      <c r="S874">
        <f t="shared" si="110"/>
        <v>540</v>
      </c>
      <c r="T874">
        <f t="shared" si="111"/>
        <v>214.3</v>
      </c>
      <c r="U874" t="str">
        <f t="shared" si="112"/>
        <v>The customer is from Mandalay and purchase Electronic accessories product from shop</v>
      </c>
      <c r="V874" t="b">
        <f t="shared" si="113"/>
        <v>0</v>
      </c>
      <c r="W874" t="b">
        <f t="shared" si="114"/>
        <v>0</v>
      </c>
      <c r="X874" t="b">
        <f t="shared" si="116"/>
        <v>0</v>
      </c>
      <c r="Y874" t="str">
        <f t="shared" si="115"/>
        <v>Good</v>
      </c>
      <c r="AM874" s="2"/>
    </row>
    <row r="875" spans="1:39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  <c r="R875">
        <f t="shared" si="109"/>
        <v>180</v>
      </c>
      <c r="S875">
        <f t="shared" si="110"/>
        <v>180</v>
      </c>
      <c r="T875">
        <f t="shared" si="111"/>
        <v>534.36</v>
      </c>
      <c r="U875" t="str">
        <f t="shared" si="112"/>
        <v>The customer is from Yangon and purchase Sports and travel product from shop</v>
      </c>
      <c r="V875" t="b">
        <f t="shared" si="113"/>
        <v>0</v>
      </c>
      <c r="W875" t="b">
        <f t="shared" si="114"/>
        <v>1</v>
      </c>
      <c r="X875" t="b">
        <f t="shared" si="116"/>
        <v>0</v>
      </c>
      <c r="Y875" t="str">
        <f t="shared" si="115"/>
        <v>Best</v>
      </c>
      <c r="AL875" s="1"/>
      <c r="AM875" s="2"/>
    </row>
    <row r="876" spans="1:39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  <c r="R876">
        <f t="shared" si="109"/>
        <v>800</v>
      </c>
      <c r="S876">
        <f t="shared" si="110"/>
        <v>800</v>
      </c>
      <c r="T876">
        <f t="shared" si="111"/>
        <v>93.16</v>
      </c>
      <c r="U876" t="str">
        <f t="shared" si="112"/>
        <v>The customer is from Yangon and purchase Home and lifestyle product from shop</v>
      </c>
      <c r="V876" t="b">
        <f t="shared" si="113"/>
        <v>0</v>
      </c>
      <c r="W876" t="b">
        <f t="shared" si="114"/>
        <v>0</v>
      </c>
      <c r="X876" t="b">
        <f t="shared" si="116"/>
        <v>0</v>
      </c>
      <c r="Y876" t="str">
        <f t="shared" si="115"/>
        <v>Good</v>
      </c>
      <c r="AM876" s="2"/>
    </row>
    <row r="877" spans="1:39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f t="shared" si="109"/>
        <v>190</v>
      </c>
      <c r="S877">
        <f t="shared" si="110"/>
        <v>190</v>
      </c>
      <c r="T877">
        <f t="shared" si="111"/>
        <v>522.08000000000004</v>
      </c>
      <c r="U877" t="str">
        <f t="shared" si="112"/>
        <v>The customer is from Naypyitaw and purchase Home and lifestyle product from shop</v>
      </c>
      <c r="V877" t="b">
        <f t="shared" si="113"/>
        <v>0</v>
      </c>
      <c r="W877" t="b">
        <f t="shared" si="114"/>
        <v>0</v>
      </c>
      <c r="X877" t="b">
        <f t="shared" si="116"/>
        <v>0</v>
      </c>
      <c r="Y877" t="str">
        <f t="shared" si="115"/>
        <v>Good</v>
      </c>
      <c r="AM877" s="2"/>
    </row>
    <row r="878" spans="1:39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  <c r="R878">
        <f t="shared" si="109"/>
        <v>925</v>
      </c>
      <c r="S878">
        <f t="shared" si="110"/>
        <v>925</v>
      </c>
      <c r="T878">
        <f t="shared" si="111"/>
        <v>52.35</v>
      </c>
      <c r="U878" t="str">
        <f t="shared" si="112"/>
        <v>The customer is from Naypyitaw and purchase Fashion accessories product from shop</v>
      </c>
      <c r="V878" t="b">
        <f t="shared" si="113"/>
        <v>0</v>
      </c>
      <c r="W878" t="b">
        <f t="shared" si="114"/>
        <v>0</v>
      </c>
      <c r="X878" t="b">
        <f t="shared" si="116"/>
        <v>0</v>
      </c>
      <c r="Y878" t="str">
        <f t="shared" si="115"/>
        <v>Bad</v>
      </c>
      <c r="AM878" s="2"/>
    </row>
    <row r="879" spans="1:39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  <c r="R879">
        <f t="shared" si="109"/>
        <v>947</v>
      </c>
      <c r="S879">
        <f t="shared" si="110"/>
        <v>947</v>
      </c>
      <c r="T879">
        <f t="shared" si="111"/>
        <v>39.75</v>
      </c>
      <c r="U879" t="str">
        <f t="shared" si="112"/>
        <v>The customer is from Mandalay and purchase Electronic accessories product from shop</v>
      </c>
      <c r="V879" t="b">
        <f t="shared" si="113"/>
        <v>0</v>
      </c>
      <c r="W879" t="b">
        <f t="shared" si="114"/>
        <v>0</v>
      </c>
      <c r="X879" t="b">
        <f t="shared" si="116"/>
        <v>0</v>
      </c>
      <c r="Y879" t="str">
        <f t="shared" si="115"/>
        <v>Good</v>
      </c>
      <c r="AM879" s="2"/>
    </row>
    <row r="880" spans="1:39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  <c r="R880">
        <f t="shared" si="109"/>
        <v>79</v>
      </c>
      <c r="S880">
        <f t="shared" si="110"/>
        <v>79</v>
      </c>
      <c r="T880">
        <f t="shared" si="111"/>
        <v>720.16</v>
      </c>
      <c r="U880" t="str">
        <f t="shared" si="112"/>
        <v>The customer is from Yangon and purchase Electronic accessories product from shop</v>
      </c>
      <c r="V880" t="b">
        <f t="shared" si="113"/>
        <v>0</v>
      </c>
      <c r="W880" t="b">
        <f t="shared" si="114"/>
        <v>0</v>
      </c>
      <c r="X880" t="b">
        <f t="shared" si="116"/>
        <v>0</v>
      </c>
      <c r="Y880" t="str">
        <f t="shared" si="115"/>
        <v>Bad</v>
      </c>
      <c r="AL880" s="1"/>
      <c r="AM880" s="2"/>
    </row>
    <row r="881" spans="1:39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  <c r="R881">
        <f t="shared" si="109"/>
        <v>789</v>
      </c>
      <c r="S881">
        <f t="shared" si="110"/>
        <v>789</v>
      </c>
      <c r="T881">
        <f t="shared" si="111"/>
        <v>96.8</v>
      </c>
      <c r="U881" t="str">
        <f t="shared" si="112"/>
        <v>The customer is from Mandalay and purchase Electronic accessories product from shop</v>
      </c>
      <c r="V881" t="b">
        <f t="shared" si="113"/>
        <v>0</v>
      </c>
      <c r="W881" t="b">
        <f t="shared" si="114"/>
        <v>1</v>
      </c>
      <c r="X881" t="b">
        <f t="shared" si="116"/>
        <v>0</v>
      </c>
      <c r="Y881" t="str">
        <f t="shared" si="115"/>
        <v>Better</v>
      </c>
      <c r="AM881" s="2"/>
    </row>
    <row r="882" spans="1:39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  <c r="R882">
        <f t="shared" si="109"/>
        <v>374</v>
      </c>
      <c r="S882">
        <f t="shared" si="110"/>
        <v>374</v>
      </c>
      <c r="T882">
        <f t="shared" si="111"/>
        <v>332.1</v>
      </c>
      <c r="U882" t="str">
        <f t="shared" si="112"/>
        <v>The customer is from Mandalay and purchase Food and beverages product from shop</v>
      </c>
      <c r="V882" t="b">
        <f t="shared" si="113"/>
        <v>0</v>
      </c>
      <c r="W882" t="b">
        <f t="shared" si="114"/>
        <v>0</v>
      </c>
      <c r="X882" t="b">
        <f t="shared" si="116"/>
        <v>0</v>
      </c>
      <c r="Y882" t="str">
        <f t="shared" si="115"/>
        <v>Good</v>
      </c>
      <c r="AL882" s="1"/>
      <c r="AM882" s="2"/>
    </row>
    <row r="883" spans="1:39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  <c r="R883">
        <f t="shared" si="109"/>
        <v>841</v>
      </c>
      <c r="S883">
        <f t="shared" si="110"/>
        <v>841</v>
      </c>
      <c r="T883">
        <f t="shared" si="111"/>
        <v>81.44</v>
      </c>
      <c r="U883" t="str">
        <f t="shared" si="112"/>
        <v>The customer is from Naypyitaw and purchase Fashion accessories product from shop</v>
      </c>
      <c r="V883" t="b">
        <f t="shared" si="113"/>
        <v>0</v>
      </c>
      <c r="W883" t="b">
        <f t="shared" si="114"/>
        <v>1</v>
      </c>
      <c r="X883" t="b">
        <f t="shared" si="116"/>
        <v>0</v>
      </c>
      <c r="Y883" t="str">
        <f t="shared" si="115"/>
        <v>Best</v>
      </c>
      <c r="AM883" s="2"/>
    </row>
    <row r="884" spans="1:39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f t="shared" si="109"/>
        <v>389</v>
      </c>
      <c r="S884">
        <f t="shared" si="110"/>
        <v>389</v>
      </c>
      <c r="T884">
        <f t="shared" si="111"/>
        <v>319.89999999999998</v>
      </c>
      <c r="U884" t="str">
        <f t="shared" si="112"/>
        <v>The customer is from Mandalay and purchase Sports and travel product from shop</v>
      </c>
      <c r="V884" t="b">
        <f t="shared" si="113"/>
        <v>0</v>
      </c>
      <c r="W884" t="b">
        <f t="shared" si="114"/>
        <v>1</v>
      </c>
      <c r="X884" t="b">
        <f t="shared" si="116"/>
        <v>0</v>
      </c>
      <c r="Y884" t="str">
        <f t="shared" si="115"/>
        <v>Best</v>
      </c>
      <c r="AL884" s="1"/>
      <c r="AM884" s="2"/>
    </row>
    <row r="885" spans="1:39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  <c r="R885">
        <f t="shared" si="109"/>
        <v>553.5</v>
      </c>
      <c r="S885">
        <f t="shared" si="110"/>
        <v>553</v>
      </c>
      <c r="T885">
        <f t="shared" si="111"/>
        <v>206.52</v>
      </c>
      <c r="U885" t="str">
        <f t="shared" si="112"/>
        <v>The customer is from Yangon and purchase Home and lifestyle product from shop</v>
      </c>
      <c r="V885" t="b">
        <f t="shared" si="113"/>
        <v>0</v>
      </c>
      <c r="W885" t="b">
        <f t="shared" si="114"/>
        <v>1</v>
      </c>
      <c r="X885" t="b">
        <f t="shared" si="116"/>
        <v>0</v>
      </c>
      <c r="Y885" t="str">
        <f t="shared" si="115"/>
        <v>Better</v>
      </c>
      <c r="AM885" s="2"/>
    </row>
    <row r="886" spans="1:39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  <c r="R886">
        <f t="shared" si="109"/>
        <v>644</v>
      </c>
      <c r="S886">
        <f t="shared" si="110"/>
        <v>644</v>
      </c>
      <c r="T886">
        <f t="shared" si="111"/>
        <v>166.68</v>
      </c>
      <c r="U886" t="str">
        <f t="shared" si="112"/>
        <v>The customer is from Yangon and purchase Food and beverages product from shop</v>
      </c>
      <c r="V886" t="b">
        <f t="shared" si="113"/>
        <v>0</v>
      </c>
      <c r="W886" t="b">
        <f t="shared" si="114"/>
        <v>1</v>
      </c>
      <c r="X886" t="b">
        <f t="shared" si="116"/>
        <v>0</v>
      </c>
      <c r="Y886" t="str">
        <f t="shared" si="115"/>
        <v>Better</v>
      </c>
      <c r="AM886" s="2"/>
    </row>
    <row r="887" spans="1:39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  <c r="R887">
        <f t="shared" si="109"/>
        <v>390</v>
      </c>
      <c r="S887">
        <f t="shared" si="110"/>
        <v>390</v>
      </c>
      <c r="T887">
        <f t="shared" si="111"/>
        <v>319.06</v>
      </c>
      <c r="U887" t="str">
        <f t="shared" si="112"/>
        <v>The customer is from Yangon and purchase Sports and travel product from shop</v>
      </c>
      <c r="V887" t="b">
        <f t="shared" si="113"/>
        <v>0</v>
      </c>
      <c r="W887" t="b">
        <f t="shared" si="114"/>
        <v>0</v>
      </c>
      <c r="X887" t="b">
        <f t="shared" si="116"/>
        <v>0</v>
      </c>
      <c r="Y887" t="str">
        <f t="shared" si="115"/>
        <v>Good</v>
      </c>
      <c r="AM887" s="2"/>
    </row>
    <row r="888" spans="1:39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  <c r="R888">
        <f t="shared" si="109"/>
        <v>821</v>
      </c>
      <c r="S888">
        <f t="shared" si="110"/>
        <v>821</v>
      </c>
      <c r="T888">
        <f t="shared" si="111"/>
        <v>87.9</v>
      </c>
      <c r="U888" t="str">
        <f t="shared" si="112"/>
        <v>The customer is from Yangon and purchase Food and beverages product from shop</v>
      </c>
      <c r="V888" t="b">
        <f t="shared" si="113"/>
        <v>0</v>
      </c>
      <c r="W888" t="b">
        <f t="shared" si="114"/>
        <v>0</v>
      </c>
      <c r="X888" t="b">
        <f t="shared" si="116"/>
        <v>0</v>
      </c>
      <c r="Y888" t="str">
        <f t="shared" si="115"/>
        <v>Good</v>
      </c>
      <c r="AL888" s="1"/>
      <c r="AM888" s="2"/>
    </row>
    <row r="889" spans="1:39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  <c r="R889">
        <f t="shared" si="109"/>
        <v>70</v>
      </c>
      <c r="S889">
        <f t="shared" si="110"/>
        <v>70</v>
      </c>
      <c r="T889">
        <f t="shared" si="111"/>
        <v>734.7</v>
      </c>
      <c r="U889" t="str">
        <f t="shared" si="112"/>
        <v>The customer is from Yangon and purchase Electronic accessories product from shop</v>
      </c>
      <c r="V889" t="b">
        <f t="shared" si="113"/>
        <v>0</v>
      </c>
      <c r="W889" t="b">
        <f t="shared" si="114"/>
        <v>1</v>
      </c>
      <c r="X889" t="b">
        <f t="shared" si="116"/>
        <v>0</v>
      </c>
      <c r="Y889" t="str">
        <f t="shared" si="115"/>
        <v>Best</v>
      </c>
      <c r="AM889" s="2"/>
    </row>
    <row r="890" spans="1:39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  <c r="R890">
        <f t="shared" si="109"/>
        <v>786</v>
      </c>
      <c r="S890">
        <f t="shared" si="110"/>
        <v>786</v>
      </c>
      <c r="T890">
        <f t="shared" si="111"/>
        <v>97.52</v>
      </c>
      <c r="U890" t="str">
        <f t="shared" si="112"/>
        <v>The customer is from Naypyitaw and purchase Fashion accessories product from shop</v>
      </c>
      <c r="V890" t="b">
        <f t="shared" si="113"/>
        <v>0</v>
      </c>
      <c r="W890" t="b">
        <f t="shared" si="114"/>
        <v>0</v>
      </c>
      <c r="X890" t="b">
        <f t="shared" si="116"/>
        <v>0</v>
      </c>
      <c r="Y890" t="str">
        <f t="shared" si="115"/>
        <v>Good</v>
      </c>
      <c r="AM890" s="2"/>
    </row>
    <row r="891" spans="1:39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  <c r="R891">
        <f t="shared" si="109"/>
        <v>56</v>
      </c>
      <c r="S891">
        <f t="shared" si="110"/>
        <v>56</v>
      </c>
      <c r="T891">
        <f t="shared" si="111"/>
        <v>769.2</v>
      </c>
      <c r="U891" t="str">
        <f t="shared" si="112"/>
        <v>The customer is from Yangon and purchase Sports and travel product from shop</v>
      </c>
      <c r="V891" t="b">
        <f t="shared" si="113"/>
        <v>0</v>
      </c>
      <c r="W891" t="b">
        <f t="shared" si="114"/>
        <v>0</v>
      </c>
      <c r="X891" t="b">
        <f t="shared" si="116"/>
        <v>0</v>
      </c>
      <c r="Y891" t="str">
        <f t="shared" si="115"/>
        <v>Good</v>
      </c>
      <c r="AM891" s="2"/>
    </row>
    <row r="892" spans="1:39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  <c r="R892">
        <f t="shared" si="109"/>
        <v>284</v>
      </c>
      <c r="S892">
        <f t="shared" si="110"/>
        <v>284</v>
      </c>
      <c r="T892">
        <f t="shared" si="111"/>
        <v>418.29999999999995</v>
      </c>
      <c r="U892" t="str">
        <f t="shared" si="112"/>
        <v>The customer is from Naypyitaw and purchase Health and beauty product from shop</v>
      </c>
      <c r="V892" t="b">
        <f t="shared" si="113"/>
        <v>0</v>
      </c>
      <c r="W892" t="b">
        <f t="shared" si="114"/>
        <v>1</v>
      </c>
      <c r="X892" t="b">
        <f t="shared" si="116"/>
        <v>0</v>
      </c>
      <c r="Y892" t="str">
        <f t="shared" si="115"/>
        <v>Better</v>
      </c>
      <c r="AL892" s="1"/>
      <c r="AM892" s="2"/>
    </row>
    <row r="893" spans="1:39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  <c r="R893">
        <f t="shared" si="109"/>
        <v>237</v>
      </c>
      <c r="S893">
        <f t="shared" si="110"/>
        <v>237</v>
      </c>
      <c r="T893">
        <f t="shared" si="111"/>
        <v>463.28</v>
      </c>
      <c r="U893" t="str">
        <f t="shared" si="112"/>
        <v>The customer is from Mandalay and purchase Electronic accessories product from shop</v>
      </c>
      <c r="V893" t="b">
        <f t="shared" si="113"/>
        <v>0</v>
      </c>
      <c r="W893" t="b">
        <f t="shared" si="114"/>
        <v>1</v>
      </c>
      <c r="X893" t="b">
        <f t="shared" si="116"/>
        <v>0</v>
      </c>
      <c r="Y893" t="str">
        <f t="shared" si="115"/>
        <v>Better</v>
      </c>
      <c r="AM893" s="2"/>
    </row>
    <row r="894" spans="1:39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  <c r="R894">
        <f t="shared" si="109"/>
        <v>238</v>
      </c>
      <c r="S894">
        <f t="shared" si="110"/>
        <v>238</v>
      </c>
      <c r="T894">
        <f t="shared" si="111"/>
        <v>462.45</v>
      </c>
      <c r="U894" t="str">
        <f t="shared" si="112"/>
        <v>The customer is from Naypyitaw and purchase Fashion accessories product from shop</v>
      </c>
      <c r="V894" t="b">
        <f t="shared" si="113"/>
        <v>0</v>
      </c>
      <c r="W894" t="b">
        <f t="shared" si="114"/>
        <v>1</v>
      </c>
      <c r="X894" t="b">
        <f t="shared" si="116"/>
        <v>0</v>
      </c>
      <c r="Y894" t="str">
        <f t="shared" si="115"/>
        <v>Better</v>
      </c>
      <c r="AM894" s="2"/>
    </row>
    <row r="895" spans="1:39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  <c r="R895">
        <f t="shared" si="109"/>
        <v>696</v>
      </c>
      <c r="S895">
        <f t="shared" si="110"/>
        <v>696</v>
      </c>
      <c r="T895">
        <f t="shared" si="111"/>
        <v>141.9</v>
      </c>
      <c r="U895" t="str">
        <f t="shared" si="112"/>
        <v>The customer is from Mandalay and purchase Electronic accessories product from shop</v>
      </c>
      <c r="V895" t="b">
        <f t="shared" si="113"/>
        <v>0</v>
      </c>
      <c r="W895" t="b">
        <f t="shared" si="114"/>
        <v>1</v>
      </c>
      <c r="X895" t="b">
        <f t="shared" si="116"/>
        <v>0</v>
      </c>
      <c r="Y895" t="str">
        <f t="shared" si="115"/>
        <v>Best</v>
      </c>
      <c r="AM895" s="2"/>
    </row>
    <row r="896" spans="1:39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  <c r="R896">
        <f t="shared" si="109"/>
        <v>409</v>
      </c>
      <c r="S896">
        <f t="shared" si="110"/>
        <v>409</v>
      </c>
      <c r="T896">
        <f t="shared" si="111"/>
        <v>302.70000000000005</v>
      </c>
      <c r="U896" t="str">
        <f t="shared" si="112"/>
        <v>The customer is from Mandalay and purchase Electronic accessories product from shop</v>
      </c>
      <c r="V896" t="b">
        <f t="shared" si="113"/>
        <v>0</v>
      </c>
      <c r="W896" t="b">
        <f t="shared" si="114"/>
        <v>1</v>
      </c>
      <c r="X896" t="b">
        <f t="shared" si="116"/>
        <v>0</v>
      </c>
      <c r="Y896" t="str">
        <f t="shared" si="115"/>
        <v>Better</v>
      </c>
      <c r="AM896" s="2"/>
    </row>
    <row r="897" spans="1:39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  <c r="R897">
        <f t="shared" si="109"/>
        <v>45</v>
      </c>
      <c r="S897">
        <f t="shared" si="110"/>
        <v>45</v>
      </c>
      <c r="T897">
        <f t="shared" si="111"/>
        <v>793.28</v>
      </c>
      <c r="U897" t="str">
        <f t="shared" si="112"/>
        <v>The customer is from Mandalay and purchase Health and beauty product from shop</v>
      </c>
      <c r="V897" t="b">
        <f t="shared" si="113"/>
        <v>0</v>
      </c>
      <c r="W897" t="b">
        <f t="shared" si="114"/>
        <v>0</v>
      </c>
      <c r="X897" t="b">
        <f t="shared" si="116"/>
        <v>0</v>
      </c>
      <c r="Y897" t="str">
        <f t="shared" si="115"/>
        <v>Bad</v>
      </c>
      <c r="AM897" s="2"/>
    </row>
    <row r="898" spans="1:39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  <c r="R898">
        <f t="shared" ref="R898:R961" si="117">_xlfn.RANK.AVG(J898,$J$2:$J$1001,0)</f>
        <v>277</v>
      </c>
      <c r="S898">
        <f t="shared" ref="S898:S961" si="118">_xlfn.RANK.EQ(J898,$J$2:$J$1001,0)</f>
        <v>277</v>
      </c>
      <c r="T898">
        <f t="shared" ref="T898:T961" si="119">G898*H898</f>
        <v>425.18</v>
      </c>
      <c r="U898" t="str">
        <f t="shared" ref="U898:U961" si="120">_xlfn.CONCAT("The customer is from ",C898," and purchase ",F898," product from shop")</f>
        <v>The customer is from Naypyitaw and purchase Fashion accessories product from shop</v>
      </c>
      <c r="V898" t="b">
        <f t="shared" ref="V898:V961" si="121">Q898=$AE$3</f>
        <v>0</v>
      </c>
      <c r="W898" t="b">
        <f t="shared" ref="W898:W961" si="122">Q898&gt;$AE$4</f>
        <v>0</v>
      </c>
      <c r="X898" t="b">
        <f t="shared" si="116"/>
        <v>0</v>
      </c>
      <c r="Y898" t="str">
        <f t="shared" ref="Y898:Y961" si="123">IF(Q898&lt;5,"Bad",IF(Q898&lt;7,"Good",IF(Q898&lt;9,"Better","Best")))</f>
        <v>Good</v>
      </c>
      <c r="AL898" s="1"/>
      <c r="AM898" s="2"/>
    </row>
    <row r="899" spans="1:39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f t="shared" si="117"/>
        <v>436</v>
      </c>
      <c r="S899">
        <f t="shared" si="118"/>
        <v>436</v>
      </c>
      <c r="T899">
        <f t="shared" si="119"/>
        <v>283.62</v>
      </c>
      <c r="U899" t="str">
        <f t="shared" si="120"/>
        <v>The customer is from Naypyitaw and purchase Food and beverages product from shop</v>
      </c>
      <c r="V899" t="b">
        <f t="shared" si="121"/>
        <v>0</v>
      </c>
      <c r="W899" t="b">
        <f t="shared" si="122"/>
        <v>1</v>
      </c>
      <c r="X899" t="b">
        <f t="shared" ref="X899:X962" si="124">Q899&lt;$AD$5</f>
        <v>0</v>
      </c>
      <c r="Y899" t="str">
        <f t="shared" si="123"/>
        <v>Better</v>
      </c>
      <c r="AL899" s="1"/>
      <c r="AM899" s="2"/>
    </row>
    <row r="900" spans="1:39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  <c r="R900">
        <f t="shared" si="117"/>
        <v>140</v>
      </c>
      <c r="S900">
        <f t="shared" si="118"/>
        <v>140</v>
      </c>
      <c r="T900">
        <f t="shared" si="119"/>
        <v>599.19999999999993</v>
      </c>
      <c r="U900" t="str">
        <f t="shared" si="120"/>
        <v>The customer is from Naypyitaw and purchase Health and beauty product from shop</v>
      </c>
      <c r="V900" t="b">
        <f t="shared" si="121"/>
        <v>0</v>
      </c>
      <c r="W900" t="b">
        <f t="shared" si="122"/>
        <v>0</v>
      </c>
      <c r="X900" t="b">
        <f t="shared" si="124"/>
        <v>0</v>
      </c>
      <c r="Y900" t="str">
        <f t="shared" si="123"/>
        <v>Good</v>
      </c>
      <c r="AM900" s="2"/>
    </row>
    <row r="901" spans="1:39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f t="shared" si="117"/>
        <v>396</v>
      </c>
      <c r="S901">
        <f t="shared" si="118"/>
        <v>396</v>
      </c>
      <c r="T901">
        <f t="shared" si="119"/>
        <v>315.36</v>
      </c>
      <c r="U901" t="str">
        <f t="shared" si="120"/>
        <v>The customer is from Yangon and purchase Food and beverages product from shop</v>
      </c>
      <c r="V901" t="b">
        <f t="shared" si="121"/>
        <v>0</v>
      </c>
      <c r="W901" t="b">
        <f t="shared" si="122"/>
        <v>0</v>
      </c>
      <c r="X901" t="b">
        <f t="shared" si="124"/>
        <v>0</v>
      </c>
      <c r="Y901" t="str">
        <f t="shared" si="123"/>
        <v>Bad</v>
      </c>
      <c r="AL901" s="1"/>
      <c r="AM901" s="2"/>
    </row>
    <row r="902" spans="1:39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  <c r="R902">
        <f t="shared" si="117"/>
        <v>296</v>
      </c>
      <c r="S902">
        <f t="shared" si="118"/>
        <v>296</v>
      </c>
      <c r="T902">
        <f t="shared" si="119"/>
        <v>403.56000000000006</v>
      </c>
      <c r="U902" t="str">
        <f t="shared" si="120"/>
        <v>The customer is from Naypyitaw and purchase Electronic accessories product from shop</v>
      </c>
      <c r="V902" t="b">
        <f t="shared" si="121"/>
        <v>0</v>
      </c>
      <c r="W902" t="b">
        <f t="shared" si="122"/>
        <v>1</v>
      </c>
      <c r="X902" t="b">
        <f t="shared" si="124"/>
        <v>0</v>
      </c>
      <c r="Y902" t="str">
        <f t="shared" si="123"/>
        <v>Better</v>
      </c>
      <c r="AM902" s="2"/>
    </row>
    <row r="903" spans="1:39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f t="shared" si="117"/>
        <v>604</v>
      </c>
      <c r="S903">
        <f t="shared" si="118"/>
        <v>604</v>
      </c>
      <c r="T903">
        <f t="shared" si="119"/>
        <v>183.88</v>
      </c>
      <c r="U903" t="str">
        <f t="shared" si="120"/>
        <v>The customer is from Mandalay and purchase Home and lifestyle product from shop</v>
      </c>
      <c r="V903" t="b">
        <f t="shared" si="121"/>
        <v>0</v>
      </c>
      <c r="W903" t="b">
        <f t="shared" si="122"/>
        <v>0</v>
      </c>
      <c r="X903" t="b">
        <f t="shared" si="124"/>
        <v>0</v>
      </c>
      <c r="Y903" t="str">
        <f t="shared" si="123"/>
        <v>Good</v>
      </c>
      <c r="AM903" s="2"/>
    </row>
    <row r="904" spans="1:39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  <c r="R904">
        <f t="shared" si="117"/>
        <v>708</v>
      </c>
      <c r="S904">
        <f t="shared" si="118"/>
        <v>708</v>
      </c>
      <c r="T904">
        <f t="shared" si="119"/>
        <v>138.65</v>
      </c>
      <c r="U904" t="str">
        <f t="shared" si="120"/>
        <v>The customer is from Yangon and purchase Health and beauty product from shop</v>
      </c>
      <c r="V904" t="b">
        <f t="shared" si="121"/>
        <v>0</v>
      </c>
      <c r="W904" t="b">
        <f t="shared" si="122"/>
        <v>0</v>
      </c>
      <c r="X904" t="b">
        <f t="shared" si="124"/>
        <v>0</v>
      </c>
      <c r="Y904" t="str">
        <f t="shared" si="123"/>
        <v>Bad</v>
      </c>
      <c r="AM904" s="2"/>
    </row>
    <row r="905" spans="1:39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f t="shared" si="117"/>
        <v>846</v>
      </c>
      <c r="S905">
        <f t="shared" si="118"/>
        <v>846</v>
      </c>
      <c r="T905">
        <f t="shared" si="119"/>
        <v>80.709999999999994</v>
      </c>
      <c r="U905" t="str">
        <f t="shared" si="120"/>
        <v>The customer is from Yangon and purchase Food and beverages product from shop</v>
      </c>
      <c r="V905" t="b">
        <f t="shared" si="121"/>
        <v>0</v>
      </c>
      <c r="W905" t="b">
        <f t="shared" si="122"/>
        <v>1</v>
      </c>
      <c r="X905" t="b">
        <f t="shared" si="124"/>
        <v>0</v>
      </c>
      <c r="Y905" t="str">
        <f t="shared" si="123"/>
        <v>Better</v>
      </c>
      <c r="AM905" s="2"/>
    </row>
    <row r="906" spans="1:39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  <c r="R906">
        <f t="shared" si="117"/>
        <v>752</v>
      </c>
      <c r="S906">
        <f t="shared" si="118"/>
        <v>752</v>
      </c>
      <c r="T906">
        <f t="shared" si="119"/>
        <v>116.64</v>
      </c>
      <c r="U906" t="str">
        <f t="shared" si="120"/>
        <v>The customer is from Naypyitaw and purchase Health and beauty product from shop</v>
      </c>
      <c r="V906" t="b">
        <f t="shared" si="121"/>
        <v>0</v>
      </c>
      <c r="W906" t="b">
        <f t="shared" si="122"/>
        <v>0</v>
      </c>
      <c r="X906" t="b">
        <f t="shared" si="124"/>
        <v>0</v>
      </c>
      <c r="Y906" t="str">
        <f t="shared" si="123"/>
        <v>Good</v>
      </c>
      <c r="AM906" s="2"/>
    </row>
    <row r="907" spans="1:39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  <c r="R907">
        <f t="shared" si="117"/>
        <v>397</v>
      </c>
      <c r="S907">
        <f t="shared" si="118"/>
        <v>397</v>
      </c>
      <c r="T907">
        <f t="shared" si="119"/>
        <v>313.52</v>
      </c>
      <c r="U907" t="str">
        <f t="shared" si="120"/>
        <v>The customer is from Naypyitaw and purchase Home and lifestyle product from shop</v>
      </c>
      <c r="V907" t="b">
        <f t="shared" si="121"/>
        <v>0</v>
      </c>
      <c r="W907" t="b">
        <f t="shared" si="122"/>
        <v>1</v>
      </c>
      <c r="X907" t="b">
        <f t="shared" si="124"/>
        <v>0</v>
      </c>
      <c r="Y907" t="str">
        <f t="shared" si="123"/>
        <v>Better</v>
      </c>
      <c r="AL907" s="1"/>
      <c r="AM907" s="2"/>
    </row>
    <row r="908" spans="1:39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  <c r="R908">
        <f t="shared" si="117"/>
        <v>28</v>
      </c>
      <c r="S908">
        <f t="shared" si="118"/>
        <v>28</v>
      </c>
      <c r="T908">
        <f t="shared" si="119"/>
        <v>846.1</v>
      </c>
      <c r="U908" t="str">
        <f t="shared" si="120"/>
        <v>The customer is from Naypyitaw and purchase Health and beauty product from shop</v>
      </c>
      <c r="V908" t="b">
        <f t="shared" si="121"/>
        <v>0</v>
      </c>
      <c r="W908" t="b">
        <f t="shared" si="122"/>
        <v>1</v>
      </c>
      <c r="X908" t="b">
        <f t="shared" si="124"/>
        <v>0</v>
      </c>
      <c r="Y908" t="str">
        <f t="shared" si="123"/>
        <v>Better</v>
      </c>
      <c r="AM908" s="2"/>
    </row>
    <row r="909" spans="1:39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  <c r="R909">
        <f t="shared" si="117"/>
        <v>287</v>
      </c>
      <c r="S909">
        <f t="shared" si="118"/>
        <v>287</v>
      </c>
      <c r="T909">
        <f t="shared" si="119"/>
        <v>414.4</v>
      </c>
      <c r="U909" t="str">
        <f t="shared" si="120"/>
        <v>The customer is from Mandalay and purchase Health and beauty product from shop</v>
      </c>
      <c r="V909" t="b">
        <f t="shared" si="121"/>
        <v>0</v>
      </c>
      <c r="W909" t="b">
        <f t="shared" si="122"/>
        <v>0</v>
      </c>
      <c r="X909" t="b">
        <f t="shared" si="124"/>
        <v>0</v>
      </c>
      <c r="Y909" t="str">
        <f t="shared" si="123"/>
        <v>Good</v>
      </c>
      <c r="AM909" s="2"/>
    </row>
    <row r="910" spans="1:39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f t="shared" si="117"/>
        <v>658</v>
      </c>
      <c r="S910">
        <f t="shared" si="118"/>
        <v>658</v>
      </c>
      <c r="T910">
        <f t="shared" si="119"/>
        <v>159.08000000000001</v>
      </c>
      <c r="U910" t="str">
        <f t="shared" si="120"/>
        <v>The customer is from Yangon and purchase Food and beverages product from shop</v>
      </c>
      <c r="V910" t="b">
        <f t="shared" si="121"/>
        <v>0</v>
      </c>
      <c r="W910" t="b">
        <f t="shared" si="122"/>
        <v>0</v>
      </c>
      <c r="X910" t="b">
        <f t="shared" si="124"/>
        <v>0</v>
      </c>
      <c r="Y910" t="str">
        <f t="shared" si="123"/>
        <v>Good</v>
      </c>
      <c r="AL910" s="1"/>
      <c r="AM910" s="2"/>
    </row>
    <row r="911" spans="1:39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  <c r="R911">
        <f t="shared" si="117"/>
        <v>215</v>
      </c>
      <c r="S911">
        <f t="shared" si="118"/>
        <v>215</v>
      </c>
      <c r="T911">
        <f t="shared" si="119"/>
        <v>490.09999999999997</v>
      </c>
      <c r="U911" t="str">
        <f t="shared" si="120"/>
        <v>The customer is from Mandalay and purchase Home and lifestyle product from shop</v>
      </c>
      <c r="V911" t="b">
        <f t="shared" si="121"/>
        <v>0</v>
      </c>
      <c r="W911" t="b">
        <f t="shared" si="122"/>
        <v>0</v>
      </c>
      <c r="X911" t="b">
        <f t="shared" si="124"/>
        <v>0</v>
      </c>
      <c r="Y911" t="str">
        <f t="shared" si="123"/>
        <v>Bad</v>
      </c>
      <c r="AM911" s="2"/>
    </row>
    <row r="912" spans="1:39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  <c r="R912">
        <f t="shared" si="117"/>
        <v>822</v>
      </c>
      <c r="S912">
        <f t="shared" si="118"/>
        <v>822</v>
      </c>
      <c r="T912">
        <f t="shared" si="119"/>
        <v>87.449999999999989</v>
      </c>
      <c r="U912" t="str">
        <f t="shared" si="120"/>
        <v>The customer is from Mandalay and purchase Food and beverages product from shop</v>
      </c>
      <c r="V912" t="b">
        <f t="shared" si="121"/>
        <v>0</v>
      </c>
      <c r="W912" t="b">
        <f t="shared" si="122"/>
        <v>1</v>
      </c>
      <c r="X912" t="b">
        <f t="shared" si="124"/>
        <v>0</v>
      </c>
      <c r="Y912" t="str">
        <f t="shared" si="123"/>
        <v>Better</v>
      </c>
      <c r="AL912" s="1"/>
      <c r="AM912" s="2"/>
    </row>
    <row r="913" spans="1:39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  <c r="R913">
        <f t="shared" si="117"/>
        <v>525</v>
      </c>
      <c r="S913">
        <f t="shared" si="118"/>
        <v>525</v>
      </c>
      <c r="T913">
        <f t="shared" si="119"/>
        <v>224.52</v>
      </c>
      <c r="U913" t="str">
        <f t="shared" si="120"/>
        <v>The customer is from Naypyitaw and purchase Electronic accessories product from shop</v>
      </c>
      <c r="V913" t="b">
        <f t="shared" si="121"/>
        <v>0</v>
      </c>
      <c r="W913" t="b">
        <f t="shared" si="122"/>
        <v>1</v>
      </c>
      <c r="X913" t="b">
        <f t="shared" si="124"/>
        <v>0</v>
      </c>
      <c r="Y913" t="str">
        <f t="shared" si="123"/>
        <v>Better</v>
      </c>
      <c r="AL913" s="1"/>
      <c r="AM913" s="2"/>
    </row>
    <row r="914" spans="1:39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  <c r="R914">
        <f t="shared" si="117"/>
        <v>66</v>
      </c>
      <c r="S914">
        <f t="shared" si="118"/>
        <v>66</v>
      </c>
      <c r="T914">
        <f t="shared" si="119"/>
        <v>744.96</v>
      </c>
      <c r="U914" t="str">
        <f t="shared" si="120"/>
        <v>The customer is from Yangon and purchase Home and lifestyle product from shop</v>
      </c>
      <c r="V914" t="b">
        <f t="shared" si="121"/>
        <v>0</v>
      </c>
      <c r="W914" t="b">
        <f t="shared" si="122"/>
        <v>0</v>
      </c>
      <c r="X914" t="b">
        <f t="shared" si="124"/>
        <v>0</v>
      </c>
      <c r="Y914" t="str">
        <f t="shared" si="123"/>
        <v>Good</v>
      </c>
      <c r="AL914" s="1"/>
      <c r="AM914" s="2"/>
    </row>
    <row r="915" spans="1:39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  <c r="R915">
        <f t="shared" si="117"/>
        <v>292</v>
      </c>
      <c r="S915">
        <f t="shared" si="118"/>
        <v>292</v>
      </c>
      <c r="T915">
        <f t="shared" si="119"/>
        <v>410.72</v>
      </c>
      <c r="U915" t="str">
        <f t="shared" si="120"/>
        <v>The customer is from Yangon and purchase Fashion accessories product from shop</v>
      </c>
      <c r="V915" t="b">
        <f t="shared" si="121"/>
        <v>0</v>
      </c>
      <c r="W915" t="b">
        <f t="shared" si="122"/>
        <v>1</v>
      </c>
      <c r="X915" t="b">
        <f t="shared" si="124"/>
        <v>0</v>
      </c>
      <c r="Y915" t="str">
        <f t="shared" si="123"/>
        <v>Better</v>
      </c>
      <c r="AM915" s="2"/>
    </row>
    <row r="916" spans="1:39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  <c r="R916">
        <f t="shared" si="117"/>
        <v>415</v>
      </c>
      <c r="S916">
        <f t="shared" si="118"/>
        <v>415</v>
      </c>
      <c r="T916">
        <f t="shared" si="119"/>
        <v>298.79999999999995</v>
      </c>
      <c r="U916" t="str">
        <f t="shared" si="120"/>
        <v>The customer is from Yangon and purchase Food and beverages product from shop</v>
      </c>
      <c r="V916" t="b">
        <f t="shared" si="121"/>
        <v>0</v>
      </c>
      <c r="W916" t="b">
        <f t="shared" si="122"/>
        <v>0</v>
      </c>
      <c r="X916" t="b">
        <f t="shared" si="124"/>
        <v>0</v>
      </c>
      <c r="Y916" t="str">
        <f t="shared" si="123"/>
        <v>Good</v>
      </c>
      <c r="AM916" s="2"/>
    </row>
    <row r="917" spans="1:39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  <c r="R917">
        <f t="shared" si="117"/>
        <v>542</v>
      </c>
      <c r="S917">
        <f t="shared" si="118"/>
        <v>542</v>
      </c>
      <c r="T917">
        <f t="shared" si="119"/>
        <v>212.94</v>
      </c>
      <c r="U917" t="str">
        <f t="shared" si="120"/>
        <v>The customer is from Naypyitaw and purchase Electronic accessories product from shop</v>
      </c>
      <c r="V917" t="b">
        <f t="shared" si="121"/>
        <v>0</v>
      </c>
      <c r="W917" t="b">
        <f t="shared" si="122"/>
        <v>0</v>
      </c>
      <c r="X917" t="b">
        <f t="shared" si="124"/>
        <v>0</v>
      </c>
      <c r="Y917" t="str">
        <f t="shared" si="123"/>
        <v>Bad</v>
      </c>
      <c r="AL917" s="1"/>
      <c r="AM917" s="2"/>
    </row>
    <row r="918" spans="1:39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f t="shared" si="117"/>
        <v>942</v>
      </c>
      <c r="S918">
        <f t="shared" si="118"/>
        <v>942</v>
      </c>
      <c r="T918">
        <f t="shared" si="119"/>
        <v>42.85</v>
      </c>
      <c r="U918" t="str">
        <f t="shared" si="120"/>
        <v>The customer is from Naypyitaw and purchase Sports and travel product from shop</v>
      </c>
      <c r="V918" t="b">
        <f t="shared" si="121"/>
        <v>0</v>
      </c>
      <c r="W918" t="b">
        <f t="shared" si="122"/>
        <v>1</v>
      </c>
      <c r="X918" t="b">
        <f t="shared" si="124"/>
        <v>0</v>
      </c>
      <c r="Y918" t="str">
        <f t="shared" si="123"/>
        <v>Best</v>
      </c>
      <c r="AL918" s="1"/>
      <c r="AM918" s="2"/>
    </row>
    <row r="919" spans="1:39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  <c r="R919">
        <f t="shared" si="117"/>
        <v>326</v>
      </c>
      <c r="S919">
        <f t="shared" si="118"/>
        <v>326</v>
      </c>
      <c r="T919">
        <f t="shared" si="119"/>
        <v>378.68</v>
      </c>
      <c r="U919" t="str">
        <f t="shared" si="120"/>
        <v>The customer is from Yangon and purchase Fashion accessories product from shop</v>
      </c>
      <c r="V919" t="b">
        <f t="shared" si="121"/>
        <v>0</v>
      </c>
      <c r="W919" t="b">
        <f t="shared" si="122"/>
        <v>0</v>
      </c>
      <c r="X919" t="b">
        <f t="shared" si="124"/>
        <v>0</v>
      </c>
      <c r="Y919" t="str">
        <f t="shared" si="123"/>
        <v>Good</v>
      </c>
      <c r="AL919" s="1"/>
      <c r="AM919" s="2"/>
    </row>
    <row r="920" spans="1:39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f t="shared" si="117"/>
        <v>551</v>
      </c>
      <c r="S920">
        <f t="shared" si="118"/>
        <v>551</v>
      </c>
      <c r="T920">
        <f t="shared" si="119"/>
        <v>206.91</v>
      </c>
      <c r="U920" t="str">
        <f t="shared" si="120"/>
        <v>The customer is from Mandalay and purchase Home and lifestyle product from shop</v>
      </c>
      <c r="V920" t="b">
        <f t="shared" si="121"/>
        <v>0</v>
      </c>
      <c r="W920" t="b">
        <f t="shared" si="122"/>
        <v>1</v>
      </c>
      <c r="X920" t="b">
        <f t="shared" si="124"/>
        <v>0</v>
      </c>
      <c r="Y920" t="str">
        <f t="shared" si="123"/>
        <v>Better</v>
      </c>
      <c r="AM920" s="2"/>
    </row>
    <row r="921" spans="1:39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  <c r="R921">
        <f t="shared" si="117"/>
        <v>851</v>
      </c>
      <c r="S921">
        <f t="shared" si="118"/>
        <v>851</v>
      </c>
      <c r="T921">
        <f t="shared" si="119"/>
        <v>78.78</v>
      </c>
      <c r="U921" t="str">
        <f t="shared" si="120"/>
        <v>The customer is from Mandalay and purchase Electronic accessories product from shop</v>
      </c>
      <c r="V921" t="b">
        <f t="shared" si="121"/>
        <v>0</v>
      </c>
      <c r="W921" t="b">
        <f t="shared" si="122"/>
        <v>0</v>
      </c>
      <c r="X921" t="b">
        <f t="shared" si="124"/>
        <v>0</v>
      </c>
      <c r="Y921" t="str">
        <f t="shared" si="123"/>
        <v>Good</v>
      </c>
      <c r="AM921" s="2"/>
    </row>
    <row r="922" spans="1:39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f t="shared" si="117"/>
        <v>386</v>
      </c>
      <c r="S922">
        <f t="shared" si="118"/>
        <v>386</v>
      </c>
      <c r="T922">
        <f t="shared" si="119"/>
        <v>322.11</v>
      </c>
      <c r="U922" t="str">
        <f t="shared" si="120"/>
        <v>The customer is from Naypyitaw and purchase Home and lifestyle product from shop</v>
      </c>
      <c r="V922" t="b">
        <f t="shared" si="121"/>
        <v>0</v>
      </c>
      <c r="W922" t="b">
        <f t="shared" si="122"/>
        <v>0</v>
      </c>
      <c r="X922" t="b">
        <f t="shared" si="124"/>
        <v>0</v>
      </c>
      <c r="Y922" t="str">
        <f t="shared" si="123"/>
        <v>Good</v>
      </c>
      <c r="AM922" s="2"/>
    </row>
    <row r="923" spans="1:39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  <c r="R923">
        <f t="shared" si="117"/>
        <v>782</v>
      </c>
      <c r="S923">
        <f t="shared" si="118"/>
        <v>782</v>
      </c>
      <c r="T923">
        <f t="shared" si="119"/>
        <v>98.22</v>
      </c>
      <c r="U923" t="str">
        <f t="shared" si="120"/>
        <v>The customer is from Mandalay and purchase Home and lifestyle product from shop</v>
      </c>
      <c r="V923" t="b">
        <f t="shared" si="121"/>
        <v>0</v>
      </c>
      <c r="W923" t="b">
        <f t="shared" si="122"/>
        <v>1</v>
      </c>
      <c r="X923" t="b">
        <f t="shared" si="124"/>
        <v>0</v>
      </c>
      <c r="Y923" t="str">
        <f t="shared" si="123"/>
        <v>Better</v>
      </c>
      <c r="AM923" s="2"/>
    </row>
    <row r="924" spans="1:39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  <c r="R924">
        <f t="shared" si="117"/>
        <v>977</v>
      </c>
      <c r="S924">
        <f t="shared" si="118"/>
        <v>977</v>
      </c>
      <c r="T924">
        <f t="shared" si="119"/>
        <v>25.46</v>
      </c>
      <c r="U924" t="str">
        <f t="shared" si="120"/>
        <v>The customer is from Naypyitaw and purchase Home and lifestyle product from shop</v>
      </c>
      <c r="V924" t="b">
        <f t="shared" si="121"/>
        <v>0</v>
      </c>
      <c r="W924" t="b">
        <f t="shared" si="122"/>
        <v>0</v>
      </c>
      <c r="X924" t="b">
        <f t="shared" si="124"/>
        <v>0</v>
      </c>
      <c r="Y924" t="str">
        <f t="shared" si="123"/>
        <v>Good</v>
      </c>
      <c r="AL924" s="1"/>
      <c r="AM924" s="2"/>
    </row>
    <row r="925" spans="1:39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  <c r="R925">
        <f t="shared" si="117"/>
        <v>152</v>
      </c>
      <c r="S925">
        <f t="shared" si="118"/>
        <v>152</v>
      </c>
      <c r="T925">
        <f t="shared" si="119"/>
        <v>581.98</v>
      </c>
      <c r="U925" t="str">
        <f t="shared" si="120"/>
        <v>The customer is from Naypyitaw and purchase Sports and travel product from shop</v>
      </c>
      <c r="V925" t="b">
        <f t="shared" si="121"/>
        <v>0</v>
      </c>
      <c r="W925" t="b">
        <f t="shared" si="122"/>
        <v>0</v>
      </c>
      <c r="X925" t="b">
        <f t="shared" si="124"/>
        <v>0</v>
      </c>
      <c r="Y925" t="str">
        <f t="shared" si="123"/>
        <v>Good</v>
      </c>
      <c r="AL925" s="1"/>
      <c r="AM925" s="2"/>
    </row>
    <row r="926" spans="1:39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  <c r="R926">
        <f t="shared" si="117"/>
        <v>546</v>
      </c>
      <c r="S926">
        <f t="shared" si="118"/>
        <v>546</v>
      </c>
      <c r="T926">
        <f t="shared" si="119"/>
        <v>211.32</v>
      </c>
      <c r="U926" t="str">
        <f t="shared" si="120"/>
        <v>The customer is from Naypyitaw and purchase Sports and travel product from shop</v>
      </c>
      <c r="V926" t="b">
        <f t="shared" si="121"/>
        <v>0</v>
      </c>
      <c r="W926" t="b">
        <f t="shared" si="122"/>
        <v>0</v>
      </c>
      <c r="X926" t="b">
        <f t="shared" si="124"/>
        <v>0</v>
      </c>
      <c r="Y926" t="str">
        <f t="shared" si="123"/>
        <v>Good</v>
      </c>
      <c r="AM926" s="2"/>
    </row>
    <row r="927" spans="1:39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  <c r="R927">
        <f t="shared" si="117"/>
        <v>913</v>
      </c>
      <c r="S927">
        <f t="shared" si="118"/>
        <v>913</v>
      </c>
      <c r="T927">
        <f t="shared" si="119"/>
        <v>55.12</v>
      </c>
      <c r="U927" t="str">
        <f t="shared" si="120"/>
        <v>The customer is from Mandalay and purchase Electronic accessories product from shop</v>
      </c>
      <c r="V927" t="b">
        <f t="shared" si="121"/>
        <v>0</v>
      </c>
      <c r="W927" t="b">
        <f t="shared" si="122"/>
        <v>1</v>
      </c>
      <c r="X927" t="b">
        <f t="shared" si="124"/>
        <v>0</v>
      </c>
      <c r="Y927" t="str">
        <f t="shared" si="123"/>
        <v>Best</v>
      </c>
      <c r="AM927" s="2"/>
    </row>
    <row r="928" spans="1:39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  <c r="R928">
        <f t="shared" si="117"/>
        <v>818</v>
      </c>
      <c r="S928">
        <f t="shared" si="118"/>
        <v>818</v>
      </c>
      <c r="T928">
        <f t="shared" si="119"/>
        <v>88.31</v>
      </c>
      <c r="U928" t="str">
        <f t="shared" si="120"/>
        <v>The customer is from Mandalay and purchase Sports and travel product from shop</v>
      </c>
      <c r="V928" t="b">
        <f t="shared" si="121"/>
        <v>0</v>
      </c>
      <c r="W928" t="b">
        <f t="shared" si="122"/>
        <v>0</v>
      </c>
      <c r="X928" t="b">
        <f t="shared" si="124"/>
        <v>0</v>
      </c>
      <c r="Y928" t="str">
        <f t="shared" si="123"/>
        <v>Good</v>
      </c>
      <c r="AM928" s="2"/>
    </row>
    <row r="929" spans="1:39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  <c r="R929">
        <f t="shared" si="117"/>
        <v>346</v>
      </c>
      <c r="S929">
        <f t="shared" si="118"/>
        <v>346</v>
      </c>
      <c r="T929">
        <f t="shared" si="119"/>
        <v>356.58</v>
      </c>
      <c r="U929" t="str">
        <f t="shared" si="120"/>
        <v>The customer is from Yangon and purchase Health and beauty product from shop</v>
      </c>
      <c r="V929" t="b">
        <f t="shared" si="121"/>
        <v>0</v>
      </c>
      <c r="W929" t="b">
        <f t="shared" si="122"/>
        <v>0</v>
      </c>
      <c r="X929" t="b">
        <f t="shared" si="124"/>
        <v>0</v>
      </c>
      <c r="Y929" t="str">
        <f t="shared" si="123"/>
        <v>Good</v>
      </c>
      <c r="AM929" s="2"/>
    </row>
    <row r="930" spans="1:39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  <c r="R930">
        <f t="shared" si="117"/>
        <v>43</v>
      </c>
      <c r="S930">
        <f t="shared" si="118"/>
        <v>43</v>
      </c>
      <c r="T930">
        <f t="shared" si="119"/>
        <v>794.25</v>
      </c>
      <c r="U930" t="str">
        <f t="shared" si="120"/>
        <v>The customer is from Mandalay and purchase Electronic accessories product from shop</v>
      </c>
      <c r="V930" t="b">
        <f t="shared" si="121"/>
        <v>0</v>
      </c>
      <c r="W930" t="b">
        <f t="shared" si="122"/>
        <v>1</v>
      </c>
      <c r="X930" t="b">
        <f t="shared" si="124"/>
        <v>0</v>
      </c>
      <c r="Y930" t="str">
        <f t="shared" si="123"/>
        <v>Better</v>
      </c>
      <c r="AM930" s="2"/>
    </row>
    <row r="931" spans="1:39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  <c r="R931">
        <f t="shared" si="117"/>
        <v>929</v>
      </c>
      <c r="S931">
        <f t="shared" si="118"/>
        <v>929</v>
      </c>
      <c r="T931">
        <f t="shared" si="119"/>
        <v>50.62</v>
      </c>
      <c r="U931" t="str">
        <f t="shared" si="120"/>
        <v>The customer is from Mandalay and purchase Sports and travel product from shop</v>
      </c>
      <c r="V931" t="b">
        <f t="shared" si="121"/>
        <v>0</v>
      </c>
      <c r="W931" t="b">
        <f t="shared" si="122"/>
        <v>1</v>
      </c>
      <c r="X931" t="b">
        <f t="shared" si="124"/>
        <v>0</v>
      </c>
      <c r="Y931" t="str">
        <f t="shared" si="123"/>
        <v>Better</v>
      </c>
      <c r="AM931" s="2"/>
    </row>
    <row r="932" spans="1:39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  <c r="R932">
        <f t="shared" si="117"/>
        <v>139</v>
      </c>
      <c r="S932">
        <f t="shared" si="118"/>
        <v>139</v>
      </c>
      <c r="T932">
        <f t="shared" si="119"/>
        <v>599.52</v>
      </c>
      <c r="U932" t="str">
        <f t="shared" si="120"/>
        <v>The customer is from Mandalay and purchase Home and lifestyle product from shop</v>
      </c>
      <c r="V932" t="b">
        <f t="shared" si="121"/>
        <v>0</v>
      </c>
      <c r="W932" t="b">
        <f t="shared" si="122"/>
        <v>1</v>
      </c>
      <c r="X932" t="b">
        <f t="shared" si="124"/>
        <v>0</v>
      </c>
      <c r="Y932" t="str">
        <f t="shared" si="123"/>
        <v>Better</v>
      </c>
      <c r="AM932" s="2"/>
    </row>
    <row r="933" spans="1:39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  <c r="R933">
        <f t="shared" si="117"/>
        <v>643</v>
      </c>
      <c r="S933">
        <f t="shared" si="118"/>
        <v>643</v>
      </c>
      <c r="T933">
        <f t="shared" si="119"/>
        <v>166.7</v>
      </c>
      <c r="U933" t="str">
        <f t="shared" si="120"/>
        <v>The customer is from Naypyitaw and purchase Fashion accessories product from shop</v>
      </c>
      <c r="V933" t="b">
        <f t="shared" si="121"/>
        <v>0</v>
      </c>
      <c r="W933" t="b">
        <f t="shared" si="122"/>
        <v>1</v>
      </c>
      <c r="X933" t="b">
        <f t="shared" si="124"/>
        <v>0</v>
      </c>
      <c r="Y933" t="str">
        <f t="shared" si="123"/>
        <v>Best</v>
      </c>
      <c r="AM933" s="2"/>
    </row>
    <row r="934" spans="1:39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  <c r="R934">
        <f t="shared" si="117"/>
        <v>67</v>
      </c>
      <c r="S934">
        <f t="shared" si="118"/>
        <v>67</v>
      </c>
      <c r="T934">
        <f t="shared" si="119"/>
        <v>744.4</v>
      </c>
      <c r="U934" t="str">
        <f t="shared" si="120"/>
        <v>The customer is from Yangon and purchase Food and beverages product from shop</v>
      </c>
      <c r="V934" t="b">
        <f t="shared" si="121"/>
        <v>0</v>
      </c>
      <c r="W934" t="b">
        <f t="shared" si="122"/>
        <v>0</v>
      </c>
      <c r="X934" t="b">
        <f t="shared" si="124"/>
        <v>0</v>
      </c>
      <c r="Y934" t="str">
        <f t="shared" si="123"/>
        <v>Good</v>
      </c>
      <c r="AM934" s="2"/>
    </row>
    <row r="935" spans="1:39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  <c r="R935">
        <f t="shared" si="117"/>
        <v>252.5</v>
      </c>
      <c r="S935">
        <f t="shared" si="118"/>
        <v>252</v>
      </c>
      <c r="T935">
        <f t="shared" si="119"/>
        <v>448.56</v>
      </c>
      <c r="U935" t="str">
        <f t="shared" si="120"/>
        <v>The customer is from Naypyitaw and purchase Health and beauty product from shop</v>
      </c>
      <c r="V935" t="b">
        <f t="shared" si="121"/>
        <v>0</v>
      </c>
      <c r="W935" t="b">
        <f t="shared" si="122"/>
        <v>1</v>
      </c>
      <c r="X935" t="b">
        <f t="shared" si="124"/>
        <v>0</v>
      </c>
      <c r="Y935" t="str">
        <f t="shared" si="123"/>
        <v>Better</v>
      </c>
      <c r="AL935" s="1"/>
      <c r="AM935" s="2"/>
    </row>
    <row r="936" spans="1:39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  <c r="R936">
        <f t="shared" si="117"/>
        <v>325</v>
      </c>
      <c r="S936">
        <f t="shared" si="118"/>
        <v>325</v>
      </c>
      <c r="T936">
        <f t="shared" si="119"/>
        <v>378.9</v>
      </c>
      <c r="U936" t="str">
        <f t="shared" si="120"/>
        <v>The customer is from Mandalay and purchase Home and lifestyle product from shop</v>
      </c>
      <c r="V936" t="b">
        <f t="shared" si="121"/>
        <v>0</v>
      </c>
      <c r="W936" t="b">
        <f t="shared" si="122"/>
        <v>1</v>
      </c>
      <c r="X936" t="b">
        <f t="shared" si="124"/>
        <v>0</v>
      </c>
      <c r="Y936" t="str">
        <f t="shared" si="123"/>
        <v>Best</v>
      </c>
      <c r="AL936" s="1"/>
      <c r="AM936" s="2"/>
    </row>
    <row r="937" spans="1:39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f t="shared" si="117"/>
        <v>479</v>
      </c>
      <c r="S937">
        <f t="shared" si="118"/>
        <v>479</v>
      </c>
      <c r="T937">
        <f t="shared" si="119"/>
        <v>257.15999999999997</v>
      </c>
      <c r="U937" t="str">
        <f t="shared" si="120"/>
        <v>The customer is from Naypyitaw and purchase Home and lifestyle product from shop</v>
      </c>
      <c r="V937" t="b">
        <f t="shared" si="121"/>
        <v>0</v>
      </c>
      <c r="W937" t="b">
        <f t="shared" si="122"/>
        <v>0</v>
      </c>
      <c r="X937" t="b">
        <f t="shared" si="124"/>
        <v>0</v>
      </c>
      <c r="Y937" t="str">
        <f t="shared" si="123"/>
        <v>Good</v>
      </c>
      <c r="AM937" s="2"/>
    </row>
    <row r="938" spans="1:39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  <c r="R938">
        <f t="shared" si="117"/>
        <v>171</v>
      </c>
      <c r="S938">
        <f t="shared" si="118"/>
        <v>171</v>
      </c>
      <c r="T938">
        <f t="shared" si="119"/>
        <v>552.23</v>
      </c>
      <c r="U938" t="str">
        <f t="shared" si="120"/>
        <v>The customer is from Naypyitaw and purchase Health and beauty product from shop</v>
      </c>
      <c r="V938" t="b">
        <f t="shared" si="121"/>
        <v>0</v>
      </c>
      <c r="W938" t="b">
        <f t="shared" si="122"/>
        <v>1</v>
      </c>
      <c r="X938" t="b">
        <f t="shared" si="124"/>
        <v>0</v>
      </c>
      <c r="Y938" t="str">
        <f t="shared" si="123"/>
        <v>Better</v>
      </c>
      <c r="AM938" s="2"/>
    </row>
    <row r="939" spans="1:39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  <c r="R939">
        <f t="shared" si="117"/>
        <v>255</v>
      </c>
      <c r="S939">
        <f t="shared" si="118"/>
        <v>255</v>
      </c>
      <c r="T939">
        <f t="shared" si="119"/>
        <v>447.40000000000003</v>
      </c>
      <c r="U939" t="str">
        <f t="shared" si="120"/>
        <v>The customer is from Yangon and purchase Sports and travel product from shop</v>
      </c>
      <c r="V939" t="b">
        <f t="shared" si="121"/>
        <v>0</v>
      </c>
      <c r="W939" t="b">
        <f t="shared" si="122"/>
        <v>1</v>
      </c>
      <c r="X939" t="b">
        <f t="shared" si="124"/>
        <v>0</v>
      </c>
      <c r="Y939" t="str">
        <f t="shared" si="123"/>
        <v>Better</v>
      </c>
      <c r="AL939" s="1"/>
      <c r="AM939" s="2"/>
    </row>
    <row r="940" spans="1:39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  <c r="R940">
        <f t="shared" si="117"/>
        <v>448</v>
      </c>
      <c r="S940">
        <f t="shared" si="118"/>
        <v>448</v>
      </c>
      <c r="T940">
        <f t="shared" si="119"/>
        <v>276.27</v>
      </c>
      <c r="U940" t="str">
        <f t="shared" si="120"/>
        <v>The customer is from Yangon and purchase Health and beauty product from shop</v>
      </c>
      <c r="V940" t="b">
        <f t="shared" si="121"/>
        <v>0</v>
      </c>
      <c r="W940" t="b">
        <f t="shared" si="122"/>
        <v>0</v>
      </c>
      <c r="X940" t="b">
        <f t="shared" si="124"/>
        <v>0</v>
      </c>
      <c r="Y940" t="str">
        <f t="shared" si="123"/>
        <v>Bad</v>
      </c>
      <c r="AM940" s="2"/>
    </row>
    <row r="941" spans="1:39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  <c r="R941">
        <f t="shared" si="117"/>
        <v>359</v>
      </c>
      <c r="S941">
        <f t="shared" si="118"/>
        <v>359</v>
      </c>
      <c r="T941">
        <f t="shared" si="119"/>
        <v>343.74</v>
      </c>
      <c r="U941" t="str">
        <f t="shared" si="120"/>
        <v>The customer is from Naypyitaw and purchase Food and beverages product from shop</v>
      </c>
      <c r="V941" t="b">
        <f t="shared" si="121"/>
        <v>0</v>
      </c>
      <c r="W941" t="b">
        <f t="shared" si="122"/>
        <v>0</v>
      </c>
      <c r="X941" t="b">
        <f t="shared" si="124"/>
        <v>0</v>
      </c>
      <c r="Y941" t="str">
        <f t="shared" si="123"/>
        <v>Good</v>
      </c>
      <c r="AM941" s="2"/>
    </row>
    <row r="942" spans="1:39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  <c r="R942">
        <f t="shared" si="117"/>
        <v>462</v>
      </c>
      <c r="S942">
        <f t="shared" si="118"/>
        <v>462</v>
      </c>
      <c r="T942">
        <f t="shared" si="119"/>
        <v>266.08</v>
      </c>
      <c r="U942" t="str">
        <f t="shared" si="120"/>
        <v>The customer is from Yangon and purchase Food and beverages product from shop</v>
      </c>
      <c r="V942" t="b">
        <f t="shared" si="121"/>
        <v>0</v>
      </c>
      <c r="W942" t="b">
        <f t="shared" si="122"/>
        <v>1</v>
      </c>
      <c r="X942" t="b">
        <f t="shared" si="124"/>
        <v>0</v>
      </c>
      <c r="Y942" t="str">
        <f t="shared" si="123"/>
        <v>Good</v>
      </c>
      <c r="AM942" s="2"/>
    </row>
    <row r="943" spans="1:39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  <c r="R943">
        <f t="shared" si="117"/>
        <v>13</v>
      </c>
      <c r="S943">
        <f t="shared" si="118"/>
        <v>13</v>
      </c>
      <c r="T943">
        <f t="shared" si="119"/>
        <v>898.37999999999988</v>
      </c>
      <c r="U943" t="str">
        <f t="shared" si="120"/>
        <v>The customer is from Naypyitaw and purchase Fashion accessories product from shop</v>
      </c>
      <c r="V943" t="b">
        <f t="shared" si="121"/>
        <v>0</v>
      </c>
      <c r="W943" t="b">
        <f t="shared" si="122"/>
        <v>0</v>
      </c>
      <c r="X943" t="b">
        <f t="shared" si="124"/>
        <v>0</v>
      </c>
      <c r="Y943" t="str">
        <f t="shared" si="123"/>
        <v>Good</v>
      </c>
      <c r="AM943" s="2"/>
    </row>
    <row r="944" spans="1:39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  <c r="R944">
        <f t="shared" si="117"/>
        <v>245</v>
      </c>
      <c r="S944">
        <f t="shared" si="118"/>
        <v>245</v>
      </c>
      <c r="T944">
        <f t="shared" si="119"/>
        <v>456.8</v>
      </c>
      <c r="U944" t="str">
        <f t="shared" si="120"/>
        <v>The customer is from Yangon and purchase Home and lifestyle product from shop</v>
      </c>
      <c r="V944" t="b">
        <f t="shared" si="121"/>
        <v>0</v>
      </c>
      <c r="W944" t="b">
        <f t="shared" si="122"/>
        <v>0</v>
      </c>
      <c r="X944" t="b">
        <f t="shared" si="124"/>
        <v>0</v>
      </c>
      <c r="Y944" t="str">
        <f t="shared" si="123"/>
        <v>Good</v>
      </c>
      <c r="AL944" s="1"/>
      <c r="AM944" s="2"/>
    </row>
    <row r="945" spans="1:39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  <c r="R945">
        <f t="shared" si="117"/>
        <v>483</v>
      </c>
      <c r="S945">
        <f t="shared" si="118"/>
        <v>483</v>
      </c>
      <c r="T945">
        <f t="shared" si="119"/>
        <v>253.95</v>
      </c>
      <c r="U945" t="str">
        <f t="shared" si="120"/>
        <v>The customer is from Yangon and purchase Health and beauty product from shop</v>
      </c>
      <c r="V945" t="b">
        <f t="shared" si="121"/>
        <v>0</v>
      </c>
      <c r="W945" t="b">
        <f t="shared" si="122"/>
        <v>0</v>
      </c>
      <c r="X945" t="b">
        <f t="shared" si="124"/>
        <v>0</v>
      </c>
      <c r="Y945" t="str">
        <f t="shared" si="123"/>
        <v>Good</v>
      </c>
      <c r="AM945" s="2"/>
    </row>
    <row r="946" spans="1:39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  <c r="R946">
        <f t="shared" si="117"/>
        <v>883</v>
      </c>
      <c r="S946">
        <f t="shared" si="118"/>
        <v>883</v>
      </c>
      <c r="T946">
        <f t="shared" si="119"/>
        <v>70.56</v>
      </c>
      <c r="U946" t="str">
        <f t="shared" si="120"/>
        <v>The customer is from Yangon and purchase Health and beauty product from shop</v>
      </c>
      <c r="V946" t="b">
        <f t="shared" si="121"/>
        <v>0</v>
      </c>
      <c r="W946" t="b">
        <f t="shared" si="122"/>
        <v>0</v>
      </c>
      <c r="X946" t="b">
        <f t="shared" si="124"/>
        <v>0</v>
      </c>
      <c r="Y946" t="str">
        <f t="shared" si="123"/>
        <v>Bad</v>
      </c>
      <c r="AL946" s="1"/>
      <c r="AM946" s="2"/>
    </row>
    <row r="947" spans="1:39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  <c r="R947">
        <f t="shared" si="117"/>
        <v>113</v>
      </c>
      <c r="S947">
        <f t="shared" si="118"/>
        <v>113</v>
      </c>
      <c r="T947">
        <f t="shared" si="119"/>
        <v>657.16</v>
      </c>
      <c r="U947" t="str">
        <f t="shared" si="120"/>
        <v>The customer is from Yangon and purchase Electronic accessories product from shop</v>
      </c>
      <c r="V947" t="b">
        <f t="shared" si="121"/>
        <v>0</v>
      </c>
      <c r="W947" t="b">
        <f t="shared" si="122"/>
        <v>1</v>
      </c>
      <c r="X947" t="b">
        <f t="shared" si="124"/>
        <v>0</v>
      </c>
      <c r="Y947" t="str">
        <f t="shared" si="123"/>
        <v>Better</v>
      </c>
      <c r="AL947" s="1"/>
      <c r="AM947" s="2"/>
    </row>
    <row r="948" spans="1:39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  <c r="R948">
        <f t="shared" si="117"/>
        <v>637</v>
      </c>
      <c r="S948">
        <f t="shared" si="118"/>
        <v>637</v>
      </c>
      <c r="T948">
        <f t="shared" si="119"/>
        <v>168.5</v>
      </c>
      <c r="U948" t="str">
        <f t="shared" si="120"/>
        <v>The customer is from Naypyitaw and purchase Electronic accessories product from shop</v>
      </c>
      <c r="V948" t="b">
        <f t="shared" si="121"/>
        <v>0</v>
      </c>
      <c r="W948" t="b">
        <f t="shared" si="122"/>
        <v>0</v>
      </c>
      <c r="X948" t="b">
        <f t="shared" si="124"/>
        <v>0</v>
      </c>
      <c r="Y948" t="str">
        <f t="shared" si="123"/>
        <v>Good</v>
      </c>
      <c r="AL948" s="1"/>
      <c r="AM948" s="2"/>
    </row>
    <row r="949" spans="1:39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  <c r="R949">
        <f t="shared" si="117"/>
        <v>918</v>
      </c>
      <c r="S949">
        <f t="shared" si="118"/>
        <v>918</v>
      </c>
      <c r="T949">
        <f t="shared" si="119"/>
        <v>53.78</v>
      </c>
      <c r="U949" t="str">
        <f t="shared" si="120"/>
        <v>The customer is from Mandalay and purchase Fashion accessories product from shop</v>
      </c>
      <c r="V949" t="b">
        <f t="shared" si="121"/>
        <v>0</v>
      </c>
      <c r="W949" t="b">
        <f t="shared" si="122"/>
        <v>0</v>
      </c>
      <c r="X949" t="b">
        <f t="shared" si="124"/>
        <v>0</v>
      </c>
      <c r="Y949" t="str">
        <f t="shared" si="123"/>
        <v>Bad</v>
      </c>
      <c r="AL949" s="1"/>
      <c r="AM949" s="2"/>
    </row>
    <row r="950" spans="1:39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  <c r="R950">
        <f t="shared" si="117"/>
        <v>613</v>
      </c>
      <c r="S950">
        <f t="shared" si="118"/>
        <v>613</v>
      </c>
      <c r="T950">
        <f t="shared" si="119"/>
        <v>179.05</v>
      </c>
      <c r="U950" t="str">
        <f t="shared" si="120"/>
        <v>The customer is from Naypyitaw and purchase Home and lifestyle product from shop</v>
      </c>
      <c r="V950" t="b">
        <f t="shared" si="121"/>
        <v>0</v>
      </c>
      <c r="W950" t="b">
        <f t="shared" si="122"/>
        <v>1</v>
      </c>
      <c r="X950" t="b">
        <f t="shared" si="124"/>
        <v>0</v>
      </c>
      <c r="Y950" t="str">
        <f t="shared" si="123"/>
        <v>Better</v>
      </c>
      <c r="AM950" s="2"/>
    </row>
    <row r="951" spans="1:39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  <c r="R951">
        <f t="shared" si="117"/>
        <v>545</v>
      </c>
      <c r="S951">
        <f t="shared" si="118"/>
        <v>545</v>
      </c>
      <c r="T951">
        <f t="shared" si="119"/>
        <v>211.44</v>
      </c>
      <c r="U951" t="str">
        <f t="shared" si="120"/>
        <v>The customer is from Mandalay and purchase Food and beverages product from shop</v>
      </c>
      <c r="V951" t="b">
        <f t="shared" si="121"/>
        <v>0</v>
      </c>
      <c r="W951" t="b">
        <f t="shared" si="122"/>
        <v>1</v>
      </c>
      <c r="X951" t="b">
        <f t="shared" si="124"/>
        <v>0</v>
      </c>
      <c r="Y951" t="str">
        <f t="shared" si="123"/>
        <v>Better</v>
      </c>
      <c r="AM951" s="2"/>
    </row>
    <row r="952" spans="1:39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f t="shared" si="117"/>
        <v>746</v>
      </c>
      <c r="S952">
        <f t="shared" si="118"/>
        <v>746</v>
      </c>
      <c r="T952">
        <f t="shared" si="119"/>
        <v>119.72999999999999</v>
      </c>
      <c r="U952" t="str">
        <f t="shared" si="120"/>
        <v>The customer is from Mandalay and purchase Health and beauty product from shop</v>
      </c>
      <c r="V952" t="b">
        <f t="shared" si="121"/>
        <v>0</v>
      </c>
      <c r="W952" t="b">
        <f t="shared" si="122"/>
        <v>1</v>
      </c>
      <c r="X952" t="b">
        <f t="shared" si="124"/>
        <v>0</v>
      </c>
      <c r="Y952" t="str">
        <f t="shared" si="123"/>
        <v>Best</v>
      </c>
      <c r="AL952" s="1"/>
      <c r="AM952" s="2"/>
    </row>
    <row r="953" spans="1:39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  <c r="R953">
        <f t="shared" si="117"/>
        <v>899</v>
      </c>
      <c r="S953">
        <f t="shared" si="118"/>
        <v>899</v>
      </c>
      <c r="T953">
        <f t="shared" si="119"/>
        <v>65.699999999999989</v>
      </c>
      <c r="U953" t="str">
        <f t="shared" si="120"/>
        <v>The customer is from Mandalay and purchase Home and lifestyle product from shop</v>
      </c>
      <c r="V953" t="b">
        <f t="shared" si="121"/>
        <v>0</v>
      </c>
      <c r="W953" t="b">
        <f t="shared" si="122"/>
        <v>0</v>
      </c>
      <c r="X953" t="b">
        <f t="shared" si="124"/>
        <v>0</v>
      </c>
      <c r="Y953" t="str">
        <f t="shared" si="123"/>
        <v>Bad</v>
      </c>
      <c r="AM953" s="2"/>
    </row>
    <row r="954" spans="1:39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  <c r="R954">
        <f t="shared" si="117"/>
        <v>487.5</v>
      </c>
      <c r="S954">
        <f t="shared" si="118"/>
        <v>487</v>
      </c>
      <c r="T954">
        <f t="shared" si="119"/>
        <v>251.4</v>
      </c>
      <c r="U954" t="str">
        <f t="shared" si="120"/>
        <v>The customer is from Mandalay and purchase Food and beverages product from shop</v>
      </c>
      <c r="V954" t="b">
        <f t="shared" si="121"/>
        <v>0</v>
      </c>
      <c r="W954" t="b">
        <f t="shared" si="122"/>
        <v>1</v>
      </c>
      <c r="X954" t="b">
        <f t="shared" si="124"/>
        <v>0</v>
      </c>
      <c r="Y954" t="str">
        <f t="shared" si="123"/>
        <v>Better</v>
      </c>
      <c r="AL954" s="1"/>
      <c r="AM954" s="2"/>
    </row>
    <row r="955" spans="1:39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  <c r="R955">
        <f t="shared" si="117"/>
        <v>834</v>
      </c>
      <c r="S955">
        <f t="shared" si="118"/>
        <v>834</v>
      </c>
      <c r="T955">
        <f t="shared" si="119"/>
        <v>84.16</v>
      </c>
      <c r="U955" t="str">
        <f t="shared" si="120"/>
        <v>The customer is from Naypyitaw and purchase Food and beverages product from shop</v>
      </c>
      <c r="V955" t="b">
        <f t="shared" si="121"/>
        <v>0</v>
      </c>
      <c r="W955" t="b">
        <f t="shared" si="122"/>
        <v>1</v>
      </c>
      <c r="X955" t="b">
        <f t="shared" si="124"/>
        <v>0</v>
      </c>
      <c r="Y955" t="str">
        <f t="shared" si="123"/>
        <v>Better</v>
      </c>
      <c r="AL955" s="1"/>
      <c r="AM955" s="2"/>
    </row>
    <row r="956" spans="1:39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  <c r="R956">
        <f t="shared" si="117"/>
        <v>304</v>
      </c>
      <c r="S956">
        <f t="shared" si="118"/>
        <v>304</v>
      </c>
      <c r="T956">
        <f t="shared" si="119"/>
        <v>395.46</v>
      </c>
      <c r="U956" t="str">
        <f t="shared" si="120"/>
        <v>The customer is from Mandalay and purchase Home and lifestyle product from shop</v>
      </c>
      <c r="V956" t="b">
        <f t="shared" si="121"/>
        <v>0</v>
      </c>
      <c r="W956" t="b">
        <f t="shared" si="122"/>
        <v>0</v>
      </c>
      <c r="X956" t="b">
        <f t="shared" si="124"/>
        <v>0</v>
      </c>
      <c r="Y956" t="str">
        <f t="shared" si="123"/>
        <v>Good</v>
      </c>
      <c r="AM956" s="2"/>
    </row>
    <row r="957" spans="1:39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  <c r="R957">
        <f t="shared" si="117"/>
        <v>417</v>
      </c>
      <c r="S957">
        <f t="shared" si="118"/>
        <v>417</v>
      </c>
      <c r="T957">
        <f t="shared" si="119"/>
        <v>297.99</v>
      </c>
      <c r="U957" t="str">
        <f t="shared" si="120"/>
        <v>The customer is from Yangon and purchase Fashion accessories product from shop</v>
      </c>
      <c r="V957" t="b">
        <f t="shared" si="121"/>
        <v>0</v>
      </c>
      <c r="W957" t="b">
        <f t="shared" si="122"/>
        <v>0</v>
      </c>
      <c r="X957" t="b">
        <f t="shared" si="124"/>
        <v>0</v>
      </c>
      <c r="Y957" t="str">
        <f t="shared" si="123"/>
        <v>Good</v>
      </c>
      <c r="AM957" s="2"/>
    </row>
    <row r="958" spans="1:39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  <c r="R958">
        <f t="shared" si="117"/>
        <v>248</v>
      </c>
      <c r="S958">
        <f t="shared" si="118"/>
        <v>248</v>
      </c>
      <c r="T958">
        <f t="shared" si="119"/>
        <v>454.41</v>
      </c>
      <c r="U958" t="str">
        <f t="shared" si="120"/>
        <v>The customer is from Naypyitaw and purchase Food and beverages product from shop</v>
      </c>
      <c r="V958" t="b">
        <f t="shared" si="121"/>
        <v>0</v>
      </c>
      <c r="W958" t="b">
        <f t="shared" si="122"/>
        <v>0</v>
      </c>
      <c r="X958" t="b">
        <f t="shared" si="124"/>
        <v>0</v>
      </c>
      <c r="Y958" t="str">
        <f t="shared" si="123"/>
        <v>Good</v>
      </c>
      <c r="AM958" s="2"/>
    </row>
    <row r="959" spans="1:39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  <c r="R959">
        <f t="shared" si="117"/>
        <v>449</v>
      </c>
      <c r="S959">
        <f t="shared" si="118"/>
        <v>449</v>
      </c>
      <c r="T959">
        <f t="shared" si="119"/>
        <v>276.12</v>
      </c>
      <c r="U959" t="str">
        <f t="shared" si="120"/>
        <v>The customer is from Mandalay and purchase Electronic accessories product from shop</v>
      </c>
      <c r="V959" t="b">
        <f t="shared" si="121"/>
        <v>0</v>
      </c>
      <c r="W959" t="b">
        <f t="shared" si="122"/>
        <v>1</v>
      </c>
      <c r="X959" t="b">
        <f t="shared" si="124"/>
        <v>0</v>
      </c>
      <c r="Y959" t="str">
        <f t="shared" si="123"/>
        <v>Better</v>
      </c>
      <c r="AM959" s="2"/>
    </row>
    <row r="960" spans="1:39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  <c r="R960">
        <f t="shared" si="117"/>
        <v>663</v>
      </c>
      <c r="S960">
        <f t="shared" si="118"/>
        <v>663</v>
      </c>
      <c r="T960">
        <f t="shared" si="119"/>
        <v>158</v>
      </c>
      <c r="U960" t="str">
        <f t="shared" si="120"/>
        <v>The customer is from Naypyitaw and purchase Home and lifestyle product from shop</v>
      </c>
      <c r="V960" t="b">
        <f t="shared" si="121"/>
        <v>0</v>
      </c>
      <c r="W960" t="b">
        <f t="shared" si="122"/>
        <v>1</v>
      </c>
      <c r="X960" t="b">
        <f t="shared" si="124"/>
        <v>0</v>
      </c>
      <c r="Y960" t="str">
        <f t="shared" si="123"/>
        <v>Better</v>
      </c>
      <c r="AM960" s="2"/>
    </row>
    <row r="961" spans="1:39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  <c r="R961">
        <f t="shared" si="117"/>
        <v>20</v>
      </c>
      <c r="S961">
        <f t="shared" si="118"/>
        <v>20</v>
      </c>
      <c r="T961">
        <f t="shared" si="119"/>
        <v>887.93999999999994</v>
      </c>
      <c r="U961" t="str">
        <f t="shared" si="120"/>
        <v>The customer is from Yangon and purchase Food and beverages product from shop</v>
      </c>
      <c r="V961" t="b">
        <f t="shared" si="121"/>
        <v>0</v>
      </c>
      <c r="W961" t="b">
        <f t="shared" si="122"/>
        <v>1</v>
      </c>
      <c r="X961" t="b">
        <f t="shared" si="124"/>
        <v>0</v>
      </c>
      <c r="Y961" t="str">
        <f t="shared" si="123"/>
        <v>Better</v>
      </c>
      <c r="AM961" s="2"/>
    </row>
    <row r="962" spans="1:39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f t="shared" ref="R962:R1001" si="125">_xlfn.RANK.AVG(J962,$J$2:$J$1001,0)</f>
        <v>803</v>
      </c>
      <c r="S962">
        <f t="shared" ref="S962:S1001" si="126">_xlfn.RANK.EQ(J962,$J$2:$J$1001,0)</f>
        <v>803</v>
      </c>
      <c r="T962">
        <f t="shared" ref="T962:T1001" si="127">G962*H962</f>
        <v>91.98</v>
      </c>
      <c r="U962" t="str">
        <f t="shared" ref="U962:U1001" si="128">_xlfn.CONCAT("The customer is from ",C962," and purchase ",F962," product from shop")</f>
        <v>The customer is from Naypyitaw and purchase Fashion accessories product from shop</v>
      </c>
      <c r="V962" t="b">
        <f t="shared" ref="V962:V1001" si="129">Q962=$AE$3</f>
        <v>0</v>
      </c>
      <c r="W962" t="b">
        <f t="shared" ref="W962:W1001" si="130">Q962&gt;$AE$4</f>
        <v>1</v>
      </c>
      <c r="X962" t="b">
        <f t="shared" si="124"/>
        <v>0</v>
      </c>
      <c r="Y962" t="str">
        <f t="shared" ref="Y962:Y1001" si="131">IF(Q962&lt;5,"Bad",IF(Q962&lt;7,"Good",IF(Q962&lt;9,"Better","Best")))</f>
        <v>Best</v>
      </c>
      <c r="AM962" s="2"/>
    </row>
    <row r="963" spans="1:39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  <c r="R963">
        <f t="shared" si="125"/>
        <v>945</v>
      </c>
      <c r="S963">
        <f t="shared" si="126"/>
        <v>945</v>
      </c>
      <c r="T963">
        <f t="shared" si="127"/>
        <v>41.78</v>
      </c>
      <c r="U963" t="str">
        <f t="shared" si="128"/>
        <v>The customer is from Yangon and purchase Electronic accessories product from shop</v>
      </c>
      <c r="V963" t="b">
        <f t="shared" si="129"/>
        <v>0</v>
      </c>
      <c r="W963" t="b">
        <f t="shared" si="130"/>
        <v>1</v>
      </c>
      <c r="X963" t="b">
        <f t="shared" ref="X963:X1001" si="132">Q963&lt;$AD$5</f>
        <v>0</v>
      </c>
      <c r="Y963" t="str">
        <f t="shared" si="131"/>
        <v>Best</v>
      </c>
      <c r="AM963" s="2"/>
    </row>
    <row r="964" spans="1:39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  <c r="R964">
        <f t="shared" si="125"/>
        <v>993</v>
      </c>
      <c r="S964">
        <f t="shared" si="126"/>
        <v>993</v>
      </c>
      <c r="T964">
        <f t="shared" si="127"/>
        <v>15.5</v>
      </c>
      <c r="U964" t="str">
        <f t="shared" si="128"/>
        <v>The customer is from Yangon and purchase Fashion accessories product from shop</v>
      </c>
      <c r="V964" t="b">
        <f t="shared" si="129"/>
        <v>0</v>
      </c>
      <c r="W964" t="b">
        <f t="shared" si="130"/>
        <v>1</v>
      </c>
      <c r="X964" t="b">
        <f t="shared" si="132"/>
        <v>0</v>
      </c>
      <c r="Y964" t="str">
        <f t="shared" si="131"/>
        <v>Better</v>
      </c>
      <c r="AM964" s="2"/>
    </row>
    <row r="965" spans="1:39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  <c r="R965">
        <f t="shared" si="125"/>
        <v>427</v>
      </c>
      <c r="S965">
        <f t="shared" si="126"/>
        <v>427</v>
      </c>
      <c r="T965">
        <f t="shared" si="127"/>
        <v>290.45999999999998</v>
      </c>
      <c r="U965" t="str">
        <f t="shared" si="128"/>
        <v>The customer is from Naypyitaw and purchase Electronic accessories product from shop</v>
      </c>
      <c r="V965" t="b">
        <f t="shared" si="129"/>
        <v>0</v>
      </c>
      <c r="W965" t="b">
        <f t="shared" si="130"/>
        <v>0</v>
      </c>
      <c r="X965" t="b">
        <f t="shared" si="132"/>
        <v>0</v>
      </c>
      <c r="Y965" t="str">
        <f t="shared" si="131"/>
        <v>Good</v>
      </c>
      <c r="AL965" s="1"/>
      <c r="AM965" s="2"/>
    </row>
    <row r="966" spans="1:39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  <c r="R966">
        <f t="shared" si="125"/>
        <v>893</v>
      </c>
      <c r="S966">
        <f t="shared" si="126"/>
        <v>893</v>
      </c>
      <c r="T966">
        <f t="shared" si="127"/>
        <v>66.66</v>
      </c>
      <c r="U966" t="str">
        <f t="shared" si="128"/>
        <v>The customer is from Mandalay and purchase Food and beverages product from shop</v>
      </c>
      <c r="V966" t="b">
        <f t="shared" si="129"/>
        <v>0</v>
      </c>
      <c r="W966" t="b">
        <f t="shared" si="130"/>
        <v>0</v>
      </c>
      <c r="X966" t="b">
        <f t="shared" si="132"/>
        <v>0</v>
      </c>
      <c r="Y966" t="str">
        <f t="shared" si="131"/>
        <v>Good</v>
      </c>
      <c r="AM966" s="2"/>
    </row>
    <row r="967" spans="1:39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  <c r="R967">
        <f t="shared" si="125"/>
        <v>855</v>
      </c>
      <c r="S967">
        <f t="shared" si="126"/>
        <v>855</v>
      </c>
      <c r="T967">
        <f t="shared" si="127"/>
        <v>76.540000000000006</v>
      </c>
      <c r="U967" t="str">
        <f t="shared" si="128"/>
        <v>The customer is from Mandalay and purchase Electronic accessories product from shop</v>
      </c>
      <c r="V967" t="b">
        <f t="shared" si="129"/>
        <v>0</v>
      </c>
      <c r="W967" t="b">
        <f t="shared" si="130"/>
        <v>0</v>
      </c>
      <c r="X967" t="b">
        <f t="shared" si="132"/>
        <v>0</v>
      </c>
      <c r="Y967" t="str">
        <f t="shared" si="131"/>
        <v>Good</v>
      </c>
      <c r="AM967" s="2"/>
    </row>
    <row r="968" spans="1:39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  <c r="R968">
        <f t="shared" si="125"/>
        <v>412</v>
      </c>
      <c r="S968">
        <f t="shared" si="126"/>
        <v>412</v>
      </c>
      <c r="T968">
        <f t="shared" si="127"/>
        <v>299.7</v>
      </c>
      <c r="U968" t="str">
        <f t="shared" si="128"/>
        <v>The customer is from Yangon and purchase Home and lifestyle product from shop</v>
      </c>
      <c r="V968" t="b">
        <f t="shared" si="129"/>
        <v>0</v>
      </c>
      <c r="W968" t="b">
        <f t="shared" si="130"/>
        <v>1</v>
      </c>
      <c r="X968" t="b">
        <f t="shared" si="132"/>
        <v>0</v>
      </c>
      <c r="Y968" t="str">
        <f t="shared" si="131"/>
        <v>Better</v>
      </c>
      <c r="AM968" s="2"/>
    </row>
    <row r="969" spans="1:39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  <c r="R969">
        <f t="shared" si="125"/>
        <v>498</v>
      </c>
      <c r="S969">
        <f t="shared" si="126"/>
        <v>498</v>
      </c>
      <c r="T969">
        <f t="shared" si="127"/>
        <v>243.03000000000003</v>
      </c>
      <c r="U969" t="str">
        <f t="shared" si="128"/>
        <v>The customer is from Yangon and purchase Home and lifestyle product from shop</v>
      </c>
      <c r="V969" t="b">
        <f t="shared" si="129"/>
        <v>0</v>
      </c>
      <c r="W969" t="b">
        <f t="shared" si="130"/>
        <v>1</v>
      </c>
      <c r="X969" t="b">
        <f t="shared" si="132"/>
        <v>0</v>
      </c>
      <c r="Y969" t="str">
        <f t="shared" si="131"/>
        <v>Best</v>
      </c>
      <c r="AM969" s="2"/>
    </row>
    <row r="970" spans="1:39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  <c r="R970">
        <f t="shared" si="125"/>
        <v>933</v>
      </c>
      <c r="S970">
        <f t="shared" si="126"/>
        <v>933</v>
      </c>
      <c r="T970">
        <f t="shared" si="127"/>
        <v>47.400000000000006</v>
      </c>
      <c r="U970" t="str">
        <f t="shared" si="128"/>
        <v>The customer is from Yangon and purchase Health and beauty product from shop</v>
      </c>
      <c r="V970" t="b">
        <f t="shared" si="129"/>
        <v>0</v>
      </c>
      <c r="W970" t="b">
        <f t="shared" si="130"/>
        <v>1</v>
      </c>
      <c r="X970" t="b">
        <f t="shared" si="132"/>
        <v>0</v>
      </c>
      <c r="Y970" t="str">
        <f t="shared" si="131"/>
        <v>Best</v>
      </c>
      <c r="AL970" s="1"/>
      <c r="AM970" s="2"/>
    </row>
    <row r="971" spans="1:39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  <c r="R971">
        <f t="shared" si="125"/>
        <v>630</v>
      </c>
      <c r="S971">
        <f t="shared" si="126"/>
        <v>630</v>
      </c>
      <c r="T971">
        <f t="shared" si="127"/>
        <v>172.45000000000002</v>
      </c>
      <c r="U971" t="str">
        <f t="shared" si="128"/>
        <v>The customer is from Mandalay and purchase Electronic accessories product from shop</v>
      </c>
      <c r="V971" t="b">
        <f t="shared" si="129"/>
        <v>0</v>
      </c>
      <c r="W971" t="b">
        <f t="shared" si="130"/>
        <v>1</v>
      </c>
      <c r="X971" t="b">
        <f t="shared" si="132"/>
        <v>0</v>
      </c>
      <c r="Y971" t="str">
        <f t="shared" si="131"/>
        <v>Best</v>
      </c>
      <c r="AL971" s="1"/>
      <c r="AM971" s="2"/>
    </row>
    <row r="972" spans="1:39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  <c r="R972">
        <f t="shared" si="125"/>
        <v>27</v>
      </c>
      <c r="S972">
        <f t="shared" si="126"/>
        <v>27</v>
      </c>
      <c r="T972">
        <f t="shared" si="127"/>
        <v>846.3</v>
      </c>
      <c r="U972" t="str">
        <f t="shared" si="128"/>
        <v>The customer is from Mandalay and purchase Food and beverages product from shop</v>
      </c>
      <c r="V972" t="b">
        <f t="shared" si="129"/>
        <v>0</v>
      </c>
      <c r="W972" t="b">
        <f t="shared" si="130"/>
        <v>1</v>
      </c>
      <c r="X972" t="b">
        <f t="shared" si="132"/>
        <v>0</v>
      </c>
      <c r="Y972" t="str">
        <f t="shared" si="131"/>
        <v>Best</v>
      </c>
      <c r="AL972" s="1"/>
      <c r="AM972" s="2"/>
    </row>
    <row r="973" spans="1:39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  <c r="R973">
        <f t="shared" si="125"/>
        <v>475</v>
      </c>
      <c r="S973">
        <f t="shared" si="126"/>
        <v>475</v>
      </c>
      <c r="T973">
        <f t="shared" si="127"/>
        <v>258.37</v>
      </c>
      <c r="U973" t="str">
        <f t="shared" si="128"/>
        <v>The customer is from Mandalay and purchase Home and lifestyle product from shop</v>
      </c>
      <c r="V973" t="b">
        <f t="shared" si="129"/>
        <v>0</v>
      </c>
      <c r="W973" t="b">
        <f t="shared" si="130"/>
        <v>0</v>
      </c>
      <c r="X973" t="b">
        <f t="shared" si="132"/>
        <v>0</v>
      </c>
      <c r="Y973" t="str">
        <f t="shared" si="131"/>
        <v>Good</v>
      </c>
      <c r="AM973" s="2"/>
    </row>
    <row r="974" spans="1:39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f t="shared" si="125"/>
        <v>132</v>
      </c>
      <c r="S974">
        <f t="shared" si="126"/>
        <v>132</v>
      </c>
      <c r="T974">
        <f t="shared" si="127"/>
        <v>609.55999999999995</v>
      </c>
      <c r="U974" t="str">
        <f t="shared" si="128"/>
        <v>The customer is from Mandalay and purchase Electronic accessories product from shop</v>
      </c>
      <c r="V974" t="b">
        <f t="shared" si="129"/>
        <v>0</v>
      </c>
      <c r="W974" t="b">
        <f t="shared" si="130"/>
        <v>0</v>
      </c>
      <c r="X974" t="b">
        <f t="shared" si="132"/>
        <v>0</v>
      </c>
      <c r="Y974" t="str">
        <f t="shared" si="131"/>
        <v>Good</v>
      </c>
      <c r="AL974" s="1"/>
      <c r="AM974" s="2"/>
    </row>
    <row r="975" spans="1:39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  <c r="R975">
        <f t="shared" si="125"/>
        <v>506</v>
      </c>
      <c r="S975">
        <f t="shared" si="126"/>
        <v>506</v>
      </c>
      <c r="T975">
        <f t="shared" si="127"/>
        <v>240.24</v>
      </c>
      <c r="U975" t="str">
        <f t="shared" si="128"/>
        <v>The customer is from Yangon and purchase Home and lifestyle product from shop</v>
      </c>
      <c r="V975" t="b">
        <f t="shared" si="129"/>
        <v>0</v>
      </c>
      <c r="W975" t="b">
        <f t="shared" si="130"/>
        <v>0</v>
      </c>
      <c r="X975" t="b">
        <f t="shared" si="132"/>
        <v>0</v>
      </c>
      <c r="Y975" t="str">
        <f t="shared" si="131"/>
        <v>Good</v>
      </c>
      <c r="AL975" s="1"/>
      <c r="AM975" s="2"/>
    </row>
    <row r="976" spans="1:39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f t="shared" si="125"/>
        <v>631</v>
      </c>
      <c r="S976">
        <f t="shared" si="126"/>
        <v>631</v>
      </c>
      <c r="T976">
        <f t="shared" si="127"/>
        <v>172.26</v>
      </c>
      <c r="U976" t="str">
        <f t="shared" si="128"/>
        <v>The customer is from Naypyitaw and purchase Fashion accessories product from shop</v>
      </c>
      <c r="V976" t="b">
        <f t="shared" si="129"/>
        <v>0</v>
      </c>
      <c r="W976" t="b">
        <f t="shared" si="130"/>
        <v>1</v>
      </c>
      <c r="X976" t="b">
        <f t="shared" si="132"/>
        <v>0</v>
      </c>
      <c r="Y976" t="str">
        <f t="shared" si="131"/>
        <v>Better</v>
      </c>
      <c r="AM976" s="2"/>
    </row>
    <row r="977" spans="1:39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  <c r="R977">
        <f t="shared" si="125"/>
        <v>777</v>
      </c>
      <c r="S977">
        <f t="shared" si="126"/>
        <v>777</v>
      </c>
      <c r="T977">
        <f t="shared" si="127"/>
        <v>99.84</v>
      </c>
      <c r="U977" t="str">
        <f t="shared" si="128"/>
        <v>The customer is from Mandalay and purchase Fashion accessories product from shop</v>
      </c>
      <c r="V977" t="b">
        <f t="shared" si="129"/>
        <v>0</v>
      </c>
      <c r="W977" t="b">
        <f t="shared" si="130"/>
        <v>1</v>
      </c>
      <c r="X977" t="b">
        <f t="shared" si="132"/>
        <v>0</v>
      </c>
      <c r="Y977" t="str">
        <f t="shared" si="131"/>
        <v>Better</v>
      </c>
      <c r="AM977" s="2"/>
    </row>
    <row r="978" spans="1:39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  <c r="R978">
        <f t="shared" si="125"/>
        <v>416</v>
      </c>
      <c r="S978">
        <f t="shared" si="126"/>
        <v>416</v>
      </c>
      <c r="T978">
        <f t="shared" si="127"/>
        <v>298.64</v>
      </c>
      <c r="U978" t="str">
        <f t="shared" si="128"/>
        <v>The customer is from Yangon and purchase Food and beverages product from shop</v>
      </c>
      <c r="V978" t="b">
        <f t="shared" si="129"/>
        <v>0</v>
      </c>
      <c r="W978" t="b">
        <f t="shared" si="130"/>
        <v>1</v>
      </c>
      <c r="X978" t="b">
        <f t="shared" si="132"/>
        <v>0</v>
      </c>
      <c r="Y978" t="str">
        <f t="shared" si="131"/>
        <v>Better</v>
      </c>
      <c r="AL978" s="1"/>
      <c r="AM978" s="2"/>
    </row>
    <row r="979" spans="1:39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  <c r="R979">
        <f t="shared" si="125"/>
        <v>657</v>
      </c>
      <c r="S979">
        <f t="shared" si="126"/>
        <v>657</v>
      </c>
      <c r="T979">
        <f t="shared" si="127"/>
        <v>159.60000000000002</v>
      </c>
      <c r="U979" t="str">
        <f t="shared" si="128"/>
        <v>The customer is from Mandalay and purchase Food and beverages product from shop</v>
      </c>
      <c r="V979" t="b">
        <f t="shared" si="129"/>
        <v>0</v>
      </c>
      <c r="W979" t="b">
        <f t="shared" si="130"/>
        <v>0</v>
      </c>
      <c r="X979" t="b">
        <f t="shared" si="132"/>
        <v>0</v>
      </c>
      <c r="Y979" t="str">
        <f t="shared" si="131"/>
        <v>Bad</v>
      </c>
      <c r="AL979" s="1"/>
      <c r="AM979" s="2"/>
    </row>
    <row r="980" spans="1:39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  <c r="R980">
        <f t="shared" si="125"/>
        <v>978</v>
      </c>
      <c r="S980">
        <f t="shared" si="126"/>
        <v>978</v>
      </c>
      <c r="T980">
        <f t="shared" si="127"/>
        <v>25.45</v>
      </c>
      <c r="U980" t="str">
        <f t="shared" si="128"/>
        <v>The customer is from Mandalay and purchase Electronic accessories product from shop</v>
      </c>
      <c r="V980" t="b">
        <f t="shared" si="129"/>
        <v>0</v>
      </c>
      <c r="W980" t="b">
        <f t="shared" si="130"/>
        <v>0</v>
      </c>
      <c r="X980" t="b">
        <f t="shared" si="132"/>
        <v>0</v>
      </c>
      <c r="Y980" t="str">
        <f t="shared" si="131"/>
        <v>Good</v>
      </c>
      <c r="AL980" s="1"/>
      <c r="AM980" s="2"/>
    </row>
    <row r="981" spans="1:39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  <c r="R981">
        <f t="shared" si="125"/>
        <v>891</v>
      </c>
      <c r="S981">
        <f t="shared" si="126"/>
        <v>891</v>
      </c>
      <c r="T981">
        <f t="shared" si="127"/>
        <v>67.77</v>
      </c>
      <c r="U981" t="str">
        <f t="shared" si="128"/>
        <v>The customer is from Mandalay and purchase Food and beverages product from shop</v>
      </c>
      <c r="V981" t="b">
        <f t="shared" si="129"/>
        <v>0</v>
      </c>
      <c r="W981" t="b">
        <f t="shared" si="130"/>
        <v>0</v>
      </c>
      <c r="X981" t="b">
        <f t="shared" si="132"/>
        <v>0</v>
      </c>
      <c r="Y981" t="str">
        <f t="shared" si="131"/>
        <v>Good</v>
      </c>
      <c r="AL981" s="1"/>
      <c r="AM981" s="2"/>
    </row>
    <row r="982" spans="1:39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f t="shared" si="125"/>
        <v>510</v>
      </c>
      <c r="S982">
        <f t="shared" si="126"/>
        <v>510</v>
      </c>
      <c r="T982">
        <f t="shared" si="127"/>
        <v>238.36</v>
      </c>
      <c r="U982" t="str">
        <f t="shared" si="128"/>
        <v>The customer is from Naypyitaw and purchase Food and beverages product from shop</v>
      </c>
      <c r="V982" t="b">
        <f t="shared" si="129"/>
        <v>0</v>
      </c>
      <c r="W982" t="b">
        <f t="shared" si="130"/>
        <v>1</v>
      </c>
      <c r="X982" t="b">
        <f t="shared" si="132"/>
        <v>0</v>
      </c>
      <c r="Y982" t="str">
        <f t="shared" si="131"/>
        <v>Best</v>
      </c>
      <c r="AL982" s="1"/>
      <c r="AM982" s="2"/>
    </row>
    <row r="983" spans="1:39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  <c r="R983">
        <f t="shared" si="125"/>
        <v>516</v>
      </c>
      <c r="S983">
        <f t="shared" si="126"/>
        <v>516</v>
      </c>
      <c r="T983">
        <f t="shared" si="127"/>
        <v>232.6</v>
      </c>
      <c r="U983" t="str">
        <f t="shared" si="128"/>
        <v>The customer is from Yangon and purchase Health and beauty product from shop</v>
      </c>
      <c r="V983" t="b">
        <f t="shared" si="129"/>
        <v>0</v>
      </c>
      <c r="W983" t="b">
        <f t="shared" si="130"/>
        <v>1</v>
      </c>
      <c r="X983" t="b">
        <f t="shared" si="132"/>
        <v>0</v>
      </c>
      <c r="Y983" t="str">
        <f t="shared" si="131"/>
        <v>Better</v>
      </c>
      <c r="AM983" s="2"/>
    </row>
    <row r="984" spans="1:39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  <c r="R984">
        <f t="shared" si="125"/>
        <v>24</v>
      </c>
      <c r="S984">
        <f t="shared" si="126"/>
        <v>24</v>
      </c>
      <c r="T984">
        <f t="shared" si="127"/>
        <v>877.32</v>
      </c>
      <c r="U984" t="str">
        <f t="shared" si="128"/>
        <v>The customer is from Yangon and purchase Sports and travel product from shop</v>
      </c>
      <c r="V984" t="b">
        <f t="shared" si="129"/>
        <v>0</v>
      </c>
      <c r="W984" t="b">
        <f t="shared" si="130"/>
        <v>1</v>
      </c>
      <c r="X984" t="b">
        <f t="shared" si="132"/>
        <v>0</v>
      </c>
      <c r="Y984" t="str">
        <f t="shared" si="131"/>
        <v>Better</v>
      </c>
      <c r="AM984" s="2"/>
    </row>
    <row r="985" spans="1:39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  <c r="R985">
        <f t="shared" si="125"/>
        <v>90</v>
      </c>
      <c r="S985">
        <f t="shared" si="126"/>
        <v>90</v>
      </c>
      <c r="T985">
        <f t="shared" si="127"/>
        <v>699.71999999999991</v>
      </c>
      <c r="U985" t="str">
        <f t="shared" si="128"/>
        <v>The customer is from Naypyitaw and purchase Health and beauty product from shop</v>
      </c>
      <c r="V985" t="b">
        <f t="shared" si="129"/>
        <v>0</v>
      </c>
      <c r="W985" t="b">
        <f t="shared" si="130"/>
        <v>0</v>
      </c>
      <c r="X985" t="b">
        <f t="shared" si="132"/>
        <v>0</v>
      </c>
      <c r="Y985" t="str">
        <f t="shared" si="131"/>
        <v>Good</v>
      </c>
      <c r="AM985" s="2"/>
    </row>
    <row r="986" spans="1:39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  <c r="R986">
        <f t="shared" si="125"/>
        <v>104</v>
      </c>
      <c r="S986">
        <f t="shared" si="126"/>
        <v>104</v>
      </c>
      <c r="T986">
        <f t="shared" si="127"/>
        <v>674.59</v>
      </c>
      <c r="U986" t="str">
        <f t="shared" si="128"/>
        <v>The customer is from Naypyitaw and purchase Electronic accessories product from shop</v>
      </c>
      <c r="V986" t="b">
        <f t="shared" si="129"/>
        <v>0</v>
      </c>
      <c r="W986" t="b">
        <f t="shared" si="130"/>
        <v>0</v>
      </c>
      <c r="X986" t="b">
        <f t="shared" si="132"/>
        <v>0</v>
      </c>
      <c r="Y986" t="str">
        <f t="shared" si="131"/>
        <v>Good</v>
      </c>
      <c r="AM986" s="2"/>
    </row>
    <row r="987" spans="1:39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  <c r="R987">
        <f t="shared" si="125"/>
        <v>391</v>
      </c>
      <c r="S987">
        <f t="shared" si="126"/>
        <v>391</v>
      </c>
      <c r="T987">
        <f t="shared" si="127"/>
        <v>318.55</v>
      </c>
      <c r="U987" t="str">
        <f t="shared" si="128"/>
        <v>The customer is from Mandalay and purchase Fashion accessories product from shop</v>
      </c>
      <c r="V987" t="b">
        <f t="shared" si="129"/>
        <v>0</v>
      </c>
      <c r="W987" t="b">
        <f t="shared" si="130"/>
        <v>1</v>
      </c>
      <c r="X987" t="b">
        <f t="shared" si="132"/>
        <v>0</v>
      </c>
      <c r="Y987" t="str">
        <f t="shared" si="131"/>
        <v>Better</v>
      </c>
      <c r="AL987" s="1"/>
      <c r="AM987" s="2"/>
    </row>
    <row r="988" spans="1:39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  <c r="R988">
        <f t="shared" si="125"/>
        <v>972</v>
      </c>
      <c r="S988">
        <f t="shared" si="126"/>
        <v>972</v>
      </c>
      <c r="T988">
        <f t="shared" si="127"/>
        <v>29.52</v>
      </c>
      <c r="U988" t="str">
        <f t="shared" si="128"/>
        <v>The customer is from Mandalay and purchase Health and beauty product from shop</v>
      </c>
      <c r="V988" t="b">
        <f t="shared" si="129"/>
        <v>0</v>
      </c>
      <c r="W988" t="b">
        <f t="shared" si="130"/>
        <v>0</v>
      </c>
      <c r="X988" t="b">
        <f t="shared" si="132"/>
        <v>0</v>
      </c>
      <c r="Y988" t="str">
        <f t="shared" si="131"/>
        <v>Bad</v>
      </c>
      <c r="AM988" s="2"/>
    </row>
    <row r="989" spans="1:39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  <c r="R989">
        <f t="shared" si="125"/>
        <v>211</v>
      </c>
      <c r="S989">
        <f t="shared" si="126"/>
        <v>211</v>
      </c>
      <c r="T989">
        <f t="shared" si="127"/>
        <v>496</v>
      </c>
      <c r="U989" t="str">
        <f t="shared" si="128"/>
        <v>The customer is from Mandalay and purchase Health and beauty product from shop</v>
      </c>
      <c r="V989" t="b">
        <f t="shared" si="129"/>
        <v>0</v>
      </c>
      <c r="W989" t="b">
        <f t="shared" si="130"/>
        <v>0</v>
      </c>
      <c r="X989" t="b">
        <f t="shared" si="132"/>
        <v>0</v>
      </c>
      <c r="Y989" t="str">
        <f t="shared" si="131"/>
        <v>Good</v>
      </c>
      <c r="AL989" s="1"/>
      <c r="AM989" s="2"/>
    </row>
    <row r="990" spans="1:39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  <c r="R990">
        <f t="shared" si="125"/>
        <v>34</v>
      </c>
      <c r="S990">
        <f t="shared" si="126"/>
        <v>34</v>
      </c>
      <c r="T990">
        <f t="shared" si="127"/>
        <v>823.40000000000009</v>
      </c>
      <c r="U990" t="str">
        <f t="shared" si="128"/>
        <v>The customer is from Naypyitaw and purchase Electronic accessories product from shop</v>
      </c>
      <c r="V990" t="b">
        <f t="shared" si="129"/>
        <v>0</v>
      </c>
      <c r="W990" t="b">
        <f t="shared" si="130"/>
        <v>0</v>
      </c>
      <c r="X990" t="b">
        <f t="shared" si="132"/>
        <v>0</v>
      </c>
      <c r="Y990" t="str">
        <f t="shared" si="131"/>
        <v>Bad</v>
      </c>
      <c r="AM990" s="2"/>
    </row>
    <row r="991" spans="1:39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  <c r="R991">
        <f t="shared" si="125"/>
        <v>136</v>
      </c>
      <c r="S991">
        <f t="shared" si="126"/>
        <v>136</v>
      </c>
      <c r="T991">
        <f t="shared" si="127"/>
        <v>602.96</v>
      </c>
      <c r="U991" t="str">
        <f t="shared" si="128"/>
        <v>The customer is from Mandalay and purchase Health and beauty product from shop</v>
      </c>
      <c r="V991" t="b">
        <f t="shared" si="129"/>
        <v>0</v>
      </c>
      <c r="W991" t="b">
        <f t="shared" si="130"/>
        <v>1</v>
      </c>
      <c r="X991" t="b">
        <f t="shared" si="132"/>
        <v>0</v>
      </c>
      <c r="Y991" t="str">
        <f t="shared" si="131"/>
        <v>Better</v>
      </c>
      <c r="AL991" s="1"/>
      <c r="AM991" s="2"/>
    </row>
    <row r="992" spans="1:39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  <c r="R992">
        <f t="shared" si="125"/>
        <v>438</v>
      </c>
      <c r="S992">
        <f t="shared" si="126"/>
        <v>438</v>
      </c>
      <c r="T992">
        <f t="shared" si="127"/>
        <v>282.8</v>
      </c>
      <c r="U992" t="str">
        <f t="shared" si="128"/>
        <v>The customer is from Yangon and purchase Food and beverages product from shop</v>
      </c>
      <c r="V992" t="b">
        <f t="shared" si="129"/>
        <v>0</v>
      </c>
      <c r="W992" t="b">
        <f t="shared" si="130"/>
        <v>0</v>
      </c>
      <c r="X992" t="b">
        <f t="shared" si="132"/>
        <v>0</v>
      </c>
      <c r="Y992" t="str">
        <f t="shared" si="131"/>
        <v>Bad</v>
      </c>
      <c r="AL992" s="1"/>
      <c r="AM992" s="2"/>
    </row>
    <row r="993" spans="1:39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  <c r="R993">
        <f t="shared" si="125"/>
        <v>57</v>
      </c>
      <c r="S993">
        <f t="shared" si="126"/>
        <v>57</v>
      </c>
      <c r="T993">
        <f t="shared" si="127"/>
        <v>766</v>
      </c>
      <c r="U993" t="str">
        <f t="shared" si="128"/>
        <v>The customer is from Mandalay and purchase Sports and travel product from shop</v>
      </c>
      <c r="V993" t="b">
        <f t="shared" si="129"/>
        <v>0</v>
      </c>
      <c r="W993" t="b">
        <f t="shared" si="130"/>
        <v>0</v>
      </c>
      <c r="X993" t="b">
        <f t="shared" si="132"/>
        <v>0</v>
      </c>
      <c r="Y993" t="str">
        <f t="shared" si="131"/>
        <v>Good</v>
      </c>
      <c r="AM993" s="2"/>
    </row>
    <row r="994" spans="1:39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f t="shared" si="125"/>
        <v>753</v>
      </c>
      <c r="S994">
        <f t="shared" si="126"/>
        <v>753</v>
      </c>
      <c r="T994">
        <f t="shared" si="127"/>
        <v>116.06</v>
      </c>
      <c r="U994" t="str">
        <f t="shared" si="128"/>
        <v>The customer is from Yangon and purchase Electronic accessories product from shop</v>
      </c>
      <c r="V994" t="b">
        <f t="shared" si="129"/>
        <v>0</v>
      </c>
      <c r="W994" t="b">
        <f t="shared" si="130"/>
        <v>1</v>
      </c>
      <c r="X994" t="b">
        <f t="shared" si="132"/>
        <v>0</v>
      </c>
      <c r="Y994" t="str">
        <f t="shared" si="131"/>
        <v>Better</v>
      </c>
      <c r="AL994" s="1"/>
      <c r="AM994" s="2"/>
    </row>
    <row r="995" spans="1:39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  <c r="R995">
        <f t="shared" si="125"/>
        <v>621</v>
      </c>
      <c r="S995">
        <f t="shared" si="126"/>
        <v>621</v>
      </c>
      <c r="T995">
        <f t="shared" si="127"/>
        <v>174.89999999999998</v>
      </c>
      <c r="U995" t="str">
        <f t="shared" si="128"/>
        <v>The customer is from Mandalay and purchase Fashion accessories product from shop</v>
      </c>
      <c r="V995" t="b">
        <f t="shared" si="129"/>
        <v>0</v>
      </c>
      <c r="W995" t="b">
        <f t="shared" si="130"/>
        <v>0</v>
      </c>
      <c r="X995" t="b">
        <f t="shared" si="132"/>
        <v>0</v>
      </c>
      <c r="Y995" t="str">
        <f t="shared" si="131"/>
        <v>Good</v>
      </c>
      <c r="AM995" s="2"/>
    </row>
    <row r="996" spans="1:39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  <c r="R996">
        <f t="shared" si="125"/>
        <v>905</v>
      </c>
      <c r="S996">
        <f t="shared" si="126"/>
        <v>905</v>
      </c>
      <c r="T996">
        <f t="shared" si="127"/>
        <v>60.95</v>
      </c>
      <c r="U996" t="str">
        <f t="shared" si="128"/>
        <v>The customer is from Naypyitaw and purchase Electronic accessories product from shop</v>
      </c>
      <c r="V996" t="b">
        <f t="shared" si="129"/>
        <v>0</v>
      </c>
      <c r="W996" t="b">
        <f t="shared" si="130"/>
        <v>0</v>
      </c>
      <c r="X996" t="b">
        <f t="shared" si="132"/>
        <v>0</v>
      </c>
      <c r="Y996" t="str">
        <f t="shared" si="131"/>
        <v>Good</v>
      </c>
      <c r="AL996" s="1"/>
      <c r="AM996" s="2"/>
    </row>
    <row r="997" spans="1:39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  <c r="R997">
        <f t="shared" si="125"/>
        <v>946</v>
      </c>
      <c r="S997">
        <f t="shared" si="126"/>
        <v>946</v>
      </c>
      <c r="T997">
        <f t="shared" si="127"/>
        <v>40.35</v>
      </c>
      <c r="U997" t="str">
        <f t="shared" si="128"/>
        <v>The customer is from Naypyitaw and purchase Health and beauty product from shop</v>
      </c>
      <c r="V997" t="b">
        <f t="shared" si="129"/>
        <v>0</v>
      </c>
      <c r="W997" t="b">
        <f t="shared" si="130"/>
        <v>0</v>
      </c>
      <c r="X997" t="b">
        <f t="shared" si="132"/>
        <v>0</v>
      </c>
      <c r="Y997" t="str">
        <f t="shared" si="131"/>
        <v>Good</v>
      </c>
      <c r="AL997" s="1"/>
      <c r="AM997" s="2"/>
    </row>
    <row r="998" spans="1:39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  <c r="R998">
        <f t="shared" si="125"/>
        <v>5</v>
      </c>
      <c r="S998">
        <f t="shared" si="126"/>
        <v>5</v>
      </c>
      <c r="T998">
        <f t="shared" si="127"/>
        <v>973.8</v>
      </c>
      <c r="U998" t="str">
        <f t="shared" si="128"/>
        <v>The customer is from Mandalay and purchase Home and lifestyle product from shop</v>
      </c>
      <c r="V998" t="b">
        <f t="shared" si="129"/>
        <v>0</v>
      </c>
      <c r="W998" t="b">
        <f t="shared" si="130"/>
        <v>0</v>
      </c>
      <c r="X998" t="b">
        <f t="shared" si="132"/>
        <v>0</v>
      </c>
      <c r="Y998" t="str">
        <f t="shared" si="131"/>
        <v>Bad</v>
      </c>
      <c r="AL998" s="1"/>
      <c r="AM998" s="2"/>
    </row>
    <row r="999" spans="1:39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  <c r="R999">
        <f t="shared" si="125"/>
        <v>963</v>
      </c>
      <c r="S999">
        <f t="shared" si="126"/>
        <v>963</v>
      </c>
      <c r="T999">
        <f t="shared" si="127"/>
        <v>31.84</v>
      </c>
      <c r="U999" t="str">
        <f t="shared" si="128"/>
        <v>The customer is from Yangon and purchase Food and beverages product from shop</v>
      </c>
      <c r="V999" t="b">
        <f t="shared" si="129"/>
        <v>0</v>
      </c>
      <c r="W999" t="b">
        <f t="shared" si="130"/>
        <v>1</v>
      </c>
      <c r="X999" t="b">
        <f t="shared" si="132"/>
        <v>0</v>
      </c>
      <c r="Y999" t="str">
        <f t="shared" si="131"/>
        <v>Better</v>
      </c>
      <c r="AL999" s="1"/>
      <c r="AM999" s="2"/>
    </row>
    <row r="1000" spans="1:39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f t="shared" si="125"/>
        <v>897</v>
      </c>
      <c r="S1000">
        <f t="shared" si="126"/>
        <v>897</v>
      </c>
      <c r="T1000">
        <f t="shared" si="127"/>
        <v>65.819999999999993</v>
      </c>
      <c r="U1000" t="str">
        <f t="shared" si="128"/>
        <v>The customer is from Yangon and purchase Home and lifestyle product from shop</v>
      </c>
      <c r="V1000" t="b">
        <f t="shared" si="129"/>
        <v>0</v>
      </c>
      <c r="W1000" t="b">
        <f t="shared" si="130"/>
        <v>0</v>
      </c>
      <c r="X1000" t="b">
        <f t="shared" si="132"/>
        <v>0</v>
      </c>
      <c r="Y1000" t="str">
        <f t="shared" si="131"/>
        <v>Bad</v>
      </c>
      <c r="AM1000" s="2"/>
    </row>
    <row r="1001" spans="1:39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  <c r="R1001">
        <f t="shared" si="125"/>
        <v>131</v>
      </c>
      <c r="S1001">
        <f t="shared" si="126"/>
        <v>131</v>
      </c>
      <c r="T1001">
        <f t="shared" si="127"/>
        <v>618.38</v>
      </c>
      <c r="U1001" t="str">
        <f t="shared" si="128"/>
        <v>The customer is from Yangon and purchase Fashion accessories product from shop</v>
      </c>
      <c r="V1001" t="b">
        <f t="shared" si="129"/>
        <v>0</v>
      </c>
      <c r="W1001" t="b">
        <f t="shared" si="130"/>
        <v>0</v>
      </c>
      <c r="X1001" t="b">
        <f t="shared" si="132"/>
        <v>0</v>
      </c>
      <c r="Y1001" t="str">
        <f t="shared" si="131"/>
        <v>Good</v>
      </c>
      <c r="AL1001" s="1"/>
      <c r="AM1001" s="2"/>
    </row>
    <row r="1002" spans="1:39" x14ac:dyDescent="0.3">
      <c r="L1002" s="2"/>
      <c r="AL1002" s="1"/>
      <c r="AM1002" s="2"/>
    </row>
    <row r="1003" spans="1:39" x14ac:dyDescent="0.3">
      <c r="F1003" s="3" t="s">
        <v>1094</v>
      </c>
      <c r="I1003" s="3">
        <f>SUM(I1:I1001)</f>
        <v>15379.369000000002</v>
      </c>
      <c r="J1003" s="3">
        <f>SUM(J1:J1001)</f>
        <v>322966.74900000007</v>
      </c>
      <c r="T1003" s="3">
        <f>SUM(T1:T1001)</f>
        <v>307587.38000000035</v>
      </c>
      <c r="AL1003" s="1"/>
      <c r="AM1003" s="2"/>
    </row>
    <row r="1004" spans="1:39" x14ac:dyDescent="0.3">
      <c r="AM1004" s="2"/>
    </row>
    <row r="1005" spans="1:39" x14ac:dyDescent="0.3">
      <c r="AM1005" s="2"/>
    </row>
    <row r="1006" spans="1:39" x14ac:dyDescent="0.3">
      <c r="AM1006" s="2"/>
    </row>
    <row r="1007" spans="1:39" x14ac:dyDescent="0.3">
      <c r="AL1007" s="1"/>
      <c r="AM1007" s="2"/>
    </row>
    <row r="1008" spans="1:39" x14ac:dyDescent="0.3">
      <c r="AL1008" s="1"/>
      <c r="AM1008" s="2"/>
    </row>
    <row r="1009" spans="38:39" x14ac:dyDescent="0.3">
      <c r="AM1009" s="2"/>
    </row>
    <row r="1010" spans="38:39" x14ac:dyDescent="0.3">
      <c r="AM1010" s="2"/>
    </row>
    <row r="1011" spans="38:39" x14ac:dyDescent="0.3">
      <c r="AL1011" s="1"/>
      <c r="AM1011" s="2"/>
    </row>
    <row r="1012" spans="38:39" x14ac:dyDescent="0.3">
      <c r="AL1012" s="1"/>
      <c r="AM1012" s="2"/>
    </row>
    <row r="1013" spans="38:39" x14ac:dyDescent="0.3">
      <c r="AM1013" s="2"/>
    </row>
    <row r="1014" spans="38:39" x14ac:dyDescent="0.3">
      <c r="AM1014" s="2"/>
    </row>
    <row r="1015" spans="38:39" x14ac:dyDescent="0.3">
      <c r="AM1015" s="2"/>
    </row>
    <row r="1016" spans="38:39" x14ac:dyDescent="0.3">
      <c r="AM1016" s="2"/>
    </row>
    <row r="1017" spans="38:39" x14ac:dyDescent="0.3">
      <c r="AL1017" s="1"/>
      <c r="AM1017" s="2"/>
    </row>
    <row r="1018" spans="38:39" x14ac:dyDescent="0.3">
      <c r="AM1018" s="2"/>
    </row>
    <row r="1019" spans="38:39" x14ac:dyDescent="0.3">
      <c r="AL1019" s="1"/>
      <c r="AM1019" s="2"/>
    </row>
    <row r="1020" spans="38:39" x14ac:dyDescent="0.3">
      <c r="AM1020" s="2"/>
    </row>
    <row r="1021" spans="38:39" x14ac:dyDescent="0.3">
      <c r="AL1021" s="1"/>
      <c r="AM1021" s="2"/>
    </row>
    <row r="1022" spans="38:39" x14ac:dyDescent="0.3">
      <c r="AL1022" s="1"/>
      <c r="AM1022" s="2"/>
    </row>
    <row r="1023" spans="38:39" x14ac:dyDescent="0.3">
      <c r="AM1023" s="2"/>
    </row>
    <row r="1024" spans="38:39" x14ac:dyDescent="0.3">
      <c r="AM1024" s="2"/>
    </row>
    <row r="1025" spans="38:39" x14ac:dyDescent="0.3">
      <c r="AL1025" s="1"/>
      <c r="AM1025" s="2"/>
    </row>
    <row r="1026" spans="38:39" x14ac:dyDescent="0.3">
      <c r="AL1026" s="1"/>
      <c r="AM1026" s="2"/>
    </row>
    <row r="1027" spans="38:39" x14ac:dyDescent="0.3">
      <c r="AM1027" s="2"/>
    </row>
    <row r="1028" spans="38:39" x14ac:dyDescent="0.3">
      <c r="AM1028" s="2"/>
    </row>
    <row r="1029" spans="38:39" x14ac:dyDescent="0.3">
      <c r="AL1029" s="1"/>
      <c r="AM1029" s="2"/>
    </row>
    <row r="1030" spans="38:39" x14ac:dyDescent="0.3">
      <c r="AM1030" s="2"/>
    </row>
    <row r="1031" spans="38:39" x14ac:dyDescent="0.3">
      <c r="AM1031" s="2"/>
    </row>
    <row r="1032" spans="38:39" x14ac:dyDescent="0.3">
      <c r="AM1032" s="2"/>
    </row>
    <row r="1033" spans="38:39" x14ac:dyDescent="0.3">
      <c r="AL1033" s="1"/>
      <c r="AM1033" s="2"/>
    </row>
    <row r="1034" spans="38:39" x14ac:dyDescent="0.3">
      <c r="AM1034" s="2"/>
    </row>
    <row r="1035" spans="38:39" x14ac:dyDescent="0.3">
      <c r="AL1035" s="1"/>
      <c r="AM1035" s="2"/>
    </row>
    <row r="1036" spans="38:39" x14ac:dyDescent="0.3">
      <c r="AL1036" s="1"/>
      <c r="AM1036" s="2"/>
    </row>
    <row r="1037" spans="38:39" x14ac:dyDescent="0.3">
      <c r="AL1037" s="1"/>
      <c r="AM1037" s="2"/>
    </row>
    <row r="1038" spans="38:39" x14ac:dyDescent="0.3">
      <c r="AM1038" s="2"/>
    </row>
    <row r="1039" spans="38:39" x14ac:dyDescent="0.3">
      <c r="AM1039" s="2"/>
    </row>
    <row r="1040" spans="38:39" x14ac:dyDescent="0.3">
      <c r="AL1040" s="1"/>
      <c r="AM1040" s="2"/>
    </row>
    <row r="1041" spans="38:39" x14ac:dyDescent="0.3">
      <c r="AL1041" s="1"/>
      <c r="AM1041" s="2"/>
    </row>
    <row r="1042" spans="38:39" x14ac:dyDescent="0.3">
      <c r="AM1042" s="2"/>
    </row>
    <row r="1043" spans="38:39" x14ac:dyDescent="0.3">
      <c r="AM1043" s="2"/>
    </row>
    <row r="1044" spans="38:39" x14ac:dyDescent="0.3">
      <c r="AM1044" s="2"/>
    </row>
    <row r="1045" spans="38:39" x14ac:dyDescent="0.3">
      <c r="AM1045" s="2"/>
    </row>
    <row r="1046" spans="38:39" x14ac:dyDescent="0.3">
      <c r="AL1046" s="1"/>
      <c r="AM1046" s="2"/>
    </row>
    <row r="1047" spans="38:39" x14ac:dyDescent="0.3">
      <c r="AL1047" s="1"/>
      <c r="AM1047" s="2"/>
    </row>
    <row r="1048" spans="38:39" x14ac:dyDescent="0.3">
      <c r="AL1048" s="1"/>
      <c r="AM1048" s="2"/>
    </row>
    <row r="1049" spans="38:39" x14ac:dyDescent="0.3">
      <c r="AL1049" s="1"/>
      <c r="AM1049" s="2"/>
    </row>
    <row r="1050" spans="38:39" x14ac:dyDescent="0.3">
      <c r="AM1050" s="2"/>
    </row>
    <row r="1051" spans="38:39" x14ac:dyDescent="0.3">
      <c r="AM1051" s="2"/>
    </row>
    <row r="1052" spans="38:39" x14ac:dyDescent="0.3">
      <c r="AL1052" s="1"/>
      <c r="AM1052" s="2"/>
    </row>
    <row r="1053" spans="38:39" x14ac:dyDescent="0.3">
      <c r="AM1053" s="2"/>
    </row>
    <row r="1054" spans="38:39" x14ac:dyDescent="0.3">
      <c r="AM1054" s="2"/>
    </row>
    <row r="1055" spans="38:39" x14ac:dyDescent="0.3">
      <c r="AM1055" s="2"/>
    </row>
    <row r="1056" spans="38:39" x14ac:dyDescent="0.3">
      <c r="AM1056" s="2"/>
    </row>
    <row r="1057" spans="38:39" x14ac:dyDescent="0.3">
      <c r="AM1057" s="2"/>
    </row>
    <row r="1058" spans="38:39" x14ac:dyDescent="0.3">
      <c r="AM1058" s="2"/>
    </row>
    <row r="1059" spans="38:39" x14ac:dyDescent="0.3">
      <c r="AM1059" s="2"/>
    </row>
    <row r="1060" spans="38:39" x14ac:dyDescent="0.3">
      <c r="AM1060" s="2"/>
    </row>
    <row r="1061" spans="38:39" x14ac:dyDescent="0.3">
      <c r="AM1061" s="2"/>
    </row>
    <row r="1062" spans="38:39" x14ac:dyDescent="0.3">
      <c r="AM1062" s="2"/>
    </row>
    <row r="1063" spans="38:39" x14ac:dyDescent="0.3">
      <c r="AM1063" s="2"/>
    </row>
    <row r="1064" spans="38:39" x14ac:dyDescent="0.3">
      <c r="AM1064" s="2"/>
    </row>
    <row r="1065" spans="38:39" x14ac:dyDescent="0.3">
      <c r="AM1065" s="2"/>
    </row>
    <row r="1066" spans="38:39" x14ac:dyDescent="0.3">
      <c r="AL1066" s="1"/>
      <c r="AM1066" s="2"/>
    </row>
    <row r="1067" spans="38:39" x14ac:dyDescent="0.3">
      <c r="AM1067" s="2"/>
    </row>
    <row r="1068" spans="38:39" x14ac:dyDescent="0.3">
      <c r="AM1068" s="2"/>
    </row>
  </sheetData>
  <mergeCells count="10">
    <mergeCell ref="AD53:AD58"/>
    <mergeCell ref="AE54:AE58"/>
    <mergeCell ref="AB55:AB56"/>
    <mergeCell ref="AC55:AC56"/>
    <mergeCell ref="AC25:AF25"/>
    <mergeCell ref="AC27:AF27"/>
    <mergeCell ref="AC26:AF26"/>
    <mergeCell ref="AB38:AD38"/>
    <mergeCell ref="AB41:AE41"/>
    <mergeCell ref="AB40:AE40"/>
  </mergeCells>
  <dataValidations disablePrompts="1" count="2">
    <dataValidation type="list" allowBlank="1" showInputMessage="1" showErrorMessage="1" sqref="AM7" xr:uid="{0D468813-0803-484E-BA9C-AB61413C9FCA}">
      <formula1>$AL$8:$AL$24</formula1>
    </dataValidation>
    <dataValidation type="list" allowBlank="1" showInputMessage="1" showErrorMessage="1" sqref="AB66" xr:uid="{5A2F12A6-D5A3-4FDE-81C8-59A929FF8074}">
      <formula1>$A$2:$A$1001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B4A6-5AE0-4566-896D-7FA4AE49CF24}">
  <sheetPr filterMode="1"/>
  <dimension ref="A1:AJ2006"/>
  <sheetViews>
    <sheetView topLeftCell="A120" workbookViewId="0">
      <selection activeCell="T150" sqref="T150"/>
    </sheetView>
  </sheetViews>
  <sheetFormatPr defaultRowHeight="14.4" x14ac:dyDescent="0.3"/>
  <cols>
    <col min="4" max="4" width="12.88671875" bestFit="1" customWidth="1"/>
    <col min="11" max="11" width="10.33203125" bestFit="1" customWidth="1"/>
    <col min="13" max="13" width="9.88671875" bestFit="1" customWidth="1"/>
    <col min="19" max="19" width="13.44140625" bestFit="1" customWidth="1"/>
    <col min="22" max="22" width="26" bestFit="1" customWidth="1"/>
    <col min="30" max="30" width="10.3320312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idden="1" x14ac:dyDescent="0.3">
      <c r="A2" t="s">
        <v>105</v>
      </c>
      <c r="B2" t="s">
        <v>18</v>
      </c>
      <c r="C2" t="s">
        <v>19</v>
      </c>
      <c r="D2" t="s">
        <v>20</v>
      </c>
      <c r="E2" t="s">
        <v>21</v>
      </c>
      <c r="F2" t="s">
        <v>48</v>
      </c>
      <c r="G2">
        <v>44.59</v>
      </c>
      <c r="H2">
        <v>5</v>
      </c>
      <c r="I2">
        <v>11.147500000000001</v>
      </c>
      <c r="J2">
        <v>234.0975</v>
      </c>
      <c r="K2" s="1">
        <v>43740</v>
      </c>
      <c r="L2" s="2">
        <v>0.63194444444444442</v>
      </c>
      <c r="M2" t="s">
        <v>29</v>
      </c>
      <c r="N2">
        <v>222.95</v>
      </c>
      <c r="O2">
        <v>4.7619047620000003</v>
      </c>
      <c r="P2">
        <v>11.147500000000001</v>
      </c>
      <c r="Q2">
        <v>8.5</v>
      </c>
    </row>
    <row r="3" spans="1:17" hidden="1" x14ac:dyDescent="0.3">
      <c r="A3" t="s">
        <v>111</v>
      </c>
      <c r="B3" t="s">
        <v>18</v>
      </c>
      <c r="C3" t="s">
        <v>19</v>
      </c>
      <c r="D3" t="s">
        <v>20</v>
      </c>
      <c r="E3" t="s">
        <v>31</v>
      </c>
      <c r="F3" t="s">
        <v>32</v>
      </c>
      <c r="G3">
        <v>44.34</v>
      </c>
      <c r="H3">
        <v>2</v>
      </c>
      <c r="I3">
        <v>4.4340000000000002</v>
      </c>
      <c r="J3">
        <v>93.114000000000004</v>
      </c>
      <c r="K3" t="s">
        <v>112</v>
      </c>
      <c r="L3" s="2">
        <v>0.47638888888888892</v>
      </c>
      <c r="M3" t="s">
        <v>29</v>
      </c>
      <c r="N3">
        <v>88.68</v>
      </c>
      <c r="O3">
        <v>4.7619047620000003</v>
      </c>
      <c r="P3">
        <v>4.4340000000000002</v>
      </c>
      <c r="Q3">
        <v>5.8</v>
      </c>
    </row>
    <row r="4" spans="1:17" hidden="1" x14ac:dyDescent="0.3">
      <c r="A4" t="s">
        <v>114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>
        <v>72.349999999999994</v>
      </c>
      <c r="H4">
        <v>10</v>
      </c>
      <c r="I4">
        <v>36.174999999999997</v>
      </c>
      <c r="J4">
        <v>759.67499999999995</v>
      </c>
      <c r="K4" t="s">
        <v>115</v>
      </c>
      <c r="L4" s="2">
        <v>0.66319444444444442</v>
      </c>
      <c r="M4" t="s">
        <v>29</v>
      </c>
      <c r="N4">
        <v>723.5</v>
      </c>
      <c r="O4">
        <v>4.7619047620000003</v>
      </c>
      <c r="P4">
        <v>36.174999999999997</v>
      </c>
      <c r="Q4">
        <v>5.4</v>
      </c>
    </row>
    <row r="5" spans="1:17" hidden="1" x14ac:dyDescent="0.3">
      <c r="A5" t="s">
        <v>124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15.87</v>
      </c>
      <c r="H5">
        <v>10</v>
      </c>
      <c r="I5">
        <v>7.9349999999999996</v>
      </c>
      <c r="J5">
        <v>166.63499999999999</v>
      </c>
      <c r="K5" t="s">
        <v>125</v>
      </c>
      <c r="L5" s="2">
        <v>0.69444444444444453</v>
      </c>
      <c r="M5" t="s">
        <v>29</v>
      </c>
      <c r="N5">
        <v>158.69999999999999</v>
      </c>
      <c r="O5">
        <v>4.7619047620000003</v>
      </c>
      <c r="P5">
        <v>7.9349999999999996</v>
      </c>
      <c r="Q5">
        <v>5.8</v>
      </c>
    </row>
    <row r="6" spans="1:17" hidden="1" x14ac:dyDescent="0.3">
      <c r="A6" t="s">
        <v>130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18.329999999999998</v>
      </c>
      <c r="H6">
        <v>1</v>
      </c>
      <c r="I6">
        <v>0.91649999999999998</v>
      </c>
      <c r="J6">
        <v>19.246500000000001</v>
      </c>
      <c r="K6" s="1">
        <v>43498</v>
      </c>
      <c r="L6" s="2">
        <v>0.78472222222222221</v>
      </c>
      <c r="M6" t="s">
        <v>29</v>
      </c>
      <c r="N6">
        <v>18.329999999999998</v>
      </c>
      <c r="O6">
        <v>4.7619047620000003</v>
      </c>
      <c r="P6">
        <v>0.91649999999999998</v>
      </c>
      <c r="Q6">
        <v>4.3</v>
      </c>
    </row>
    <row r="7" spans="1:17" hidden="1" x14ac:dyDescent="0.3">
      <c r="A7" t="s">
        <v>202</v>
      </c>
      <c r="B7" t="s">
        <v>18</v>
      </c>
      <c r="C7" t="s">
        <v>19</v>
      </c>
      <c r="D7" t="s">
        <v>20</v>
      </c>
      <c r="E7" t="s">
        <v>21</v>
      </c>
      <c r="F7" t="s">
        <v>37</v>
      </c>
      <c r="G7">
        <v>92.13</v>
      </c>
      <c r="H7">
        <v>6</v>
      </c>
      <c r="I7">
        <v>27.638999999999999</v>
      </c>
      <c r="J7">
        <v>580.41899999999998</v>
      </c>
      <c r="K7" s="1">
        <v>43619</v>
      </c>
      <c r="L7" s="2">
        <v>0.8569444444444444</v>
      </c>
      <c r="M7" t="s">
        <v>29</v>
      </c>
      <c r="N7">
        <v>552.78</v>
      </c>
      <c r="O7">
        <v>4.7619047620000003</v>
      </c>
      <c r="P7">
        <v>27.638999999999999</v>
      </c>
      <c r="Q7">
        <v>8.3000000000000007</v>
      </c>
    </row>
    <row r="8" spans="1:17" hidden="1" x14ac:dyDescent="0.3">
      <c r="A8" t="s">
        <v>210</v>
      </c>
      <c r="B8" t="s">
        <v>18</v>
      </c>
      <c r="C8" t="s">
        <v>19</v>
      </c>
      <c r="D8" t="s">
        <v>20</v>
      </c>
      <c r="E8" t="s">
        <v>21</v>
      </c>
      <c r="F8" t="s">
        <v>32</v>
      </c>
      <c r="G8">
        <v>34.42</v>
      </c>
      <c r="H8">
        <v>6</v>
      </c>
      <c r="I8">
        <v>10.326000000000001</v>
      </c>
      <c r="J8">
        <v>216.846</v>
      </c>
      <c r="K8" t="s">
        <v>207</v>
      </c>
      <c r="L8" s="2">
        <v>0.65208333333333335</v>
      </c>
      <c r="M8" t="s">
        <v>29</v>
      </c>
      <c r="N8">
        <v>206.52</v>
      </c>
      <c r="O8">
        <v>4.7619047620000003</v>
      </c>
      <c r="P8">
        <v>10.326000000000001</v>
      </c>
      <c r="Q8">
        <v>9.8000000000000007</v>
      </c>
    </row>
    <row r="9" spans="1:17" hidden="1" x14ac:dyDescent="0.3">
      <c r="A9" t="s">
        <v>300</v>
      </c>
      <c r="B9" t="s">
        <v>18</v>
      </c>
      <c r="C9" t="s">
        <v>19</v>
      </c>
      <c r="D9" t="s">
        <v>20</v>
      </c>
      <c r="E9" t="s">
        <v>21</v>
      </c>
      <c r="F9" t="s">
        <v>28</v>
      </c>
      <c r="G9">
        <v>94.64</v>
      </c>
      <c r="H9">
        <v>3</v>
      </c>
      <c r="I9">
        <v>14.196</v>
      </c>
      <c r="J9">
        <v>298.11599999999999</v>
      </c>
      <c r="K9" t="s">
        <v>301</v>
      </c>
      <c r="L9" s="2">
        <v>0.70486111111111116</v>
      </c>
      <c r="M9" t="s">
        <v>29</v>
      </c>
      <c r="N9">
        <v>283.92</v>
      </c>
      <c r="O9">
        <v>4.7619047620000003</v>
      </c>
      <c r="P9">
        <v>14.196</v>
      </c>
      <c r="Q9">
        <v>5.5</v>
      </c>
    </row>
    <row r="10" spans="1:17" hidden="1" x14ac:dyDescent="0.3">
      <c r="A10" t="s">
        <v>329</v>
      </c>
      <c r="B10" t="s">
        <v>18</v>
      </c>
      <c r="C10" t="s">
        <v>19</v>
      </c>
      <c r="D10" t="s">
        <v>20</v>
      </c>
      <c r="E10" t="s">
        <v>31</v>
      </c>
      <c r="F10" t="s">
        <v>32</v>
      </c>
      <c r="G10">
        <v>62.65</v>
      </c>
      <c r="H10">
        <v>4</v>
      </c>
      <c r="I10">
        <v>12.53</v>
      </c>
      <c r="J10">
        <v>263.13</v>
      </c>
      <c r="K10" s="1">
        <v>43586</v>
      </c>
      <c r="L10" s="2">
        <v>0.47569444444444442</v>
      </c>
      <c r="M10" t="s">
        <v>29</v>
      </c>
      <c r="N10">
        <v>250.6</v>
      </c>
      <c r="O10">
        <v>4.7619047620000003</v>
      </c>
      <c r="P10">
        <v>12.53</v>
      </c>
      <c r="Q10">
        <v>4.2</v>
      </c>
    </row>
    <row r="11" spans="1:17" hidden="1" x14ac:dyDescent="0.3">
      <c r="A11" t="s">
        <v>331</v>
      </c>
      <c r="B11" t="s">
        <v>18</v>
      </c>
      <c r="C11" t="s">
        <v>19</v>
      </c>
      <c r="D11" t="s">
        <v>20</v>
      </c>
      <c r="E11" t="s">
        <v>31</v>
      </c>
      <c r="F11" t="s">
        <v>32</v>
      </c>
      <c r="G11">
        <v>47.59</v>
      </c>
      <c r="H11">
        <v>8</v>
      </c>
      <c r="I11">
        <v>19.036000000000001</v>
      </c>
      <c r="J11">
        <v>399.75599999999997</v>
      </c>
      <c r="K11" s="1">
        <v>43466</v>
      </c>
      <c r="L11" s="2">
        <v>0.61597222222222225</v>
      </c>
      <c r="M11" t="s">
        <v>29</v>
      </c>
      <c r="N11">
        <v>380.72</v>
      </c>
      <c r="O11">
        <v>4.7619047620000003</v>
      </c>
      <c r="P11">
        <v>19.036000000000001</v>
      </c>
      <c r="Q11">
        <v>5.7</v>
      </c>
    </row>
    <row r="12" spans="1:17" hidden="1" x14ac:dyDescent="0.3">
      <c r="A12" t="s">
        <v>341</v>
      </c>
      <c r="B12" t="s">
        <v>18</v>
      </c>
      <c r="C12" t="s">
        <v>19</v>
      </c>
      <c r="D12" t="s">
        <v>20</v>
      </c>
      <c r="E12" t="s">
        <v>31</v>
      </c>
      <c r="F12" t="s">
        <v>32</v>
      </c>
      <c r="G12">
        <v>58.9</v>
      </c>
      <c r="H12">
        <v>8</v>
      </c>
      <c r="I12">
        <v>23.56</v>
      </c>
      <c r="J12">
        <v>494.76</v>
      </c>
      <c r="K12" s="1">
        <v>43617</v>
      </c>
      <c r="L12" s="2">
        <v>0.47430555555555554</v>
      </c>
      <c r="M12" t="s">
        <v>29</v>
      </c>
      <c r="N12">
        <v>471.2</v>
      </c>
      <c r="O12">
        <v>4.7619047620000003</v>
      </c>
      <c r="P12">
        <v>23.56</v>
      </c>
      <c r="Q12">
        <v>8.9</v>
      </c>
    </row>
    <row r="13" spans="1:17" hidden="1" x14ac:dyDescent="0.3">
      <c r="A13" t="s">
        <v>350</v>
      </c>
      <c r="B13" t="s">
        <v>18</v>
      </c>
      <c r="C13" t="s">
        <v>19</v>
      </c>
      <c r="D13" t="s">
        <v>20</v>
      </c>
      <c r="E13" t="s">
        <v>21</v>
      </c>
      <c r="F13" t="s">
        <v>37</v>
      </c>
      <c r="G13">
        <v>22.24</v>
      </c>
      <c r="H13">
        <v>10</v>
      </c>
      <c r="I13">
        <v>11.12</v>
      </c>
      <c r="J13">
        <v>233.52</v>
      </c>
      <c r="K13" s="1">
        <v>43710</v>
      </c>
      <c r="L13" s="2">
        <v>0.45833333333333331</v>
      </c>
      <c r="M13" t="s">
        <v>29</v>
      </c>
      <c r="N13">
        <v>222.4</v>
      </c>
      <c r="O13">
        <v>4.7619047620000003</v>
      </c>
      <c r="P13">
        <v>11.12</v>
      </c>
      <c r="Q13">
        <v>4.2</v>
      </c>
    </row>
    <row r="14" spans="1:17" hidden="1" x14ac:dyDescent="0.3">
      <c r="A14" t="s">
        <v>372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47.67</v>
      </c>
      <c r="H14">
        <v>4</v>
      </c>
      <c r="I14">
        <v>9.5340000000000007</v>
      </c>
      <c r="J14">
        <v>200.214</v>
      </c>
      <c r="K14" s="1">
        <v>43802</v>
      </c>
      <c r="L14" s="2">
        <v>0.59791666666666665</v>
      </c>
      <c r="M14" t="s">
        <v>29</v>
      </c>
      <c r="N14">
        <v>190.68</v>
      </c>
      <c r="O14">
        <v>4.7619047620000003</v>
      </c>
      <c r="P14">
        <v>9.5340000000000007</v>
      </c>
      <c r="Q14">
        <v>9.1</v>
      </c>
    </row>
    <row r="15" spans="1:17" hidden="1" x14ac:dyDescent="0.3">
      <c r="A15" t="s">
        <v>377</v>
      </c>
      <c r="B15" t="s">
        <v>18</v>
      </c>
      <c r="C15" t="s">
        <v>19</v>
      </c>
      <c r="D15" t="s">
        <v>20</v>
      </c>
      <c r="E15" t="s">
        <v>21</v>
      </c>
      <c r="F15" t="s">
        <v>32</v>
      </c>
      <c r="G15">
        <v>94.88</v>
      </c>
      <c r="H15">
        <v>7</v>
      </c>
      <c r="I15">
        <v>33.207999999999998</v>
      </c>
      <c r="J15">
        <v>697.36800000000005</v>
      </c>
      <c r="K15" s="1">
        <v>43526</v>
      </c>
      <c r="L15" s="2">
        <v>0.60972222222222217</v>
      </c>
      <c r="M15" t="s">
        <v>29</v>
      </c>
      <c r="N15">
        <v>664.16</v>
      </c>
      <c r="O15">
        <v>4.7619047620000003</v>
      </c>
      <c r="P15">
        <v>33.207999999999998</v>
      </c>
      <c r="Q15">
        <v>4.2</v>
      </c>
    </row>
    <row r="16" spans="1:17" hidden="1" x14ac:dyDescent="0.3">
      <c r="A16" t="s">
        <v>380</v>
      </c>
      <c r="B16" t="s">
        <v>18</v>
      </c>
      <c r="C16" t="s">
        <v>19</v>
      </c>
      <c r="D16" t="s">
        <v>20</v>
      </c>
      <c r="E16" t="s">
        <v>21</v>
      </c>
      <c r="F16" t="s">
        <v>28</v>
      </c>
      <c r="G16">
        <v>62.48</v>
      </c>
      <c r="H16">
        <v>1</v>
      </c>
      <c r="I16">
        <v>3.1240000000000001</v>
      </c>
      <c r="J16">
        <v>65.603999999999999</v>
      </c>
      <c r="K16" t="s">
        <v>207</v>
      </c>
      <c r="L16" s="2">
        <v>0.8534722222222223</v>
      </c>
      <c r="M16" t="s">
        <v>29</v>
      </c>
      <c r="N16">
        <v>62.48</v>
      </c>
      <c r="O16">
        <v>4.7619047620000003</v>
      </c>
      <c r="P16">
        <v>3.1240000000000001</v>
      </c>
      <c r="Q16">
        <v>4.7</v>
      </c>
    </row>
    <row r="17" spans="1:17" hidden="1" x14ac:dyDescent="0.3">
      <c r="A17" t="s">
        <v>381</v>
      </c>
      <c r="B17" t="s">
        <v>18</v>
      </c>
      <c r="C17" t="s">
        <v>19</v>
      </c>
      <c r="D17" t="s">
        <v>20</v>
      </c>
      <c r="E17" t="s">
        <v>21</v>
      </c>
      <c r="F17" t="s">
        <v>48</v>
      </c>
      <c r="G17">
        <v>36.36</v>
      </c>
      <c r="H17">
        <v>2</v>
      </c>
      <c r="I17">
        <v>3.6360000000000001</v>
      </c>
      <c r="J17">
        <v>76.355999999999995</v>
      </c>
      <c r="K17" t="s">
        <v>62</v>
      </c>
      <c r="L17" s="2">
        <v>0.41666666666666669</v>
      </c>
      <c r="M17" t="s">
        <v>29</v>
      </c>
      <c r="N17">
        <v>72.72</v>
      </c>
      <c r="O17">
        <v>4.7619047620000003</v>
      </c>
      <c r="P17">
        <v>3.6360000000000001</v>
      </c>
      <c r="Q17">
        <v>7.1</v>
      </c>
    </row>
    <row r="18" spans="1:17" hidden="1" x14ac:dyDescent="0.3">
      <c r="A18" t="s">
        <v>386</v>
      </c>
      <c r="B18" t="s">
        <v>18</v>
      </c>
      <c r="C18" t="s">
        <v>19</v>
      </c>
      <c r="D18" t="s">
        <v>20</v>
      </c>
      <c r="E18" t="s">
        <v>31</v>
      </c>
      <c r="F18" t="s">
        <v>32</v>
      </c>
      <c r="G18">
        <v>60.01</v>
      </c>
      <c r="H18">
        <v>4</v>
      </c>
      <c r="I18">
        <v>12.002000000000001</v>
      </c>
      <c r="J18">
        <v>252.042</v>
      </c>
      <c r="K18" t="s">
        <v>76</v>
      </c>
      <c r="L18" s="2">
        <v>0.66249999999999998</v>
      </c>
      <c r="M18" t="s">
        <v>29</v>
      </c>
      <c r="N18">
        <v>240.04</v>
      </c>
      <c r="O18">
        <v>4.7619047620000003</v>
      </c>
      <c r="P18">
        <v>12.002000000000001</v>
      </c>
      <c r="Q18">
        <v>4.5</v>
      </c>
    </row>
    <row r="19" spans="1:17" hidden="1" x14ac:dyDescent="0.3">
      <c r="A19" t="s">
        <v>395</v>
      </c>
      <c r="B19" t="s">
        <v>18</v>
      </c>
      <c r="C19" t="s">
        <v>19</v>
      </c>
      <c r="D19" t="s">
        <v>20</v>
      </c>
      <c r="E19" t="s">
        <v>21</v>
      </c>
      <c r="F19" t="s">
        <v>32</v>
      </c>
      <c r="G19">
        <v>88.79</v>
      </c>
      <c r="H19">
        <v>8</v>
      </c>
      <c r="I19">
        <v>35.515999999999998</v>
      </c>
      <c r="J19">
        <v>745.83600000000001</v>
      </c>
      <c r="K19" t="s">
        <v>69</v>
      </c>
      <c r="L19" s="2">
        <v>0.71458333333333324</v>
      </c>
      <c r="M19" t="s">
        <v>29</v>
      </c>
      <c r="N19">
        <v>710.32</v>
      </c>
      <c r="O19">
        <v>4.7619047620000003</v>
      </c>
      <c r="P19">
        <v>35.515999999999998</v>
      </c>
      <c r="Q19">
        <v>4.0999999999999996</v>
      </c>
    </row>
    <row r="20" spans="1:17" hidden="1" x14ac:dyDescent="0.3">
      <c r="A20" t="s">
        <v>401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15.55</v>
      </c>
      <c r="H20">
        <v>9</v>
      </c>
      <c r="I20">
        <v>6.9974999999999996</v>
      </c>
      <c r="J20">
        <v>146.94749999999999</v>
      </c>
      <c r="K20" s="1">
        <v>43649</v>
      </c>
      <c r="L20" s="2">
        <v>0.54999999999999993</v>
      </c>
      <c r="M20" t="s">
        <v>29</v>
      </c>
      <c r="N20">
        <v>139.94999999999999</v>
      </c>
      <c r="O20">
        <v>4.7619047620000003</v>
      </c>
      <c r="P20">
        <v>6.9974999999999996</v>
      </c>
      <c r="Q20">
        <v>5</v>
      </c>
    </row>
    <row r="21" spans="1:17" hidden="1" x14ac:dyDescent="0.3">
      <c r="A21" t="s">
        <v>414</v>
      </c>
      <c r="B21" t="s">
        <v>18</v>
      </c>
      <c r="C21" t="s">
        <v>19</v>
      </c>
      <c r="D21" t="s">
        <v>20</v>
      </c>
      <c r="E21" t="s">
        <v>31</v>
      </c>
      <c r="F21" t="s">
        <v>48</v>
      </c>
      <c r="G21">
        <v>99.78</v>
      </c>
      <c r="H21">
        <v>5</v>
      </c>
      <c r="I21">
        <v>24.945</v>
      </c>
      <c r="J21">
        <v>523.84500000000003</v>
      </c>
      <c r="K21" s="1">
        <v>43711</v>
      </c>
      <c r="L21" s="2">
        <v>0.79791666666666661</v>
      </c>
      <c r="M21" t="s">
        <v>29</v>
      </c>
      <c r="N21">
        <v>498.9</v>
      </c>
      <c r="O21">
        <v>4.7619047620000003</v>
      </c>
      <c r="P21">
        <v>24.945</v>
      </c>
      <c r="Q21">
        <v>5.4</v>
      </c>
    </row>
    <row r="22" spans="1:17" hidden="1" x14ac:dyDescent="0.3">
      <c r="A22" t="s">
        <v>417</v>
      </c>
      <c r="B22" t="s">
        <v>18</v>
      </c>
      <c r="C22" t="s">
        <v>19</v>
      </c>
      <c r="D22" t="s">
        <v>20</v>
      </c>
      <c r="E22" t="s">
        <v>31</v>
      </c>
      <c r="F22" t="s">
        <v>28</v>
      </c>
      <c r="G22">
        <v>36.36</v>
      </c>
      <c r="H22">
        <v>4</v>
      </c>
      <c r="I22">
        <v>7.2720000000000002</v>
      </c>
      <c r="J22">
        <v>152.71199999999999</v>
      </c>
      <c r="K22" t="s">
        <v>39</v>
      </c>
      <c r="L22" s="2">
        <v>0.54652777777777783</v>
      </c>
      <c r="M22" t="s">
        <v>29</v>
      </c>
      <c r="N22">
        <v>145.44</v>
      </c>
      <c r="O22">
        <v>4.7619047620000003</v>
      </c>
      <c r="P22">
        <v>7.2720000000000002</v>
      </c>
      <c r="Q22">
        <v>7.6</v>
      </c>
    </row>
    <row r="23" spans="1:17" hidden="1" x14ac:dyDescent="0.3">
      <c r="A23" t="s">
        <v>434</v>
      </c>
      <c r="B23" t="s">
        <v>18</v>
      </c>
      <c r="C23" t="s">
        <v>19</v>
      </c>
      <c r="D23" t="s">
        <v>20</v>
      </c>
      <c r="E23" t="s">
        <v>31</v>
      </c>
      <c r="F23" t="s">
        <v>28</v>
      </c>
      <c r="G23">
        <v>71.95</v>
      </c>
      <c r="H23">
        <v>1</v>
      </c>
      <c r="I23">
        <v>3.5975000000000001</v>
      </c>
      <c r="J23">
        <v>75.547499999999999</v>
      </c>
      <c r="K23" s="1">
        <v>43557</v>
      </c>
      <c r="L23" s="2">
        <v>0.50972222222222219</v>
      </c>
      <c r="M23" t="s">
        <v>29</v>
      </c>
      <c r="N23">
        <v>71.95</v>
      </c>
      <c r="O23">
        <v>4.7619047620000003</v>
      </c>
      <c r="P23">
        <v>3.5975000000000001</v>
      </c>
      <c r="Q23">
        <v>7.3</v>
      </c>
    </row>
    <row r="24" spans="1:17" hidden="1" x14ac:dyDescent="0.3">
      <c r="A24" t="s">
        <v>456</v>
      </c>
      <c r="B24" t="s">
        <v>18</v>
      </c>
      <c r="C24" t="s">
        <v>19</v>
      </c>
      <c r="D24" t="s">
        <v>20</v>
      </c>
      <c r="E24" t="s">
        <v>31</v>
      </c>
      <c r="F24" t="s">
        <v>32</v>
      </c>
      <c r="G24">
        <v>65.94</v>
      </c>
      <c r="H24">
        <v>4</v>
      </c>
      <c r="I24">
        <v>13.188000000000001</v>
      </c>
      <c r="J24">
        <v>276.94799999999998</v>
      </c>
      <c r="K24" t="s">
        <v>177</v>
      </c>
      <c r="L24" s="2">
        <v>0.4368055555555555</v>
      </c>
      <c r="M24" t="s">
        <v>29</v>
      </c>
      <c r="N24">
        <v>263.76</v>
      </c>
      <c r="O24">
        <v>4.7619047620000003</v>
      </c>
      <c r="P24">
        <v>13.188000000000001</v>
      </c>
      <c r="Q24">
        <v>6</v>
      </c>
    </row>
    <row r="25" spans="1:17" hidden="1" x14ac:dyDescent="0.3">
      <c r="A25" t="s">
        <v>501</v>
      </c>
      <c r="B25" t="s">
        <v>18</v>
      </c>
      <c r="C25" t="s">
        <v>19</v>
      </c>
      <c r="D25" t="s">
        <v>20</v>
      </c>
      <c r="E25" t="s">
        <v>31</v>
      </c>
      <c r="F25" t="s">
        <v>22</v>
      </c>
      <c r="G25">
        <v>20.97</v>
      </c>
      <c r="H25">
        <v>5</v>
      </c>
      <c r="I25">
        <v>5.2424999999999997</v>
      </c>
      <c r="J25">
        <v>110.0925</v>
      </c>
      <c r="K25" s="1">
        <v>43556</v>
      </c>
      <c r="L25" s="2">
        <v>0.55625000000000002</v>
      </c>
      <c r="M25" t="s">
        <v>29</v>
      </c>
      <c r="N25">
        <v>104.85</v>
      </c>
      <c r="O25">
        <v>4.7619047620000003</v>
      </c>
      <c r="P25">
        <v>5.2424999999999997</v>
      </c>
      <c r="Q25">
        <v>7.8</v>
      </c>
    </row>
    <row r="26" spans="1:17" hidden="1" x14ac:dyDescent="0.3">
      <c r="A26" t="s">
        <v>508</v>
      </c>
      <c r="B26" t="s">
        <v>18</v>
      </c>
      <c r="C26" t="s">
        <v>19</v>
      </c>
      <c r="D26" t="s">
        <v>20</v>
      </c>
      <c r="E26" t="s">
        <v>21</v>
      </c>
      <c r="F26" t="s">
        <v>28</v>
      </c>
      <c r="G26">
        <v>25.22</v>
      </c>
      <c r="H26">
        <v>7</v>
      </c>
      <c r="I26">
        <v>8.827</v>
      </c>
      <c r="J26">
        <v>185.36699999999999</v>
      </c>
      <c r="K26" s="1">
        <v>43557</v>
      </c>
      <c r="L26" s="2">
        <v>0.43263888888888885</v>
      </c>
      <c r="M26" t="s">
        <v>29</v>
      </c>
      <c r="N26">
        <v>176.54</v>
      </c>
      <c r="O26">
        <v>4.7619047620000003</v>
      </c>
      <c r="P26">
        <v>8.827</v>
      </c>
      <c r="Q26">
        <v>8.1999999999999993</v>
      </c>
    </row>
    <row r="27" spans="1:17" hidden="1" x14ac:dyDescent="0.3">
      <c r="A27" t="s">
        <v>515</v>
      </c>
      <c r="B27" t="s">
        <v>18</v>
      </c>
      <c r="C27" t="s">
        <v>19</v>
      </c>
      <c r="D27" t="s">
        <v>20</v>
      </c>
      <c r="E27" t="s">
        <v>31</v>
      </c>
      <c r="F27" t="s">
        <v>22</v>
      </c>
      <c r="G27">
        <v>53.17</v>
      </c>
      <c r="H27">
        <v>7</v>
      </c>
      <c r="I27">
        <v>18.609500000000001</v>
      </c>
      <c r="J27">
        <v>390.79950000000002</v>
      </c>
      <c r="K27" t="s">
        <v>62</v>
      </c>
      <c r="L27" s="2">
        <v>0.75069444444444444</v>
      </c>
      <c r="M27" t="s">
        <v>29</v>
      </c>
      <c r="N27">
        <v>372.19</v>
      </c>
      <c r="O27">
        <v>4.7619047620000003</v>
      </c>
      <c r="P27">
        <v>18.609500000000001</v>
      </c>
      <c r="Q27">
        <v>8.9</v>
      </c>
    </row>
    <row r="28" spans="1:17" hidden="1" x14ac:dyDescent="0.3">
      <c r="A28" t="s">
        <v>543</v>
      </c>
      <c r="B28" t="s">
        <v>18</v>
      </c>
      <c r="C28" t="s">
        <v>19</v>
      </c>
      <c r="D28" t="s">
        <v>20</v>
      </c>
      <c r="E28" t="s">
        <v>31</v>
      </c>
      <c r="F28" t="s">
        <v>28</v>
      </c>
      <c r="G28">
        <v>20.77</v>
      </c>
      <c r="H28">
        <v>4</v>
      </c>
      <c r="I28">
        <v>4.1539999999999999</v>
      </c>
      <c r="J28">
        <v>87.233999999999995</v>
      </c>
      <c r="K28" t="s">
        <v>305</v>
      </c>
      <c r="L28" s="2">
        <v>0.57430555555555551</v>
      </c>
      <c r="M28" t="s">
        <v>29</v>
      </c>
      <c r="N28">
        <v>83.08</v>
      </c>
      <c r="O28">
        <v>4.7619047620000003</v>
      </c>
      <c r="P28">
        <v>4.1539999999999999</v>
      </c>
      <c r="Q28">
        <v>4.7</v>
      </c>
    </row>
    <row r="29" spans="1:17" hidden="1" x14ac:dyDescent="0.3">
      <c r="A29" t="s">
        <v>560</v>
      </c>
      <c r="B29" t="s">
        <v>18</v>
      </c>
      <c r="C29" t="s">
        <v>19</v>
      </c>
      <c r="D29" t="s">
        <v>20</v>
      </c>
      <c r="E29" t="s">
        <v>21</v>
      </c>
      <c r="F29" t="s">
        <v>37</v>
      </c>
      <c r="G29">
        <v>40.049999999999997</v>
      </c>
      <c r="H29">
        <v>4</v>
      </c>
      <c r="I29">
        <v>8.01</v>
      </c>
      <c r="J29">
        <v>168.21</v>
      </c>
      <c r="K29" t="s">
        <v>76</v>
      </c>
      <c r="L29" s="2">
        <v>0.4861111111111111</v>
      </c>
      <c r="M29" t="s">
        <v>29</v>
      </c>
      <c r="N29">
        <v>160.19999999999999</v>
      </c>
      <c r="O29">
        <v>4.7619047620000003</v>
      </c>
      <c r="P29">
        <v>8.01</v>
      </c>
      <c r="Q29">
        <v>9.6999999999999993</v>
      </c>
    </row>
    <row r="30" spans="1:17" hidden="1" x14ac:dyDescent="0.3">
      <c r="A30" t="s">
        <v>563</v>
      </c>
      <c r="B30" t="s">
        <v>18</v>
      </c>
      <c r="C30" t="s">
        <v>19</v>
      </c>
      <c r="D30" t="s">
        <v>20</v>
      </c>
      <c r="E30" t="s">
        <v>21</v>
      </c>
      <c r="F30" t="s">
        <v>28</v>
      </c>
      <c r="G30">
        <v>64.44</v>
      </c>
      <c r="H30">
        <v>5</v>
      </c>
      <c r="I30">
        <v>16.11</v>
      </c>
      <c r="J30">
        <v>338.31</v>
      </c>
      <c r="K30" t="s">
        <v>235</v>
      </c>
      <c r="L30" s="2">
        <v>0.71111111111111114</v>
      </c>
      <c r="M30" t="s">
        <v>29</v>
      </c>
      <c r="N30">
        <v>322.2</v>
      </c>
      <c r="O30">
        <v>4.7619047620000003</v>
      </c>
      <c r="P30">
        <v>16.11</v>
      </c>
      <c r="Q30">
        <v>6.6</v>
      </c>
    </row>
    <row r="31" spans="1:17" hidden="1" x14ac:dyDescent="0.3">
      <c r="A31" t="s">
        <v>588</v>
      </c>
      <c r="B31" t="s">
        <v>18</v>
      </c>
      <c r="C31" t="s">
        <v>19</v>
      </c>
      <c r="D31" t="s">
        <v>20</v>
      </c>
      <c r="E31" t="s">
        <v>21</v>
      </c>
      <c r="F31" t="s">
        <v>37</v>
      </c>
      <c r="G31">
        <v>51.52</v>
      </c>
      <c r="H31">
        <v>8</v>
      </c>
      <c r="I31">
        <v>20.608000000000001</v>
      </c>
      <c r="J31">
        <v>432.76799999999997</v>
      </c>
      <c r="K31" s="1">
        <v>43498</v>
      </c>
      <c r="L31" s="2">
        <v>0.65763888888888888</v>
      </c>
      <c r="M31" t="s">
        <v>29</v>
      </c>
      <c r="N31">
        <v>412.16</v>
      </c>
      <c r="O31">
        <v>4.7619047620000003</v>
      </c>
      <c r="P31">
        <v>20.608000000000001</v>
      </c>
      <c r="Q31">
        <v>9.6</v>
      </c>
    </row>
    <row r="32" spans="1:17" hidden="1" x14ac:dyDescent="0.3">
      <c r="A32" t="s">
        <v>643</v>
      </c>
      <c r="B32" t="s">
        <v>18</v>
      </c>
      <c r="C32" t="s">
        <v>19</v>
      </c>
      <c r="D32" t="s">
        <v>20</v>
      </c>
      <c r="E32" t="s">
        <v>31</v>
      </c>
      <c r="F32" t="s">
        <v>28</v>
      </c>
      <c r="G32">
        <v>19.32</v>
      </c>
      <c r="H32">
        <v>7</v>
      </c>
      <c r="I32">
        <v>6.7619999999999996</v>
      </c>
      <c r="J32">
        <v>142.00200000000001</v>
      </c>
      <c r="K32" t="s">
        <v>39</v>
      </c>
      <c r="L32" s="2">
        <v>0.78541666666666676</v>
      </c>
      <c r="M32" t="s">
        <v>29</v>
      </c>
      <c r="N32">
        <v>135.24</v>
      </c>
      <c r="O32">
        <v>4.7619047620000003</v>
      </c>
      <c r="P32">
        <v>6.7619999999999996</v>
      </c>
      <c r="Q32">
        <v>6.9</v>
      </c>
    </row>
    <row r="33" spans="1:17" hidden="1" x14ac:dyDescent="0.3">
      <c r="A33" t="s">
        <v>670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>
        <v>77.680000000000007</v>
      </c>
      <c r="H33">
        <v>4</v>
      </c>
      <c r="I33">
        <v>15.536</v>
      </c>
      <c r="J33">
        <v>326.25599999999997</v>
      </c>
      <c r="K33" s="1">
        <v>43467</v>
      </c>
      <c r="L33" s="2">
        <v>0.82916666666666661</v>
      </c>
      <c r="M33" t="s">
        <v>29</v>
      </c>
      <c r="N33">
        <v>310.72000000000003</v>
      </c>
      <c r="O33">
        <v>4.7619047620000003</v>
      </c>
      <c r="P33">
        <v>15.536</v>
      </c>
      <c r="Q33">
        <v>8.4</v>
      </c>
    </row>
    <row r="34" spans="1:17" hidden="1" x14ac:dyDescent="0.3">
      <c r="A34" t="s">
        <v>681</v>
      </c>
      <c r="B34" t="s">
        <v>18</v>
      </c>
      <c r="C34" t="s">
        <v>19</v>
      </c>
      <c r="D34" t="s">
        <v>20</v>
      </c>
      <c r="E34" t="s">
        <v>21</v>
      </c>
      <c r="F34" t="s">
        <v>37</v>
      </c>
      <c r="G34">
        <v>45.58</v>
      </c>
      <c r="H34">
        <v>1</v>
      </c>
      <c r="I34">
        <v>2.2789999999999999</v>
      </c>
      <c r="J34">
        <v>47.859000000000002</v>
      </c>
      <c r="K34" s="1">
        <v>43648</v>
      </c>
      <c r="L34" s="2">
        <v>0.59236111111111112</v>
      </c>
      <c r="M34" t="s">
        <v>29</v>
      </c>
      <c r="N34">
        <v>45.58</v>
      </c>
      <c r="O34">
        <v>4.7619047620000003</v>
      </c>
      <c r="P34">
        <v>2.2789999999999999</v>
      </c>
      <c r="Q34">
        <v>9.8000000000000007</v>
      </c>
    </row>
    <row r="35" spans="1:17" hidden="1" x14ac:dyDescent="0.3">
      <c r="A35" t="s">
        <v>710</v>
      </c>
      <c r="B35" t="s">
        <v>18</v>
      </c>
      <c r="C35" t="s">
        <v>19</v>
      </c>
      <c r="D35" t="s">
        <v>20</v>
      </c>
      <c r="E35" t="s">
        <v>21</v>
      </c>
      <c r="F35" t="s">
        <v>48</v>
      </c>
      <c r="G35">
        <v>91.61</v>
      </c>
      <c r="H35">
        <v>1</v>
      </c>
      <c r="I35">
        <v>4.5804999999999998</v>
      </c>
      <c r="J35">
        <v>96.1905</v>
      </c>
      <c r="K35" t="s">
        <v>295</v>
      </c>
      <c r="L35" s="2">
        <v>0.8222222222222223</v>
      </c>
      <c r="M35" t="s">
        <v>29</v>
      </c>
      <c r="N35">
        <v>91.61</v>
      </c>
      <c r="O35">
        <v>4.7619047620000003</v>
      </c>
      <c r="P35">
        <v>4.5804999999999998</v>
      </c>
      <c r="Q35">
        <v>9.8000000000000007</v>
      </c>
    </row>
    <row r="36" spans="1:17" hidden="1" x14ac:dyDescent="0.3">
      <c r="A36" t="s">
        <v>741</v>
      </c>
      <c r="B36" t="s">
        <v>18</v>
      </c>
      <c r="C36" t="s">
        <v>19</v>
      </c>
      <c r="D36" t="s">
        <v>20</v>
      </c>
      <c r="E36" t="s">
        <v>31</v>
      </c>
      <c r="F36" t="s">
        <v>32</v>
      </c>
      <c r="G36">
        <v>72.78</v>
      </c>
      <c r="H36">
        <v>10</v>
      </c>
      <c r="I36">
        <v>36.39</v>
      </c>
      <c r="J36">
        <v>764.19</v>
      </c>
      <c r="K36" s="1">
        <v>43526</v>
      </c>
      <c r="L36" s="2">
        <v>0.72499999999999998</v>
      </c>
      <c r="M36" t="s">
        <v>29</v>
      </c>
      <c r="N36">
        <v>727.8</v>
      </c>
      <c r="O36">
        <v>4.7619047620000003</v>
      </c>
      <c r="P36">
        <v>36.39</v>
      </c>
      <c r="Q36">
        <v>7.3</v>
      </c>
    </row>
    <row r="37" spans="1:17" hidden="1" x14ac:dyDescent="0.3">
      <c r="A37" t="s">
        <v>747</v>
      </c>
      <c r="B37" t="s">
        <v>18</v>
      </c>
      <c r="C37" t="s">
        <v>19</v>
      </c>
      <c r="D37" t="s">
        <v>20</v>
      </c>
      <c r="E37" t="s">
        <v>21</v>
      </c>
      <c r="F37" t="s">
        <v>37</v>
      </c>
      <c r="G37">
        <v>27.93</v>
      </c>
      <c r="H37">
        <v>5</v>
      </c>
      <c r="I37">
        <v>6.9824999999999999</v>
      </c>
      <c r="J37">
        <v>146.63249999999999</v>
      </c>
      <c r="K37" t="s">
        <v>228</v>
      </c>
      <c r="L37" s="2">
        <v>0.65833333333333333</v>
      </c>
      <c r="M37" t="s">
        <v>29</v>
      </c>
      <c r="N37">
        <v>139.65</v>
      </c>
      <c r="O37">
        <v>4.7619047620000003</v>
      </c>
      <c r="P37">
        <v>6.9824999999999999</v>
      </c>
      <c r="Q37">
        <v>5.9</v>
      </c>
    </row>
    <row r="38" spans="1:17" hidden="1" x14ac:dyDescent="0.3">
      <c r="A38" t="s">
        <v>766</v>
      </c>
      <c r="B38" t="s">
        <v>18</v>
      </c>
      <c r="C38" t="s">
        <v>19</v>
      </c>
      <c r="D38" t="s">
        <v>20</v>
      </c>
      <c r="E38" t="s">
        <v>21</v>
      </c>
      <c r="F38" t="s">
        <v>48</v>
      </c>
      <c r="G38">
        <v>73.47</v>
      </c>
      <c r="H38">
        <v>4</v>
      </c>
      <c r="I38">
        <v>14.694000000000001</v>
      </c>
      <c r="J38">
        <v>308.57400000000001</v>
      </c>
      <c r="K38" t="s">
        <v>149</v>
      </c>
      <c r="L38" s="2">
        <v>0.77083333333333337</v>
      </c>
      <c r="M38" t="s">
        <v>29</v>
      </c>
      <c r="N38">
        <v>293.88</v>
      </c>
      <c r="O38">
        <v>4.7619047620000003</v>
      </c>
      <c r="P38">
        <v>14.694000000000001</v>
      </c>
      <c r="Q38">
        <v>6</v>
      </c>
    </row>
    <row r="39" spans="1:17" hidden="1" x14ac:dyDescent="0.3">
      <c r="A39" t="s">
        <v>776</v>
      </c>
      <c r="B39" t="s">
        <v>18</v>
      </c>
      <c r="C39" t="s">
        <v>19</v>
      </c>
      <c r="D39" t="s">
        <v>20</v>
      </c>
      <c r="E39" t="s">
        <v>31</v>
      </c>
      <c r="F39" t="s">
        <v>32</v>
      </c>
      <c r="G39">
        <v>63.56</v>
      </c>
      <c r="H39">
        <v>10</v>
      </c>
      <c r="I39">
        <v>31.78</v>
      </c>
      <c r="J39">
        <v>667.38</v>
      </c>
      <c r="K39" t="s">
        <v>188</v>
      </c>
      <c r="L39" s="2">
        <v>0.74930555555555556</v>
      </c>
      <c r="M39" t="s">
        <v>29</v>
      </c>
      <c r="N39">
        <v>635.6</v>
      </c>
      <c r="O39">
        <v>4.7619047620000003</v>
      </c>
      <c r="P39">
        <v>31.78</v>
      </c>
      <c r="Q39">
        <v>4.3</v>
      </c>
    </row>
    <row r="40" spans="1:17" hidden="1" x14ac:dyDescent="0.3">
      <c r="A40" t="s">
        <v>781</v>
      </c>
      <c r="B40" t="s">
        <v>18</v>
      </c>
      <c r="C40" t="s">
        <v>19</v>
      </c>
      <c r="D40" t="s">
        <v>20</v>
      </c>
      <c r="E40" t="s">
        <v>31</v>
      </c>
      <c r="F40" t="s">
        <v>22</v>
      </c>
      <c r="G40">
        <v>48.63</v>
      </c>
      <c r="H40">
        <v>10</v>
      </c>
      <c r="I40">
        <v>24.315000000000001</v>
      </c>
      <c r="J40">
        <v>510.61500000000001</v>
      </c>
      <c r="K40" s="1">
        <v>43558</v>
      </c>
      <c r="L40" s="2">
        <v>0.53055555555555556</v>
      </c>
      <c r="M40" t="s">
        <v>29</v>
      </c>
      <c r="N40">
        <v>486.3</v>
      </c>
      <c r="O40">
        <v>4.7619047620000003</v>
      </c>
      <c r="P40">
        <v>24.315000000000001</v>
      </c>
      <c r="Q40">
        <v>8.8000000000000007</v>
      </c>
    </row>
    <row r="41" spans="1:17" hidden="1" x14ac:dyDescent="0.3">
      <c r="A41" t="s">
        <v>784</v>
      </c>
      <c r="B41" t="s">
        <v>18</v>
      </c>
      <c r="C41" t="s">
        <v>19</v>
      </c>
      <c r="D41" t="s">
        <v>20</v>
      </c>
      <c r="E41" t="s">
        <v>21</v>
      </c>
      <c r="F41" t="s">
        <v>32</v>
      </c>
      <c r="G41">
        <v>87.37</v>
      </c>
      <c r="H41">
        <v>5</v>
      </c>
      <c r="I41">
        <v>21.842500000000001</v>
      </c>
      <c r="J41">
        <v>458.6925</v>
      </c>
      <c r="K41" t="s">
        <v>228</v>
      </c>
      <c r="L41" s="2">
        <v>0.82291666666666663</v>
      </c>
      <c r="M41" t="s">
        <v>29</v>
      </c>
      <c r="N41">
        <v>436.85</v>
      </c>
      <c r="O41">
        <v>4.7619047620000003</v>
      </c>
      <c r="P41">
        <v>21.842500000000001</v>
      </c>
      <c r="Q41">
        <v>6.6</v>
      </c>
    </row>
    <row r="42" spans="1:17" hidden="1" x14ac:dyDescent="0.3">
      <c r="A42" t="s">
        <v>799</v>
      </c>
      <c r="B42" t="s">
        <v>18</v>
      </c>
      <c r="C42" t="s">
        <v>19</v>
      </c>
      <c r="D42" t="s">
        <v>20</v>
      </c>
      <c r="E42" t="s">
        <v>31</v>
      </c>
      <c r="F42" t="s">
        <v>48</v>
      </c>
      <c r="G42">
        <v>80.62</v>
      </c>
      <c r="H42">
        <v>6</v>
      </c>
      <c r="I42">
        <v>24.186</v>
      </c>
      <c r="J42">
        <v>507.90600000000001</v>
      </c>
      <c r="K42" t="s">
        <v>110</v>
      </c>
      <c r="L42" s="2">
        <v>0.84583333333333333</v>
      </c>
      <c r="M42" t="s">
        <v>29</v>
      </c>
      <c r="N42">
        <v>483.72</v>
      </c>
      <c r="O42">
        <v>4.7619047620000003</v>
      </c>
      <c r="P42">
        <v>24.186</v>
      </c>
      <c r="Q42">
        <v>9.1</v>
      </c>
    </row>
    <row r="43" spans="1:17" hidden="1" x14ac:dyDescent="0.3">
      <c r="A43" t="s">
        <v>886</v>
      </c>
      <c r="B43" t="s">
        <v>18</v>
      </c>
      <c r="C43" t="s">
        <v>19</v>
      </c>
      <c r="D43" t="s">
        <v>20</v>
      </c>
      <c r="E43" t="s">
        <v>21</v>
      </c>
      <c r="F43" t="s">
        <v>37</v>
      </c>
      <c r="G43">
        <v>24.49</v>
      </c>
      <c r="H43">
        <v>10</v>
      </c>
      <c r="I43">
        <v>12.244999999999999</v>
      </c>
      <c r="J43">
        <v>257.14499999999998</v>
      </c>
      <c r="K43" t="s">
        <v>218</v>
      </c>
      <c r="L43" s="2">
        <v>0.63541666666666663</v>
      </c>
      <c r="M43" t="s">
        <v>29</v>
      </c>
      <c r="N43">
        <v>244.9</v>
      </c>
      <c r="O43">
        <v>4.7619047620000003</v>
      </c>
      <c r="P43">
        <v>12.244999999999999</v>
      </c>
      <c r="Q43">
        <v>8.1</v>
      </c>
    </row>
    <row r="44" spans="1:17" hidden="1" x14ac:dyDescent="0.3">
      <c r="A44" t="s">
        <v>892</v>
      </c>
      <c r="B44" t="s">
        <v>18</v>
      </c>
      <c r="C44" t="s">
        <v>19</v>
      </c>
      <c r="D44" t="s">
        <v>20</v>
      </c>
      <c r="E44" t="s">
        <v>21</v>
      </c>
      <c r="F44" t="s">
        <v>51</v>
      </c>
      <c r="G44">
        <v>48.96</v>
      </c>
      <c r="H44">
        <v>9</v>
      </c>
      <c r="I44">
        <v>22.032</v>
      </c>
      <c r="J44">
        <v>462.67200000000003</v>
      </c>
      <c r="K44" s="1">
        <v>43558</v>
      </c>
      <c r="L44" s="2">
        <v>0.4770833333333333</v>
      </c>
      <c r="M44" t="s">
        <v>29</v>
      </c>
      <c r="N44">
        <v>440.64</v>
      </c>
      <c r="O44">
        <v>4.7619047620000003</v>
      </c>
      <c r="P44">
        <v>22.032</v>
      </c>
      <c r="Q44">
        <v>8</v>
      </c>
    </row>
    <row r="45" spans="1:17" hidden="1" x14ac:dyDescent="0.3">
      <c r="A45" t="s">
        <v>903</v>
      </c>
      <c r="B45" t="s">
        <v>18</v>
      </c>
      <c r="C45" t="s">
        <v>19</v>
      </c>
      <c r="D45" t="s">
        <v>20</v>
      </c>
      <c r="E45" t="s">
        <v>21</v>
      </c>
      <c r="F45" t="s">
        <v>28</v>
      </c>
      <c r="G45">
        <v>48.62</v>
      </c>
      <c r="H45">
        <v>8</v>
      </c>
      <c r="I45">
        <v>19.448</v>
      </c>
      <c r="J45">
        <v>408.40800000000002</v>
      </c>
      <c r="K45" t="s">
        <v>129</v>
      </c>
      <c r="L45" s="2">
        <v>0.45624999999999999</v>
      </c>
      <c r="M45" t="s">
        <v>29</v>
      </c>
      <c r="N45">
        <v>388.96</v>
      </c>
      <c r="O45">
        <v>4.7619047620000003</v>
      </c>
      <c r="P45">
        <v>19.448</v>
      </c>
      <c r="Q45">
        <v>5</v>
      </c>
    </row>
    <row r="46" spans="1:17" hidden="1" x14ac:dyDescent="0.3">
      <c r="A46" t="s">
        <v>946</v>
      </c>
      <c r="B46" t="s">
        <v>18</v>
      </c>
      <c r="C46" t="s">
        <v>19</v>
      </c>
      <c r="D46" t="s">
        <v>20</v>
      </c>
      <c r="E46" t="s">
        <v>21</v>
      </c>
      <c r="F46" t="s">
        <v>32</v>
      </c>
      <c r="G46">
        <v>28.31</v>
      </c>
      <c r="H46">
        <v>4</v>
      </c>
      <c r="I46">
        <v>5.6619999999999999</v>
      </c>
      <c r="J46">
        <v>118.902</v>
      </c>
      <c r="K46" s="1">
        <v>43649</v>
      </c>
      <c r="L46" s="2">
        <v>0.77430555555555547</v>
      </c>
      <c r="M46" t="s">
        <v>29</v>
      </c>
      <c r="N46">
        <v>113.24</v>
      </c>
      <c r="O46">
        <v>4.7619047620000003</v>
      </c>
      <c r="P46">
        <v>5.6619999999999999</v>
      </c>
      <c r="Q46">
        <v>8.1999999999999993</v>
      </c>
    </row>
    <row r="47" spans="1:17" hidden="1" x14ac:dyDescent="0.3">
      <c r="A47" t="s">
        <v>948</v>
      </c>
      <c r="B47" t="s">
        <v>18</v>
      </c>
      <c r="C47" t="s">
        <v>19</v>
      </c>
      <c r="D47" t="s">
        <v>20</v>
      </c>
      <c r="E47" t="s">
        <v>21</v>
      </c>
      <c r="F47" t="s">
        <v>48</v>
      </c>
      <c r="G47">
        <v>47.63</v>
      </c>
      <c r="H47">
        <v>9</v>
      </c>
      <c r="I47">
        <v>21.433499999999999</v>
      </c>
      <c r="J47">
        <v>450.1035</v>
      </c>
      <c r="K47" t="s">
        <v>147</v>
      </c>
      <c r="L47" s="2">
        <v>0.52430555555555558</v>
      </c>
      <c r="M47" t="s">
        <v>29</v>
      </c>
      <c r="N47">
        <v>428.67</v>
      </c>
      <c r="O47">
        <v>4.7619047620000003</v>
      </c>
      <c r="P47">
        <v>21.433499999999999</v>
      </c>
      <c r="Q47">
        <v>5</v>
      </c>
    </row>
    <row r="48" spans="1:17" hidden="1" x14ac:dyDescent="0.3">
      <c r="A48" t="s">
        <v>953</v>
      </c>
      <c r="B48" t="s">
        <v>18</v>
      </c>
      <c r="C48" t="s">
        <v>19</v>
      </c>
      <c r="D48" t="s">
        <v>20</v>
      </c>
      <c r="E48" t="s">
        <v>21</v>
      </c>
      <c r="F48" t="s">
        <v>28</v>
      </c>
      <c r="G48">
        <v>79.59</v>
      </c>
      <c r="H48">
        <v>3</v>
      </c>
      <c r="I48">
        <v>11.938499999999999</v>
      </c>
      <c r="J48">
        <v>250.70849999999999</v>
      </c>
      <c r="K48" s="1">
        <v>43678</v>
      </c>
      <c r="L48" s="2">
        <v>0.60416666666666663</v>
      </c>
      <c r="M48" t="s">
        <v>29</v>
      </c>
      <c r="N48">
        <v>238.77</v>
      </c>
      <c r="O48">
        <v>4.7619047620000003</v>
      </c>
      <c r="P48">
        <v>11.938499999999999</v>
      </c>
      <c r="Q48">
        <v>6.6</v>
      </c>
    </row>
    <row r="49" spans="1:17" hidden="1" x14ac:dyDescent="0.3">
      <c r="A49" t="s">
        <v>962</v>
      </c>
      <c r="B49" t="s">
        <v>18</v>
      </c>
      <c r="C49" t="s">
        <v>19</v>
      </c>
      <c r="D49" t="s">
        <v>20</v>
      </c>
      <c r="E49" t="s">
        <v>31</v>
      </c>
      <c r="F49" t="s">
        <v>37</v>
      </c>
      <c r="G49">
        <v>89.06</v>
      </c>
      <c r="H49">
        <v>6</v>
      </c>
      <c r="I49">
        <v>26.718</v>
      </c>
      <c r="J49">
        <v>561.07799999999997</v>
      </c>
      <c r="K49" t="s">
        <v>209</v>
      </c>
      <c r="L49" s="2">
        <v>0.72638888888888886</v>
      </c>
      <c r="M49" t="s">
        <v>29</v>
      </c>
      <c r="N49">
        <v>534.36</v>
      </c>
      <c r="O49">
        <v>4.7619047620000003</v>
      </c>
      <c r="P49">
        <v>26.718</v>
      </c>
      <c r="Q49">
        <v>9.9</v>
      </c>
    </row>
    <row r="50" spans="1:17" hidden="1" x14ac:dyDescent="0.3">
      <c r="A50" t="s">
        <v>973</v>
      </c>
      <c r="B50" t="s">
        <v>18</v>
      </c>
      <c r="C50" t="s">
        <v>19</v>
      </c>
      <c r="D50" t="s">
        <v>20</v>
      </c>
      <c r="E50" t="s">
        <v>21</v>
      </c>
      <c r="F50" t="s">
        <v>48</v>
      </c>
      <c r="G50">
        <v>83.34</v>
      </c>
      <c r="H50">
        <v>2</v>
      </c>
      <c r="I50">
        <v>8.3339999999999996</v>
      </c>
      <c r="J50">
        <v>175.01400000000001</v>
      </c>
      <c r="K50" t="s">
        <v>103</v>
      </c>
      <c r="L50" s="2">
        <v>0.56736111111111109</v>
      </c>
      <c r="M50" t="s">
        <v>29</v>
      </c>
      <c r="N50">
        <v>166.68</v>
      </c>
      <c r="O50">
        <v>4.7619047620000003</v>
      </c>
      <c r="P50">
        <v>8.3339999999999996</v>
      </c>
      <c r="Q50">
        <v>7.6</v>
      </c>
    </row>
    <row r="51" spans="1:17" hidden="1" x14ac:dyDescent="0.3">
      <c r="A51" t="s">
        <v>1003</v>
      </c>
      <c r="B51" t="s">
        <v>18</v>
      </c>
      <c r="C51" t="s">
        <v>19</v>
      </c>
      <c r="D51" t="s">
        <v>20</v>
      </c>
      <c r="E51" t="s">
        <v>21</v>
      </c>
      <c r="F51" t="s">
        <v>48</v>
      </c>
      <c r="G51">
        <v>99.6</v>
      </c>
      <c r="H51">
        <v>3</v>
      </c>
      <c r="I51">
        <v>14.94</v>
      </c>
      <c r="J51">
        <v>313.74</v>
      </c>
      <c r="K51" t="s">
        <v>41</v>
      </c>
      <c r="L51" s="2">
        <v>0.78125</v>
      </c>
      <c r="M51" t="s">
        <v>29</v>
      </c>
      <c r="N51">
        <v>298.8</v>
      </c>
      <c r="O51">
        <v>4.7619047620000003</v>
      </c>
      <c r="P51">
        <v>14.94</v>
      </c>
      <c r="Q51">
        <v>5.8</v>
      </c>
    </row>
    <row r="52" spans="1:17" hidden="1" x14ac:dyDescent="0.3">
      <c r="A52" t="s">
        <v>1027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>
        <v>92.09</v>
      </c>
      <c r="H52">
        <v>3</v>
      </c>
      <c r="I52">
        <v>13.813499999999999</v>
      </c>
      <c r="J52">
        <v>290.08350000000002</v>
      </c>
      <c r="K52" t="s">
        <v>69</v>
      </c>
      <c r="L52" s="2">
        <v>0.68541666666666667</v>
      </c>
      <c r="M52" t="s">
        <v>29</v>
      </c>
      <c r="N52">
        <v>276.27</v>
      </c>
      <c r="O52">
        <v>4.7619047620000003</v>
      </c>
      <c r="P52">
        <v>13.813499999999999</v>
      </c>
      <c r="Q52">
        <v>4.2</v>
      </c>
    </row>
    <row r="53" spans="1:17" hidden="1" x14ac:dyDescent="0.3">
      <c r="A53" t="s">
        <v>1033</v>
      </c>
      <c r="B53" t="s">
        <v>18</v>
      </c>
      <c r="C53" t="s">
        <v>19</v>
      </c>
      <c r="D53" t="s">
        <v>20</v>
      </c>
      <c r="E53" t="s">
        <v>31</v>
      </c>
      <c r="F53" t="s">
        <v>22</v>
      </c>
      <c r="G53">
        <v>10.08</v>
      </c>
      <c r="H53">
        <v>7</v>
      </c>
      <c r="I53">
        <v>3.528</v>
      </c>
      <c r="J53">
        <v>74.087999999999994</v>
      </c>
      <c r="K53" t="s">
        <v>171</v>
      </c>
      <c r="L53" s="2">
        <v>0.84305555555555556</v>
      </c>
      <c r="M53" t="s">
        <v>29</v>
      </c>
      <c r="N53">
        <v>70.56</v>
      </c>
      <c r="O53">
        <v>4.7619047620000003</v>
      </c>
      <c r="P53">
        <v>3.528</v>
      </c>
      <c r="Q53">
        <v>4.2</v>
      </c>
    </row>
    <row r="54" spans="1:17" hidden="1" x14ac:dyDescent="0.3">
      <c r="A54" t="s">
        <v>1048</v>
      </c>
      <c r="B54" t="s">
        <v>18</v>
      </c>
      <c r="C54" t="s">
        <v>19</v>
      </c>
      <c r="D54" t="s">
        <v>20</v>
      </c>
      <c r="E54" t="s">
        <v>21</v>
      </c>
      <c r="F54" t="s">
        <v>48</v>
      </c>
      <c r="G54">
        <v>98.66</v>
      </c>
      <c r="H54">
        <v>9</v>
      </c>
      <c r="I54">
        <v>44.396999999999998</v>
      </c>
      <c r="J54">
        <v>932.33699999999999</v>
      </c>
      <c r="K54" t="s">
        <v>453</v>
      </c>
      <c r="L54" s="2">
        <v>0.62986111111111109</v>
      </c>
      <c r="M54" t="s">
        <v>29</v>
      </c>
      <c r="N54">
        <v>887.94</v>
      </c>
      <c r="O54">
        <v>4.7619047620000003</v>
      </c>
      <c r="P54">
        <v>44.396999999999998</v>
      </c>
      <c r="Q54">
        <v>8.4</v>
      </c>
    </row>
    <row r="55" spans="1:17" hidden="1" x14ac:dyDescent="0.3">
      <c r="A55" t="s">
        <v>1050</v>
      </c>
      <c r="B55" t="s">
        <v>18</v>
      </c>
      <c r="C55" t="s">
        <v>19</v>
      </c>
      <c r="D55" t="s">
        <v>20</v>
      </c>
      <c r="E55" t="s">
        <v>31</v>
      </c>
      <c r="F55" t="s">
        <v>28</v>
      </c>
      <c r="G55">
        <v>20.89</v>
      </c>
      <c r="H55">
        <v>2</v>
      </c>
      <c r="I55">
        <v>2.089</v>
      </c>
      <c r="J55">
        <v>43.869</v>
      </c>
      <c r="K55" s="1">
        <v>43587</v>
      </c>
      <c r="L55" s="2">
        <v>0.78125</v>
      </c>
      <c r="M55" t="s">
        <v>29</v>
      </c>
      <c r="N55">
        <v>41.78</v>
      </c>
      <c r="O55">
        <v>4.7619047620000003</v>
      </c>
      <c r="P55">
        <v>2.089</v>
      </c>
      <c r="Q55">
        <v>9.8000000000000007</v>
      </c>
    </row>
    <row r="56" spans="1:17" hidden="1" x14ac:dyDescent="0.3">
      <c r="A56" t="s">
        <v>1086</v>
      </c>
      <c r="B56" t="s">
        <v>18</v>
      </c>
      <c r="C56" t="s">
        <v>19</v>
      </c>
      <c r="D56" t="s">
        <v>20</v>
      </c>
      <c r="E56" t="s">
        <v>31</v>
      </c>
      <c r="F56" t="s">
        <v>48</v>
      </c>
      <c r="G56">
        <v>31.84</v>
      </c>
      <c r="H56">
        <v>1</v>
      </c>
      <c r="I56">
        <v>1.5920000000000001</v>
      </c>
      <c r="J56">
        <v>33.432000000000002</v>
      </c>
      <c r="K56" s="1">
        <v>43710</v>
      </c>
      <c r="L56" s="2">
        <v>0.55694444444444446</v>
      </c>
      <c r="M56" t="s">
        <v>29</v>
      </c>
      <c r="N56">
        <v>31.84</v>
      </c>
      <c r="O56">
        <v>4.7619047620000003</v>
      </c>
      <c r="P56">
        <v>1.5920000000000001</v>
      </c>
      <c r="Q56">
        <v>7.7</v>
      </c>
    </row>
    <row r="57" spans="1:17" hidden="1" x14ac:dyDescent="0.3">
      <c r="A57" t="s">
        <v>1088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>
        <v>88.34</v>
      </c>
      <c r="H57">
        <v>7</v>
      </c>
      <c r="I57">
        <v>30.919</v>
      </c>
      <c r="J57">
        <v>649.29899999999998</v>
      </c>
      <c r="K57" t="s">
        <v>207</v>
      </c>
      <c r="L57" s="2">
        <v>0.56111111111111112</v>
      </c>
      <c r="M57" t="s">
        <v>29</v>
      </c>
      <c r="N57">
        <v>618.38</v>
      </c>
      <c r="O57">
        <v>4.7619047620000003</v>
      </c>
      <c r="P57">
        <v>30.919</v>
      </c>
      <c r="Q57">
        <v>6.6</v>
      </c>
    </row>
    <row r="58" spans="1:17" hidden="1" x14ac:dyDescent="0.3">
      <c r="A58" t="s">
        <v>44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>
        <v>36.26</v>
      </c>
      <c r="H58">
        <v>2</v>
      </c>
      <c r="I58">
        <v>3.6259999999999999</v>
      </c>
      <c r="J58">
        <v>76.146000000000001</v>
      </c>
      <c r="K58" s="1">
        <v>43739</v>
      </c>
      <c r="L58" s="2">
        <v>0.71875</v>
      </c>
      <c r="M58" t="s">
        <v>33</v>
      </c>
      <c r="N58">
        <v>72.52</v>
      </c>
      <c r="O58">
        <v>4.7619047620000003</v>
      </c>
      <c r="P58">
        <v>3.6259999999999999</v>
      </c>
      <c r="Q58">
        <v>7.2</v>
      </c>
    </row>
    <row r="59" spans="1:17" hidden="1" x14ac:dyDescent="0.3">
      <c r="A59" t="s">
        <v>59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68.930000000000007</v>
      </c>
      <c r="H59">
        <v>7</v>
      </c>
      <c r="I59">
        <v>24.125499999999999</v>
      </c>
      <c r="J59">
        <v>506.63549999999998</v>
      </c>
      <c r="K59" s="1">
        <v>43772</v>
      </c>
      <c r="L59" s="2">
        <v>0.4604166666666667</v>
      </c>
      <c r="M59" t="s">
        <v>33</v>
      </c>
      <c r="N59">
        <v>482.51</v>
      </c>
      <c r="O59">
        <v>4.7619047620000003</v>
      </c>
      <c r="P59">
        <v>24.125499999999999</v>
      </c>
      <c r="Q59">
        <v>4.5999999999999996</v>
      </c>
    </row>
    <row r="60" spans="1:17" hidden="1" x14ac:dyDescent="0.3">
      <c r="A60" t="s">
        <v>71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52.59</v>
      </c>
      <c r="H60">
        <v>8</v>
      </c>
      <c r="I60">
        <v>21.036000000000001</v>
      </c>
      <c r="J60">
        <v>441.75599999999997</v>
      </c>
      <c r="K60" t="s">
        <v>72</v>
      </c>
      <c r="L60" s="2">
        <v>0.80555555555555547</v>
      </c>
      <c r="M60" t="s">
        <v>33</v>
      </c>
      <c r="N60">
        <v>420.72</v>
      </c>
      <c r="O60">
        <v>4.7619047620000003</v>
      </c>
      <c r="P60">
        <v>21.036000000000001</v>
      </c>
      <c r="Q60">
        <v>8.5</v>
      </c>
    </row>
    <row r="61" spans="1:17" hidden="1" x14ac:dyDescent="0.3">
      <c r="A61" t="s">
        <v>121</v>
      </c>
      <c r="B61" t="s">
        <v>18</v>
      </c>
      <c r="C61" t="s">
        <v>19</v>
      </c>
      <c r="D61" t="s">
        <v>20</v>
      </c>
      <c r="E61" t="s">
        <v>31</v>
      </c>
      <c r="F61" t="s">
        <v>37</v>
      </c>
      <c r="G61">
        <v>15.81</v>
      </c>
      <c r="H61">
        <v>10</v>
      </c>
      <c r="I61">
        <v>7.9050000000000002</v>
      </c>
      <c r="J61">
        <v>166.005</v>
      </c>
      <c r="K61" s="1">
        <v>43619</v>
      </c>
      <c r="L61" s="2">
        <v>0.51874999999999993</v>
      </c>
      <c r="M61" t="s">
        <v>33</v>
      </c>
      <c r="N61">
        <v>158.1</v>
      </c>
      <c r="O61">
        <v>4.7619047620000003</v>
      </c>
      <c r="P61">
        <v>7.9050000000000002</v>
      </c>
      <c r="Q61">
        <v>8.6</v>
      </c>
    </row>
    <row r="62" spans="1:17" hidden="1" x14ac:dyDescent="0.3">
      <c r="A62" t="s">
        <v>140</v>
      </c>
      <c r="B62" t="s">
        <v>18</v>
      </c>
      <c r="C62" t="s">
        <v>19</v>
      </c>
      <c r="D62" t="s">
        <v>20</v>
      </c>
      <c r="E62" t="s">
        <v>21</v>
      </c>
      <c r="F62" t="s">
        <v>51</v>
      </c>
      <c r="G62">
        <v>20.010000000000002</v>
      </c>
      <c r="H62">
        <v>9</v>
      </c>
      <c r="I62">
        <v>9.0045000000000002</v>
      </c>
      <c r="J62">
        <v>189.09450000000001</v>
      </c>
      <c r="K62" s="1">
        <v>43800</v>
      </c>
      <c r="L62" s="2">
        <v>0.65833333333333333</v>
      </c>
      <c r="M62" t="s">
        <v>33</v>
      </c>
      <c r="N62">
        <v>180.09</v>
      </c>
      <c r="O62">
        <v>4.7619047620000003</v>
      </c>
      <c r="P62">
        <v>9.0045000000000002</v>
      </c>
      <c r="Q62">
        <v>5.7</v>
      </c>
    </row>
    <row r="63" spans="1:17" hidden="1" x14ac:dyDescent="0.3">
      <c r="A63" t="s">
        <v>153</v>
      </c>
      <c r="B63" t="s">
        <v>18</v>
      </c>
      <c r="C63" t="s">
        <v>19</v>
      </c>
      <c r="D63" t="s">
        <v>20</v>
      </c>
      <c r="E63" t="s">
        <v>31</v>
      </c>
      <c r="F63" t="s">
        <v>48</v>
      </c>
      <c r="G63">
        <v>49.38</v>
      </c>
      <c r="H63">
        <v>7</v>
      </c>
      <c r="I63">
        <v>17.283000000000001</v>
      </c>
      <c r="J63">
        <v>362.94299999999998</v>
      </c>
      <c r="K63" t="s">
        <v>112</v>
      </c>
      <c r="L63" s="2">
        <v>0.85763888888888884</v>
      </c>
      <c r="M63" t="s">
        <v>33</v>
      </c>
      <c r="N63">
        <v>345.66</v>
      </c>
      <c r="O63">
        <v>4.7619047620000003</v>
      </c>
      <c r="P63">
        <v>17.283000000000001</v>
      </c>
      <c r="Q63">
        <v>7.3</v>
      </c>
    </row>
    <row r="64" spans="1:17" hidden="1" x14ac:dyDescent="0.3">
      <c r="A64" t="s">
        <v>231</v>
      </c>
      <c r="B64" t="s">
        <v>18</v>
      </c>
      <c r="C64" t="s">
        <v>19</v>
      </c>
      <c r="D64" t="s">
        <v>20</v>
      </c>
      <c r="E64" t="s">
        <v>31</v>
      </c>
      <c r="F64" t="s">
        <v>48</v>
      </c>
      <c r="G64">
        <v>92.29</v>
      </c>
      <c r="H64">
        <v>5</v>
      </c>
      <c r="I64">
        <v>23.072500000000002</v>
      </c>
      <c r="J64">
        <v>484.52249999999998</v>
      </c>
      <c r="K64" t="s">
        <v>49</v>
      </c>
      <c r="L64" s="2">
        <v>0.66319444444444442</v>
      </c>
      <c r="M64" t="s">
        <v>33</v>
      </c>
      <c r="N64">
        <v>461.45</v>
      </c>
      <c r="O64">
        <v>4.7619047620000003</v>
      </c>
      <c r="P64">
        <v>23.072500000000002</v>
      </c>
      <c r="Q64">
        <v>9</v>
      </c>
    </row>
    <row r="65" spans="1:17" hidden="1" x14ac:dyDescent="0.3">
      <c r="A65" t="s">
        <v>247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69.52</v>
      </c>
      <c r="H65">
        <v>7</v>
      </c>
      <c r="I65">
        <v>24.332000000000001</v>
      </c>
      <c r="J65">
        <v>510.97199999999998</v>
      </c>
      <c r="K65" s="1">
        <v>43467</v>
      </c>
      <c r="L65" s="2">
        <v>0.63194444444444442</v>
      </c>
      <c r="M65" t="s">
        <v>33</v>
      </c>
      <c r="N65">
        <v>486.64</v>
      </c>
      <c r="O65">
        <v>4.7619047620000003</v>
      </c>
      <c r="P65">
        <v>24.332000000000001</v>
      </c>
      <c r="Q65">
        <v>8.5</v>
      </c>
    </row>
    <row r="66" spans="1:17" hidden="1" x14ac:dyDescent="0.3">
      <c r="A66" t="s">
        <v>255</v>
      </c>
      <c r="B66" t="s">
        <v>18</v>
      </c>
      <c r="C66" t="s">
        <v>19</v>
      </c>
      <c r="D66" t="s">
        <v>20</v>
      </c>
      <c r="E66" t="s">
        <v>31</v>
      </c>
      <c r="F66" t="s">
        <v>48</v>
      </c>
      <c r="G66">
        <v>22.17</v>
      </c>
      <c r="H66">
        <v>8</v>
      </c>
      <c r="I66">
        <v>8.8680000000000003</v>
      </c>
      <c r="J66">
        <v>186.22800000000001</v>
      </c>
      <c r="K66" s="1">
        <v>43527</v>
      </c>
      <c r="L66" s="2">
        <v>0.7090277777777777</v>
      </c>
      <c r="M66" t="s">
        <v>33</v>
      </c>
      <c r="N66">
        <v>177.36</v>
      </c>
      <c r="O66">
        <v>4.7619047620000003</v>
      </c>
      <c r="P66">
        <v>8.8680000000000003</v>
      </c>
      <c r="Q66">
        <v>9.6</v>
      </c>
    </row>
    <row r="67" spans="1:17" hidden="1" x14ac:dyDescent="0.3">
      <c r="A67" t="s">
        <v>334</v>
      </c>
      <c r="B67" t="s">
        <v>18</v>
      </c>
      <c r="C67" t="s">
        <v>19</v>
      </c>
      <c r="D67" t="s">
        <v>20</v>
      </c>
      <c r="E67" t="s">
        <v>31</v>
      </c>
      <c r="F67" t="s">
        <v>28</v>
      </c>
      <c r="G67">
        <v>77.72</v>
      </c>
      <c r="H67">
        <v>4</v>
      </c>
      <c r="I67">
        <v>15.544</v>
      </c>
      <c r="J67">
        <v>326.42399999999998</v>
      </c>
      <c r="K67" s="1">
        <v>43647</v>
      </c>
      <c r="L67" s="2">
        <v>0.6743055555555556</v>
      </c>
      <c r="M67" t="s">
        <v>33</v>
      </c>
      <c r="N67">
        <v>310.88</v>
      </c>
      <c r="O67">
        <v>4.7619047620000003</v>
      </c>
      <c r="P67">
        <v>15.544</v>
      </c>
      <c r="Q67">
        <v>8.8000000000000007</v>
      </c>
    </row>
    <row r="68" spans="1:17" hidden="1" x14ac:dyDescent="0.3">
      <c r="A68" t="s">
        <v>343</v>
      </c>
      <c r="B68" t="s">
        <v>18</v>
      </c>
      <c r="C68" t="s">
        <v>19</v>
      </c>
      <c r="D68" t="s">
        <v>20</v>
      </c>
      <c r="E68" t="s">
        <v>31</v>
      </c>
      <c r="F68" t="s">
        <v>28</v>
      </c>
      <c r="G68">
        <v>66.349999999999994</v>
      </c>
      <c r="H68">
        <v>1</v>
      </c>
      <c r="I68">
        <v>3.3174999999999999</v>
      </c>
      <c r="J68">
        <v>69.667500000000004</v>
      </c>
      <c r="K68" t="s">
        <v>305</v>
      </c>
      <c r="L68" s="2">
        <v>0.44861111111111113</v>
      </c>
      <c r="M68" t="s">
        <v>33</v>
      </c>
      <c r="N68">
        <v>66.349999999999994</v>
      </c>
      <c r="O68">
        <v>4.7619047620000003</v>
      </c>
      <c r="P68">
        <v>3.3174999999999999</v>
      </c>
      <c r="Q68">
        <v>9.6999999999999993</v>
      </c>
    </row>
    <row r="69" spans="1:17" hidden="1" x14ac:dyDescent="0.3">
      <c r="A69" t="s">
        <v>352</v>
      </c>
      <c r="B69" t="s">
        <v>18</v>
      </c>
      <c r="C69" t="s">
        <v>19</v>
      </c>
      <c r="D69" t="s">
        <v>20</v>
      </c>
      <c r="E69" t="s">
        <v>21</v>
      </c>
      <c r="F69" t="s">
        <v>37</v>
      </c>
      <c r="G69">
        <v>98.4</v>
      </c>
      <c r="H69">
        <v>7</v>
      </c>
      <c r="I69">
        <v>34.44</v>
      </c>
      <c r="J69">
        <v>723.24</v>
      </c>
      <c r="K69" s="1">
        <v>43802</v>
      </c>
      <c r="L69" s="2">
        <v>0.52986111111111112</v>
      </c>
      <c r="M69" t="s">
        <v>33</v>
      </c>
      <c r="N69">
        <v>688.8</v>
      </c>
      <c r="O69">
        <v>4.7619047620000003</v>
      </c>
      <c r="P69">
        <v>34.44</v>
      </c>
      <c r="Q69">
        <v>8.6999999999999993</v>
      </c>
    </row>
    <row r="70" spans="1:17" hidden="1" x14ac:dyDescent="0.3">
      <c r="A70" t="s">
        <v>356</v>
      </c>
      <c r="B70" t="s">
        <v>18</v>
      </c>
      <c r="C70" t="s">
        <v>19</v>
      </c>
      <c r="D70" t="s">
        <v>20</v>
      </c>
      <c r="E70" t="s">
        <v>31</v>
      </c>
      <c r="F70" t="s">
        <v>32</v>
      </c>
      <c r="G70">
        <v>70.739999999999995</v>
      </c>
      <c r="H70">
        <v>4</v>
      </c>
      <c r="I70">
        <v>14.148</v>
      </c>
      <c r="J70">
        <v>297.108</v>
      </c>
      <c r="K70" s="1">
        <v>43586</v>
      </c>
      <c r="L70" s="2">
        <v>0.67013888888888884</v>
      </c>
      <c r="M70" t="s">
        <v>33</v>
      </c>
      <c r="N70">
        <v>282.95999999999998</v>
      </c>
      <c r="O70">
        <v>4.7619047620000003</v>
      </c>
      <c r="P70">
        <v>14.148</v>
      </c>
      <c r="Q70">
        <v>4.4000000000000004</v>
      </c>
    </row>
    <row r="71" spans="1:17" hidden="1" x14ac:dyDescent="0.3">
      <c r="A71" t="s">
        <v>360</v>
      </c>
      <c r="B71" t="s">
        <v>18</v>
      </c>
      <c r="C71" t="s">
        <v>19</v>
      </c>
      <c r="D71" t="s">
        <v>20</v>
      </c>
      <c r="E71" t="s">
        <v>21</v>
      </c>
      <c r="F71" t="s">
        <v>32</v>
      </c>
      <c r="G71">
        <v>21.54</v>
      </c>
      <c r="H71">
        <v>9</v>
      </c>
      <c r="I71">
        <v>9.6929999999999996</v>
      </c>
      <c r="J71">
        <v>203.553</v>
      </c>
      <c r="K71" s="1">
        <v>43647</v>
      </c>
      <c r="L71" s="2">
        <v>0.48888888888888887</v>
      </c>
      <c r="M71" t="s">
        <v>33</v>
      </c>
      <c r="N71">
        <v>193.86</v>
      </c>
      <c r="O71">
        <v>4.7619047620000003</v>
      </c>
      <c r="P71">
        <v>9.6929999999999996</v>
      </c>
      <c r="Q71">
        <v>8.8000000000000007</v>
      </c>
    </row>
    <row r="72" spans="1:17" hidden="1" x14ac:dyDescent="0.3">
      <c r="A72" t="s">
        <v>367</v>
      </c>
      <c r="B72" t="s">
        <v>18</v>
      </c>
      <c r="C72" t="s">
        <v>19</v>
      </c>
      <c r="D72" t="s">
        <v>20</v>
      </c>
      <c r="E72" t="s">
        <v>31</v>
      </c>
      <c r="F72" t="s">
        <v>37</v>
      </c>
      <c r="G72">
        <v>44.02</v>
      </c>
      <c r="H72">
        <v>10</v>
      </c>
      <c r="I72">
        <v>22.01</v>
      </c>
      <c r="J72">
        <v>462.21</v>
      </c>
      <c r="K72" t="s">
        <v>295</v>
      </c>
      <c r="L72" s="2">
        <v>0.83124999999999993</v>
      </c>
      <c r="M72" t="s">
        <v>33</v>
      </c>
      <c r="N72">
        <v>440.2</v>
      </c>
      <c r="O72">
        <v>4.7619047620000003</v>
      </c>
      <c r="P72">
        <v>22.01</v>
      </c>
      <c r="Q72">
        <v>9.6</v>
      </c>
    </row>
    <row r="73" spans="1:17" hidden="1" x14ac:dyDescent="0.3">
      <c r="A73" t="s">
        <v>400</v>
      </c>
      <c r="B73" t="s">
        <v>18</v>
      </c>
      <c r="C73" t="s">
        <v>19</v>
      </c>
      <c r="D73" t="s">
        <v>20</v>
      </c>
      <c r="E73" t="s">
        <v>21</v>
      </c>
      <c r="F73" t="s">
        <v>48</v>
      </c>
      <c r="G73">
        <v>14.23</v>
      </c>
      <c r="H73">
        <v>5</v>
      </c>
      <c r="I73">
        <v>3.5575000000000001</v>
      </c>
      <c r="J73">
        <v>74.707499999999996</v>
      </c>
      <c r="K73" s="1">
        <v>43467</v>
      </c>
      <c r="L73" s="2">
        <v>0.42222222222222222</v>
      </c>
      <c r="M73" t="s">
        <v>33</v>
      </c>
      <c r="N73">
        <v>71.150000000000006</v>
      </c>
      <c r="O73">
        <v>4.7619047620000003</v>
      </c>
      <c r="P73">
        <v>3.5575000000000001</v>
      </c>
      <c r="Q73">
        <v>4.4000000000000004</v>
      </c>
    </row>
    <row r="74" spans="1:17" hidden="1" x14ac:dyDescent="0.3">
      <c r="A74" t="s">
        <v>421</v>
      </c>
      <c r="B74" t="s">
        <v>18</v>
      </c>
      <c r="C74" t="s">
        <v>19</v>
      </c>
      <c r="D74" t="s">
        <v>20</v>
      </c>
      <c r="E74" t="s">
        <v>31</v>
      </c>
      <c r="F74" t="s">
        <v>48</v>
      </c>
      <c r="G74">
        <v>23.48</v>
      </c>
      <c r="H74">
        <v>2</v>
      </c>
      <c r="I74">
        <v>2.3479999999999999</v>
      </c>
      <c r="J74">
        <v>49.308</v>
      </c>
      <c r="K74" t="s">
        <v>354</v>
      </c>
      <c r="L74" s="2">
        <v>0.47291666666666665</v>
      </c>
      <c r="M74" t="s">
        <v>33</v>
      </c>
      <c r="N74">
        <v>46.96</v>
      </c>
      <c r="O74">
        <v>4.7619047620000003</v>
      </c>
      <c r="P74">
        <v>2.3479999999999999</v>
      </c>
      <c r="Q74">
        <v>7.9</v>
      </c>
    </row>
    <row r="75" spans="1:17" hidden="1" x14ac:dyDescent="0.3">
      <c r="A75" t="s">
        <v>423</v>
      </c>
      <c r="B75" t="s">
        <v>18</v>
      </c>
      <c r="C75" t="s">
        <v>19</v>
      </c>
      <c r="D75" t="s">
        <v>20</v>
      </c>
      <c r="E75" t="s">
        <v>21</v>
      </c>
      <c r="F75" t="s">
        <v>28</v>
      </c>
      <c r="G75">
        <v>28.45</v>
      </c>
      <c r="H75">
        <v>5</v>
      </c>
      <c r="I75">
        <v>7.1124999999999998</v>
      </c>
      <c r="J75">
        <v>149.36250000000001</v>
      </c>
      <c r="K75" t="s">
        <v>254</v>
      </c>
      <c r="L75" s="2">
        <v>0.4284722222222222</v>
      </c>
      <c r="M75" t="s">
        <v>33</v>
      </c>
      <c r="N75">
        <v>142.25</v>
      </c>
      <c r="O75">
        <v>4.7619047620000003</v>
      </c>
      <c r="P75">
        <v>7.1124999999999998</v>
      </c>
      <c r="Q75">
        <v>9.1</v>
      </c>
    </row>
    <row r="76" spans="1:17" hidden="1" x14ac:dyDescent="0.3">
      <c r="A76" t="s">
        <v>448</v>
      </c>
      <c r="B76" t="s">
        <v>18</v>
      </c>
      <c r="C76" t="s">
        <v>19</v>
      </c>
      <c r="D76" t="s">
        <v>20</v>
      </c>
      <c r="E76" t="s">
        <v>31</v>
      </c>
      <c r="F76" t="s">
        <v>48</v>
      </c>
      <c r="G76">
        <v>80.959999999999994</v>
      </c>
      <c r="H76">
        <v>8</v>
      </c>
      <c r="I76">
        <v>32.384</v>
      </c>
      <c r="J76">
        <v>680.06399999999996</v>
      </c>
      <c r="K76" t="s">
        <v>69</v>
      </c>
      <c r="L76" s="2">
        <v>0.46666666666666662</v>
      </c>
      <c r="M76" t="s">
        <v>33</v>
      </c>
      <c r="N76">
        <v>647.67999999999995</v>
      </c>
      <c r="O76">
        <v>4.7619047620000003</v>
      </c>
      <c r="P76">
        <v>32.384</v>
      </c>
      <c r="Q76">
        <v>7.4</v>
      </c>
    </row>
    <row r="77" spans="1:17" hidden="1" x14ac:dyDescent="0.3">
      <c r="A77" t="s">
        <v>458</v>
      </c>
      <c r="B77" t="s">
        <v>18</v>
      </c>
      <c r="C77" t="s">
        <v>19</v>
      </c>
      <c r="D77" t="s">
        <v>20</v>
      </c>
      <c r="E77" t="s">
        <v>31</v>
      </c>
      <c r="F77" t="s">
        <v>28</v>
      </c>
      <c r="G77">
        <v>21.5</v>
      </c>
      <c r="H77">
        <v>9</v>
      </c>
      <c r="I77">
        <v>9.6750000000000007</v>
      </c>
      <c r="J77">
        <v>203.17500000000001</v>
      </c>
      <c r="K77" s="1">
        <v>43619</v>
      </c>
      <c r="L77" s="2">
        <v>0.53194444444444444</v>
      </c>
      <c r="M77" t="s">
        <v>33</v>
      </c>
      <c r="N77">
        <v>193.5</v>
      </c>
      <c r="O77">
        <v>4.7619047620000003</v>
      </c>
      <c r="P77">
        <v>9.6750000000000007</v>
      </c>
      <c r="Q77">
        <v>7.8</v>
      </c>
    </row>
    <row r="78" spans="1:17" hidden="1" x14ac:dyDescent="0.3">
      <c r="A78" t="s">
        <v>469</v>
      </c>
      <c r="B78" t="s">
        <v>18</v>
      </c>
      <c r="C78" t="s">
        <v>19</v>
      </c>
      <c r="D78" t="s">
        <v>20</v>
      </c>
      <c r="E78" t="s">
        <v>31</v>
      </c>
      <c r="F78" t="s">
        <v>37</v>
      </c>
      <c r="G78">
        <v>82.33</v>
      </c>
      <c r="H78">
        <v>4</v>
      </c>
      <c r="I78">
        <v>16.466000000000001</v>
      </c>
      <c r="J78">
        <v>345.786</v>
      </c>
      <c r="K78" s="1">
        <v>43770</v>
      </c>
      <c r="L78" s="2">
        <v>0.44236111111111115</v>
      </c>
      <c r="M78" t="s">
        <v>33</v>
      </c>
      <c r="N78">
        <v>329.32</v>
      </c>
      <c r="O78">
        <v>4.7619047620000003</v>
      </c>
      <c r="P78">
        <v>16.466000000000001</v>
      </c>
      <c r="Q78">
        <v>7.5</v>
      </c>
    </row>
    <row r="79" spans="1:17" hidden="1" x14ac:dyDescent="0.3">
      <c r="A79" t="s">
        <v>482</v>
      </c>
      <c r="B79" t="s">
        <v>18</v>
      </c>
      <c r="C79" t="s">
        <v>19</v>
      </c>
      <c r="D79" t="s">
        <v>20</v>
      </c>
      <c r="E79" t="s">
        <v>21</v>
      </c>
      <c r="F79" t="s">
        <v>37</v>
      </c>
      <c r="G79">
        <v>52.26</v>
      </c>
      <c r="H79">
        <v>10</v>
      </c>
      <c r="I79">
        <v>26.13</v>
      </c>
      <c r="J79">
        <v>548.73</v>
      </c>
      <c r="K79" s="1">
        <v>43711</v>
      </c>
      <c r="L79" s="2">
        <v>0.53125</v>
      </c>
      <c r="M79" t="s">
        <v>33</v>
      </c>
      <c r="N79">
        <v>522.6</v>
      </c>
      <c r="O79">
        <v>4.7619047620000003</v>
      </c>
      <c r="P79">
        <v>26.13</v>
      </c>
      <c r="Q79">
        <v>6.2</v>
      </c>
    </row>
    <row r="80" spans="1:17" hidden="1" x14ac:dyDescent="0.3">
      <c r="A80" t="s">
        <v>494</v>
      </c>
      <c r="B80" t="s">
        <v>18</v>
      </c>
      <c r="C80" t="s">
        <v>19</v>
      </c>
      <c r="D80" t="s">
        <v>20</v>
      </c>
      <c r="E80" t="s">
        <v>31</v>
      </c>
      <c r="F80" t="s">
        <v>37</v>
      </c>
      <c r="G80">
        <v>67.260000000000005</v>
      </c>
      <c r="H80">
        <v>4</v>
      </c>
      <c r="I80">
        <v>13.452</v>
      </c>
      <c r="J80">
        <v>282.49200000000002</v>
      </c>
      <c r="K80" t="s">
        <v>183</v>
      </c>
      <c r="L80" s="2">
        <v>0.64444444444444449</v>
      </c>
      <c r="M80" t="s">
        <v>33</v>
      </c>
      <c r="N80">
        <v>269.04000000000002</v>
      </c>
      <c r="O80">
        <v>4.7619047620000003</v>
      </c>
      <c r="P80">
        <v>13.452</v>
      </c>
      <c r="Q80">
        <v>8</v>
      </c>
    </row>
    <row r="81" spans="1:17" hidden="1" x14ac:dyDescent="0.3">
      <c r="A81" t="s">
        <v>531</v>
      </c>
      <c r="B81" t="s">
        <v>18</v>
      </c>
      <c r="C81" t="s">
        <v>19</v>
      </c>
      <c r="D81" t="s">
        <v>20</v>
      </c>
      <c r="E81" t="s">
        <v>21</v>
      </c>
      <c r="F81" t="s">
        <v>32</v>
      </c>
      <c r="G81">
        <v>89.21</v>
      </c>
      <c r="H81">
        <v>9</v>
      </c>
      <c r="I81">
        <v>40.144500000000001</v>
      </c>
      <c r="J81">
        <v>843.03449999999998</v>
      </c>
      <c r="K81" t="s">
        <v>58</v>
      </c>
      <c r="L81" s="2">
        <v>0.65416666666666667</v>
      </c>
      <c r="M81" t="s">
        <v>33</v>
      </c>
      <c r="N81">
        <v>802.89</v>
      </c>
      <c r="O81">
        <v>4.7619047620000003</v>
      </c>
      <c r="P81">
        <v>40.144500000000001</v>
      </c>
      <c r="Q81">
        <v>6.5</v>
      </c>
    </row>
    <row r="82" spans="1:17" hidden="1" x14ac:dyDescent="0.3">
      <c r="A82" t="s">
        <v>553</v>
      </c>
      <c r="B82" t="s">
        <v>18</v>
      </c>
      <c r="C82" t="s">
        <v>19</v>
      </c>
      <c r="D82" t="s">
        <v>20</v>
      </c>
      <c r="E82" t="s">
        <v>31</v>
      </c>
      <c r="F82" t="s">
        <v>48</v>
      </c>
      <c r="G82">
        <v>51.34</v>
      </c>
      <c r="H82">
        <v>5</v>
      </c>
      <c r="I82">
        <v>12.835000000000001</v>
      </c>
      <c r="J82">
        <v>269.53500000000003</v>
      </c>
      <c r="K82" t="s">
        <v>171</v>
      </c>
      <c r="L82" s="2">
        <v>0.64652777777777781</v>
      </c>
      <c r="M82" t="s">
        <v>33</v>
      </c>
      <c r="N82">
        <v>256.7</v>
      </c>
      <c r="O82">
        <v>4.7619047620000003</v>
      </c>
      <c r="P82">
        <v>12.835000000000001</v>
      </c>
      <c r="Q82">
        <v>9.1</v>
      </c>
    </row>
    <row r="83" spans="1:17" hidden="1" x14ac:dyDescent="0.3">
      <c r="A83" t="s">
        <v>561</v>
      </c>
      <c r="B83" t="s">
        <v>18</v>
      </c>
      <c r="C83" t="s">
        <v>19</v>
      </c>
      <c r="D83" t="s">
        <v>20</v>
      </c>
      <c r="E83" t="s">
        <v>31</v>
      </c>
      <c r="F83" t="s">
        <v>51</v>
      </c>
      <c r="G83">
        <v>43.13</v>
      </c>
      <c r="H83">
        <v>10</v>
      </c>
      <c r="I83">
        <v>21.565000000000001</v>
      </c>
      <c r="J83">
        <v>452.86500000000001</v>
      </c>
      <c r="K83" s="1">
        <v>43498</v>
      </c>
      <c r="L83" s="2">
        <v>0.7715277777777777</v>
      </c>
      <c r="M83" t="s">
        <v>33</v>
      </c>
      <c r="N83">
        <v>431.3</v>
      </c>
      <c r="O83">
        <v>4.7619047620000003</v>
      </c>
      <c r="P83">
        <v>21.565000000000001</v>
      </c>
      <c r="Q83">
        <v>5.5</v>
      </c>
    </row>
    <row r="84" spans="1:17" hidden="1" x14ac:dyDescent="0.3">
      <c r="A84" t="s">
        <v>580</v>
      </c>
      <c r="B84" t="s">
        <v>18</v>
      </c>
      <c r="C84" t="s">
        <v>19</v>
      </c>
      <c r="D84" t="s">
        <v>20</v>
      </c>
      <c r="E84" t="s">
        <v>21</v>
      </c>
      <c r="F84" t="s">
        <v>51</v>
      </c>
      <c r="G84">
        <v>19.66</v>
      </c>
      <c r="H84">
        <v>10</v>
      </c>
      <c r="I84">
        <v>9.83</v>
      </c>
      <c r="J84">
        <v>206.43</v>
      </c>
      <c r="K84" t="s">
        <v>67</v>
      </c>
      <c r="L84" s="2">
        <v>0.76388888888888884</v>
      </c>
      <c r="M84" t="s">
        <v>33</v>
      </c>
      <c r="N84">
        <v>196.6</v>
      </c>
      <c r="O84">
        <v>4.7619047620000003</v>
      </c>
      <c r="P84">
        <v>9.83</v>
      </c>
      <c r="Q84">
        <v>7.2</v>
      </c>
    </row>
    <row r="85" spans="1:17" hidden="1" x14ac:dyDescent="0.3">
      <c r="A85" t="s">
        <v>611</v>
      </c>
      <c r="B85" t="s">
        <v>18</v>
      </c>
      <c r="C85" t="s">
        <v>19</v>
      </c>
      <c r="D85" t="s">
        <v>20</v>
      </c>
      <c r="E85" t="s">
        <v>21</v>
      </c>
      <c r="F85" t="s">
        <v>32</v>
      </c>
      <c r="G85">
        <v>37.44</v>
      </c>
      <c r="H85">
        <v>6</v>
      </c>
      <c r="I85">
        <v>11.231999999999999</v>
      </c>
      <c r="J85">
        <v>235.87200000000001</v>
      </c>
      <c r="K85" s="1">
        <v>43618</v>
      </c>
      <c r="L85" s="2">
        <v>0.57986111111111105</v>
      </c>
      <c r="M85" t="s">
        <v>33</v>
      </c>
      <c r="N85">
        <v>224.64</v>
      </c>
      <c r="O85">
        <v>4.7619047620000003</v>
      </c>
      <c r="P85">
        <v>11.231999999999999</v>
      </c>
      <c r="Q85">
        <v>5.9</v>
      </c>
    </row>
    <row r="86" spans="1:17" hidden="1" x14ac:dyDescent="0.3">
      <c r="A86" t="s">
        <v>620</v>
      </c>
      <c r="B86" t="s">
        <v>18</v>
      </c>
      <c r="C86" t="s">
        <v>19</v>
      </c>
      <c r="D86" t="s">
        <v>20</v>
      </c>
      <c r="E86" t="s">
        <v>31</v>
      </c>
      <c r="F86" t="s">
        <v>51</v>
      </c>
      <c r="G86">
        <v>86.68</v>
      </c>
      <c r="H86">
        <v>8</v>
      </c>
      <c r="I86">
        <v>34.671999999999997</v>
      </c>
      <c r="J86">
        <v>728.11199999999997</v>
      </c>
      <c r="K86" t="s">
        <v>129</v>
      </c>
      <c r="L86" s="2">
        <v>0.75277777777777777</v>
      </c>
      <c r="M86" t="s">
        <v>33</v>
      </c>
      <c r="N86">
        <v>693.44</v>
      </c>
      <c r="O86">
        <v>4.7619047620000003</v>
      </c>
      <c r="P86">
        <v>34.671999999999997</v>
      </c>
      <c r="Q86">
        <v>7.2</v>
      </c>
    </row>
    <row r="87" spans="1:17" hidden="1" x14ac:dyDescent="0.3">
      <c r="A87" t="s">
        <v>707</v>
      </c>
      <c r="B87" t="s">
        <v>18</v>
      </c>
      <c r="C87" t="s">
        <v>19</v>
      </c>
      <c r="D87" t="s">
        <v>20</v>
      </c>
      <c r="E87" t="s">
        <v>31</v>
      </c>
      <c r="F87" t="s">
        <v>48</v>
      </c>
      <c r="G87">
        <v>98.53</v>
      </c>
      <c r="H87">
        <v>6</v>
      </c>
      <c r="I87">
        <v>29.559000000000001</v>
      </c>
      <c r="J87">
        <v>620.73900000000003</v>
      </c>
      <c r="K87" t="s">
        <v>147</v>
      </c>
      <c r="L87" s="2">
        <v>0.47361111111111115</v>
      </c>
      <c r="M87" t="s">
        <v>33</v>
      </c>
      <c r="N87">
        <v>591.17999999999995</v>
      </c>
      <c r="O87">
        <v>4.7619047620000003</v>
      </c>
      <c r="P87">
        <v>29.559000000000001</v>
      </c>
      <c r="Q87">
        <v>4</v>
      </c>
    </row>
    <row r="88" spans="1:17" hidden="1" x14ac:dyDescent="0.3">
      <c r="A88" t="s">
        <v>721</v>
      </c>
      <c r="B88" t="s">
        <v>18</v>
      </c>
      <c r="C88" t="s">
        <v>19</v>
      </c>
      <c r="D88" t="s">
        <v>20</v>
      </c>
      <c r="E88" t="s">
        <v>31</v>
      </c>
      <c r="F88" t="s">
        <v>48</v>
      </c>
      <c r="G88">
        <v>83.77</v>
      </c>
      <c r="H88">
        <v>2</v>
      </c>
      <c r="I88">
        <v>8.3770000000000007</v>
      </c>
      <c r="J88">
        <v>175.917</v>
      </c>
      <c r="K88" t="s">
        <v>58</v>
      </c>
      <c r="L88" s="2">
        <v>0.45416666666666666</v>
      </c>
      <c r="M88" t="s">
        <v>33</v>
      </c>
      <c r="N88">
        <v>167.54</v>
      </c>
      <c r="O88">
        <v>4.7619047620000003</v>
      </c>
      <c r="P88">
        <v>8.3770000000000007</v>
      </c>
      <c r="Q88">
        <v>7</v>
      </c>
    </row>
    <row r="89" spans="1:17" hidden="1" x14ac:dyDescent="0.3">
      <c r="A89" t="s">
        <v>748</v>
      </c>
      <c r="B89" t="s">
        <v>18</v>
      </c>
      <c r="C89" t="s">
        <v>19</v>
      </c>
      <c r="D89" t="s">
        <v>20</v>
      </c>
      <c r="E89" t="s">
        <v>31</v>
      </c>
      <c r="F89" t="s">
        <v>51</v>
      </c>
      <c r="G89">
        <v>55.45</v>
      </c>
      <c r="H89">
        <v>1</v>
      </c>
      <c r="I89">
        <v>2.7725</v>
      </c>
      <c r="J89">
        <v>58.222499999999997</v>
      </c>
      <c r="K89" t="s">
        <v>314</v>
      </c>
      <c r="L89" s="2">
        <v>0.7402777777777777</v>
      </c>
      <c r="M89" t="s">
        <v>33</v>
      </c>
      <c r="N89">
        <v>55.45</v>
      </c>
      <c r="O89">
        <v>4.7619047620000003</v>
      </c>
      <c r="P89">
        <v>2.7725</v>
      </c>
      <c r="Q89">
        <v>4.9000000000000004</v>
      </c>
    </row>
    <row r="90" spans="1:17" hidden="1" x14ac:dyDescent="0.3">
      <c r="A90" t="s">
        <v>787</v>
      </c>
      <c r="B90" t="s">
        <v>18</v>
      </c>
      <c r="C90" t="s">
        <v>19</v>
      </c>
      <c r="D90" t="s">
        <v>20</v>
      </c>
      <c r="E90" t="s">
        <v>31</v>
      </c>
      <c r="F90" t="s">
        <v>28</v>
      </c>
      <c r="G90">
        <v>69.58</v>
      </c>
      <c r="H90">
        <v>9</v>
      </c>
      <c r="I90">
        <v>31.311</v>
      </c>
      <c r="J90">
        <v>657.53099999999995</v>
      </c>
      <c r="K90" t="s">
        <v>453</v>
      </c>
      <c r="L90" s="2">
        <v>0.81805555555555554</v>
      </c>
      <c r="M90" t="s">
        <v>33</v>
      </c>
      <c r="N90">
        <v>626.22</v>
      </c>
      <c r="O90">
        <v>4.7619047620000003</v>
      </c>
      <c r="P90">
        <v>31.311</v>
      </c>
      <c r="Q90">
        <v>7.8</v>
      </c>
    </row>
    <row r="91" spans="1:17" hidden="1" x14ac:dyDescent="0.3">
      <c r="A91" t="s">
        <v>806</v>
      </c>
      <c r="B91" t="s">
        <v>18</v>
      </c>
      <c r="C91" t="s">
        <v>19</v>
      </c>
      <c r="D91" t="s">
        <v>20</v>
      </c>
      <c r="E91" t="s">
        <v>31</v>
      </c>
      <c r="F91" t="s">
        <v>28</v>
      </c>
      <c r="G91">
        <v>11.94</v>
      </c>
      <c r="H91">
        <v>3</v>
      </c>
      <c r="I91">
        <v>1.7909999999999999</v>
      </c>
      <c r="J91">
        <v>37.610999999999997</v>
      </c>
      <c r="K91" t="s">
        <v>183</v>
      </c>
      <c r="L91" s="2">
        <v>0.53263888888888888</v>
      </c>
      <c r="M91" t="s">
        <v>33</v>
      </c>
      <c r="N91">
        <v>35.82</v>
      </c>
      <c r="O91">
        <v>4.7619047620000003</v>
      </c>
      <c r="P91">
        <v>1.7909999999999999</v>
      </c>
      <c r="Q91">
        <v>8.1</v>
      </c>
    </row>
    <row r="92" spans="1:17" hidden="1" x14ac:dyDescent="0.3">
      <c r="A92" t="s">
        <v>819</v>
      </c>
      <c r="B92" t="s">
        <v>18</v>
      </c>
      <c r="C92" t="s">
        <v>19</v>
      </c>
      <c r="D92" t="s">
        <v>20</v>
      </c>
      <c r="E92" t="s">
        <v>21</v>
      </c>
      <c r="F92" t="s">
        <v>51</v>
      </c>
      <c r="G92">
        <v>22.32</v>
      </c>
      <c r="H92">
        <v>4</v>
      </c>
      <c r="I92">
        <v>4.4640000000000004</v>
      </c>
      <c r="J92">
        <v>93.744</v>
      </c>
      <c r="K92" s="1">
        <v>43468</v>
      </c>
      <c r="L92" s="2">
        <v>0.68263888888888891</v>
      </c>
      <c r="M92" t="s">
        <v>33</v>
      </c>
      <c r="N92">
        <v>89.28</v>
      </c>
      <c r="O92">
        <v>4.7619047620000003</v>
      </c>
      <c r="P92">
        <v>4.4640000000000004</v>
      </c>
      <c r="Q92">
        <v>4.4000000000000004</v>
      </c>
    </row>
    <row r="93" spans="1:17" hidden="1" x14ac:dyDescent="0.3">
      <c r="A93" t="s">
        <v>853</v>
      </c>
      <c r="B93" t="s">
        <v>18</v>
      </c>
      <c r="C93" t="s">
        <v>19</v>
      </c>
      <c r="D93" t="s">
        <v>20</v>
      </c>
      <c r="E93" t="s">
        <v>31</v>
      </c>
      <c r="F93" t="s">
        <v>22</v>
      </c>
      <c r="G93">
        <v>55.5</v>
      </c>
      <c r="H93">
        <v>4</v>
      </c>
      <c r="I93">
        <v>11.1</v>
      </c>
      <c r="J93">
        <v>233.1</v>
      </c>
      <c r="K93" t="s">
        <v>115</v>
      </c>
      <c r="L93" s="2">
        <v>0.65833333333333333</v>
      </c>
      <c r="M93" t="s">
        <v>33</v>
      </c>
      <c r="N93">
        <v>222</v>
      </c>
      <c r="O93">
        <v>4.7619047620000003</v>
      </c>
      <c r="P93">
        <v>11.1</v>
      </c>
      <c r="Q93">
        <v>6.6</v>
      </c>
    </row>
    <row r="94" spans="1:17" hidden="1" x14ac:dyDescent="0.3">
      <c r="A94" t="s">
        <v>871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>
        <v>30.62</v>
      </c>
      <c r="H94">
        <v>1</v>
      </c>
      <c r="I94">
        <v>1.5309999999999999</v>
      </c>
      <c r="J94">
        <v>32.151000000000003</v>
      </c>
      <c r="K94" s="1">
        <v>43587</v>
      </c>
      <c r="L94" s="2">
        <v>0.59305555555555556</v>
      </c>
      <c r="M94" t="s">
        <v>33</v>
      </c>
      <c r="N94">
        <v>30.62</v>
      </c>
      <c r="O94">
        <v>4.7619047620000003</v>
      </c>
      <c r="P94">
        <v>1.5309999999999999</v>
      </c>
      <c r="Q94">
        <v>4.0999999999999996</v>
      </c>
    </row>
    <row r="95" spans="1:17" hidden="1" x14ac:dyDescent="0.3">
      <c r="A95" t="s">
        <v>882</v>
      </c>
      <c r="B95" t="s">
        <v>18</v>
      </c>
      <c r="C95" t="s">
        <v>19</v>
      </c>
      <c r="D95" t="s">
        <v>20</v>
      </c>
      <c r="E95" t="s">
        <v>31</v>
      </c>
      <c r="F95" t="s">
        <v>28</v>
      </c>
      <c r="G95">
        <v>92.6</v>
      </c>
      <c r="H95">
        <v>7</v>
      </c>
      <c r="I95">
        <v>32.409999999999997</v>
      </c>
      <c r="J95">
        <v>680.61</v>
      </c>
      <c r="K95" t="s">
        <v>99</v>
      </c>
      <c r="L95" s="2">
        <v>0.53611111111111109</v>
      </c>
      <c r="M95" t="s">
        <v>33</v>
      </c>
      <c r="N95">
        <v>648.20000000000005</v>
      </c>
      <c r="O95">
        <v>4.7619047620000003</v>
      </c>
      <c r="P95">
        <v>32.409999999999997</v>
      </c>
      <c r="Q95">
        <v>9.3000000000000007</v>
      </c>
    </row>
    <row r="96" spans="1:17" hidden="1" x14ac:dyDescent="0.3">
      <c r="A96" t="s">
        <v>910</v>
      </c>
      <c r="B96" t="s">
        <v>18</v>
      </c>
      <c r="C96" t="s">
        <v>19</v>
      </c>
      <c r="D96" t="s">
        <v>20</v>
      </c>
      <c r="E96" t="s">
        <v>21</v>
      </c>
      <c r="F96" t="s">
        <v>32</v>
      </c>
      <c r="G96">
        <v>47.68</v>
      </c>
      <c r="H96">
        <v>2</v>
      </c>
      <c r="I96">
        <v>4.7679999999999998</v>
      </c>
      <c r="J96">
        <v>100.128</v>
      </c>
      <c r="K96" t="s">
        <v>43</v>
      </c>
      <c r="L96" s="2">
        <v>0.4236111111111111</v>
      </c>
      <c r="M96" t="s">
        <v>33</v>
      </c>
      <c r="N96">
        <v>95.36</v>
      </c>
      <c r="O96">
        <v>4.7619047620000003</v>
      </c>
      <c r="P96">
        <v>4.7679999999999998</v>
      </c>
      <c r="Q96">
        <v>4.0999999999999996</v>
      </c>
    </row>
    <row r="97" spans="1:17" hidden="1" x14ac:dyDescent="0.3">
      <c r="A97" t="s">
        <v>914</v>
      </c>
      <c r="B97" t="s">
        <v>18</v>
      </c>
      <c r="C97" t="s">
        <v>19</v>
      </c>
      <c r="D97" t="s">
        <v>20</v>
      </c>
      <c r="E97" t="s">
        <v>21</v>
      </c>
      <c r="F97" t="s">
        <v>37</v>
      </c>
      <c r="G97">
        <v>22.01</v>
      </c>
      <c r="H97">
        <v>4</v>
      </c>
      <c r="I97">
        <v>4.4020000000000001</v>
      </c>
      <c r="J97">
        <v>92.441999999999993</v>
      </c>
      <c r="K97" t="s">
        <v>228</v>
      </c>
      <c r="L97" s="2">
        <v>0.76041666666666663</v>
      </c>
      <c r="M97" t="s">
        <v>33</v>
      </c>
      <c r="N97">
        <v>88.04</v>
      </c>
      <c r="O97">
        <v>4.7619047620000003</v>
      </c>
      <c r="P97">
        <v>4.4020000000000001</v>
      </c>
      <c r="Q97">
        <v>6.6</v>
      </c>
    </row>
    <row r="98" spans="1:17" hidden="1" x14ac:dyDescent="0.3">
      <c r="A98" t="s">
        <v>916</v>
      </c>
      <c r="B98" t="s">
        <v>18</v>
      </c>
      <c r="C98" t="s">
        <v>19</v>
      </c>
      <c r="D98" t="s">
        <v>20</v>
      </c>
      <c r="E98" t="s">
        <v>31</v>
      </c>
      <c r="F98" t="s">
        <v>51</v>
      </c>
      <c r="G98">
        <v>41.28</v>
      </c>
      <c r="H98">
        <v>3</v>
      </c>
      <c r="I98">
        <v>6.1920000000000002</v>
      </c>
      <c r="J98">
        <v>130.03200000000001</v>
      </c>
      <c r="K98" t="s">
        <v>167</v>
      </c>
      <c r="L98" s="2">
        <v>0.77569444444444446</v>
      </c>
      <c r="M98" t="s">
        <v>33</v>
      </c>
      <c r="N98">
        <v>123.84</v>
      </c>
      <c r="O98">
        <v>4.7619047620000003</v>
      </c>
      <c r="P98">
        <v>6.1920000000000002</v>
      </c>
      <c r="Q98">
        <v>8.5</v>
      </c>
    </row>
    <row r="99" spans="1:17" hidden="1" x14ac:dyDescent="0.3">
      <c r="A99" t="s">
        <v>918</v>
      </c>
      <c r="B99" t="s">
        <v>18</v>
      </c>
      <c r="C99" t="s">
        <v>19</v>
      </c>
      <c r="D99" t="s">
        <v>20</v>
      </c>
      <c r="E99" t="s">
        <v>21</v>
      </c>
      <c r="F99" t="s">
        <v>28</v>
      </c>
      <c r="G99">
        <v>74.22</v>
      </c>
      <c r="H99">
        <v>10</v>
      </c>
      <c r="I99">
        <v>37.11</v>
      </c>
      <c r="J99">
        <v>779.31</v>
      </c>
      <c r="K99" s="1">
        <v>43466</v>
      </c>
      <c r="L99" s="2">
        <v>0.61249999999999993</v>
      </c>
      <c r="M99" t="s">
        <v>33</v>
      </c>
      <c r="N99">
        <v>742.2</v>
      </c>
      <c r="O99">
        <v>4.7619047620000003</v>
      </c>
      <c r="P99">
        <v>37.11</v>
      </c>
      <c r="Q99">
        <v>4.3</v>
      </c>
    </row>
    <row r="100" spans="1:17" hidden="1" x14ac:dyDescent="0.3">
      <c r="A100" t="s">
        <v>931</v>
      </c>
      <c r="B100" t="s">
        <v>18</v>
      </c>
      <c r="C100" t="s">
        <v>19</v>
      </c>
      <c r="D100" t="s">
        <v>20</v>
      </c>
      <c r="E100" t="s">
        <v>21</v>
      </c>
      <c r="F100" t="s">
        <v>37</v>
      </c>
      <c r="G100">
        <v>39.47</v>
      </c>
      <c r="H100">
        <v>2</v>
      </c>
      <c r="I100">
        <v>3.9470000000000001</v>
      </c>
      <c r="J100">
        <v>82.887</v>
      </c>
      <c r="K100" s="1">
        <v>43499</v>
      </c>
      <c r="L100" s="2">
        <v>0.6777777777777777</v>
      </c>
      <c r="M100" t="s">
        <v>33</v>
      </c>
      <c r="N100">
        <v>78.94</v>
      </c>
      <c r="O100">
        <v>4.7619047620000003</v>
      </c>
      <c r="P100">
        <v>3.9470000000000001</v>
      </c>
      <c r="Q100">
        <v>5</v>
      </c>
    </row>
    <row r="101" spans="1:17" hidden="1" x14ac:dyDescent="0.3">
      <c r="A101" t="s">
        <v>934</v>
      </c>
      <c r="B101" t="s">
        <v>18</v>
      </c>
      <c r="C101" t="s">
        <v>19</v>
      </c>
      <c r="D101" t="s">
        <v>20</v>
      </c>
      <c r="E101" t="s">
        <v>31</v>
      </c>
      <c r="F101" t="s">
        <v>28</v>
      </c>
      <c r="G101">
        <v>93.78</v>
      </c>
      <c r="H101">
        <v>3</v>
      </c>
      <c r="I101">
        <v>14.067</v>
      </c>
      <c r="J101">
        <v>295.40699999999998</v>
      </c>
      <c r="K101" t="s">
        <v>241</v>
      </c>
      <c r="L101" s="2">
        <v>0.48055555555555557</v>
      </c>
      <c r="M101" t="s">
        <v>33</v>
      </c>
      <c r="N101">
        <v>281.33999999999997</v>
      </c>
      <c r="O101">
        <v>4.7619047620000003</v>
      </c>
      <c r="P101">
        <v>14.067</v>
      </c>
      <c r="Q101">
        <v>5.9</v>
      </c>
    </row>
    <row r="102" spans="1:17" hidden="1" x14ac:dyDescent="0.3">
      <c r="A102" t="s">
        <v>959</v>
      </c>
      <c r="B102" t="s">
        <v>18</v>
      </c>
      <c r="C102" t="s">
        <v>19</v>
      </c>
      <c r="D102" t="s">
        <v>20</v>
      </c>
      <c r="E102" t="s">
        <v>31</v>
      </c>
      <c r="F102" t="s">
        <v>48</v>
      </c>
      <c r="G102">
        <v>24.82</v>
      </c>
      <c r="H102">
        <v>7</v>
      </c>
      <c r="I102">
        <v>8.6869999999999994</v>
      </c>
      <c r="J102">
        <v>182.42699999999999</v>
      </c>
      <c r="K102" t="s">
        <v>212</v>
      </c>
      <c r="L102" s="2">
        <v>0.43958333333333338</v>
      </c>
      <c r="M102" t="s">
        <v>33</v>
      </c>
      <c r="N102">
        <v>173.74</v>
      </c>
      <c r="O102">
        <v>4.7619047620000003</v>
      </c>
      <c r="P102">
        <v>8.6869999999999994</v>
      </c>
      <c r="Q102">
        <v>7.1</v>
      </c>
    </row>
    <row r="103" spans="1:17" hidden="1" x14ac:dyDescent="0.3">
      <c r="A103" t="s">
        <v>963</v>
      </c>
      <c r="B103" t="s">
        <v>18</v>
      </c>
      <c r="C103" t="s">
        <v>19</v>
      </c>
      <c r="D103" t="s">
        <v>20</v>
      </c>
      <c r="E103" t="s">
        <v>31</v>
      </c>
      <c r="F103" t="s">
        <v>32</v>
      </c>
      <c r="G103">
        <v>23.29</v>
      </c>
      <c r="H103">
        <v>4</v>
      </c>
      <c r="I103">
        <v>4.6580000000000004</v>
      </c>
      <c r="J103">
        <v>97.817999999999998</v>
      </c>
      <c r="K103" t="s">
        <v>103</v>
      </c>
      <c r="L103" s="2">
        <v>0.49444444444444446</v>
      </c>
      <c r="M103" t="s">
        <v>33</v>
      </c>
      <c r="N103">
        <v>93.16</v>
      </c>
      <c r="O103">
        <v>4.7619047620000003</v>
      </c>
      <c r="P103">
        <v>4.6580000000000004</v>
      </c>
      <c r="Q103">
        <v>5.9</v>
      </c>
    </row>
    <row r="104" spans="1:17" hidden="1" x14ac:dyDescent="0.3">
      <c r="A104" t="s">
        <v>991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>
        <v>27.73</v>
      </c>
      <c r="H104">
        <v>5</v>
      </c>
      <c r="I104">
        <v>6.9325000000000001</v>
      </c>
      <c r="J104">
        <v>145.58250000000001</v>
      </c>
      <c r="K104" t="s">
        <v>167</v>
      </c>
      <c r="L104" s="2">
        <v>0.84791666666666676</v>
      </c>
      <c r="M104" t="s">
        <v>33</v>
      </c>
      <c r="N104">
        <v>138.65</v>
      </c>
      <c r="O104">
        <v>4.7619047620000003</v>
      </c>
      <c r="P104">
        <v>6.9325000000000001</v>
      </c>
      <c r="Q104">
        <v>4.2</v>
      </c>
    </row>
    <row r="105" spans="1:17" hidden="1" x14ac:dyDescent="0.3">
      <c r="A105" t="s">
        <v>1016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>
        <v>39.619999999999997</v>
      </c>
      <c r="H105">
        <v>9</v>
      </c>
      <c r="I105">
        <v>17.829000000000001</v>
      </c>
      <c r="J105">
        <v>374.40899999999999</v>
      </c>
      <c r="K105" t="s">
        <v>138</v>
      </c>
      <c r="L105" s="2">
        <v>0.74583333333333324</v>
      </c>
      <c r="M105" t="s">
        <v>33</v>
      </c>
      <c r="N105">
        <v>356.58</v>
      </c>
      <c r="O105">
        <v>4.7619047620000003</v>
      </c>
      <c r="P105">
        <v>17.829000000000001</v>
      </c>
      <c r="Q105">
        <v>6.8</v>
      </c>
    </row>
    <row r="106" spans="1:17" hidden="1" x14ac:dyDescent="0.3">
      <c r="A106" t="s">
        <v>1056</v>
      </c>
      <c r="B106" t="s">
        <v>18</v>
      </c>
      <c r="C106" t="s">
        <v>19</v>
      </c>
      <c r="D106" t="s">
        <v>20</v>
      </c>
      <c r="E106" t="s">
        <v>31</v>
      </c>
      <c r="F106" t="s">
        <v>32</v>
      </c>
      <c r="G106">
        <v>81.010000000000005</v>
      </c>
      <c r="H106">
        <v>3</v>
      </c>
      <c r="I106">
        <v>12.1515</v>
      </c>
      <c r="J106">
        <v>255.1815</v>
      </c>
      <c r="K106" t="s">
        <v>138</v>
      </c>
      <c r="L106" s="2">
        <v>0.53819444444444442</v>
      </c>
      <c r="M106" t="s">
        <v>33</v>
      </c>
      <c r="N106">
        <v>243.03</v>
      </c>
      <c r="O106">
        <v>4.7619047620000003</v>
      </c>
      <c r="P106">
        <v>12.1515</v>
      </c>
      <c r="Q106">
        <v>9.3000000000000007</v>
      </c>
    </row>
    <row r="107" spans="1:17" hidden="1" x14ac:dyDescent="0.3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>
        <v>74.69</v>
      </c>
      <c r="H107">
        <v>7</v>
      </c>
      <c r="I107">
        <v>26.141500000000001</v>
      </c>
      <c r="J107">
        <v>548.97149999999999</v>
      </c>
      <c r="K107" s="1">
        <v>43586</v>
      </c>
      <c r="L107" s="2">
        <v>0.54722222222222217</v>
      </c>
      <c r="M107" t="s">
        <v>23</v>
      </c>
      <c r="N107">
        <v>522.83000000000004</v>
      </c>
      <c r="O107">
        <v>4.7619047620000003</v>
      </c>
      <c r="P107">
        <v>26.141500000000001</v>
      </c>
      <c r="Q107">
        <v>9.1</v>
      </c>
    </row>
    <row r="108" spans="1:17" x14ac:dyDescent="0.3">
      <c r="A108" t="s">
        <v>34</v>
      </c>
      <c r="B108" t="s">
        <v>18</v>
      </c>
      <c r="C108" t="s">
        <v>19</v>
      </c>
      <c r="D108" t="s">
        <v>20</v>
      </c>
      <c r="E108" t="s">
        <v>31</v>
      </c>
      <c r="F108" t="s">
        <v>22</v>
      </c>
      <c r="G108">
        <v>58.22</v>
      </c>
      <c r="H108">
        <v>8</v>
      </c>
      <c r="I108">
        <v>23.288</v>
      </c>
      <c r="J108">
        <v>489.048</v>
      </c>
      <c r="K108" t="s">
        <v>35</v>
      </c>
      <c r="L108" s="2">
        <v>0.85625000000000007</v>
      </c>
      <c r="M108" t="s">
        <v>23</v>
      </c>
      <c r="N108">
        <v>465.76</v>
      </c>
      <c r="O108">
        <v>4.7619047620000003</v>
      </c>
      <c r="P108">
        <v>23.288</v>
      </c>
      <c r="Q108">
        <v>8.4</v>
      </c>
    </row>
    <row r="109" spans="1:17" hidden="1" x14ac:dyDescent="0.3">
      <c r="A109" t="s">
        <v>40</v>
      </c>
      <c r="B109" t="s">
        <v>18</v>
      </c>
      <c r="C109" t="s">
        <v>19</v>
      </c>
      <c r="D109" t="s">
        <v>20</v>
      </c>
      <c r="E109" t="s">
        <v>21</v>
      </c>
      <c r="F109" t="s">
        <v>28</v>
      </c>
      <c r="G109">
        <v>68.84</v>
      </c>
      <c r="H109">
        <v>6</v>
      </c>
      <c r="I109">
        <v>20.652000000000001</v>
      </c>
      <c r="J109">
        <v>433.69200000000001</v>
      </c>
      <c r="K109" t="s">
        <v>41</v>
      </c>
      <c r="L109" s="2">
        <v>0.60833333333333328</v>
      </c>
      <c r="M109" t="s">
        <v>23</v>
      </c>
      <c r="N109">
        <v>413.04</v>
      </c>
      <c r="O109">
        <v>4.7619047620000003</v>
      </c>
      <c r="P109">
        <v>20.652000000000001</v>
      </c>
      <c r="Q109">
        <v>5.8</v>
      </c>
    </row>
    <row r="110" spans="1:17" hidden="1" x14ac:dyDescent="0.3">
      <c r="A110" t="s">
        <v>70</v>
      </c>
      <c r="B110" t="s">
        <v>18</v>
      </c>
      <c r="C110" t="s">
        <v>19</v>
      </c>
      <c r="D110" t="s">
        <v>20</v>
      </c>
      <c r="E110" t="s">
        <v>31</v>
      </c>
      <c r="F110" t="s">
        <v>37</v>
      </c>
      <c r="G110">
        <v>88.63</v>
      </c>
      <c r="H110">
        <v>3</v>
      </c>
      <c r="I110">
        <v>13.294499999999999</v>
      </c>
      <c r="J110">
        <v>279.18450000000001</v>
      </c>
      <c r="K110" s="1">
        <v>43499</v>
      </c>
      <c r="L110" s="2">
        <v>0.73333333333333339</v>
      </c>
      <c r="M110" t="s">
        <v>23</v>
      </c>
      <c r="N110">
        <v>265.89</v>
      </c>
      <c r="O110">
        <v>4.7619047620000003</v>
      </c>
      <c r="P110">
        <v>13.294499999999999</v>
      </c>
      <c r="Q110">
        <v>6</v>
      </c>
    </row>
    <row r="111" spans="1:17" hidden="1" x14ac:dyDescent="0.3">
      <c r="A111" t="s">
        <v>85</v>
      </c>
      <c r="B111" t="s">
        <v>18</v>
      </c>
      <c r="C111" t="s">
        <v>19</v>
      </c>
      <c r="D111" t="s">
        <v>20</v>
      </c>
      <c r="E111" t="s">
        <v>31</v>
      </c>
      <c r="F111" t="s">
        <v>37</v>
      </c>
      <c r="G111">
        <v>62.62</v>
      </c>
      <c r="H111">
        <v>5</v>
      </c>
      <c r="I111">
        <v>15.654999999999999</v>
      </c>
      <c r="J111">
        <v>328.755</v>
      </c>
      <c r="K111" s="1">
        <v>43741</v>
      </c>
      <c r="L111" s="2">
        <v>0.80208333333333337</v>
      </c>
      <c r="M111" t="s">
        <v>23</v>
      </c>
      <c r="N111">
        <v>313.10000000000002</v>
      </c>
      <c r="O111">
        <v>4.7619047620000003</v>
      </c>
      <c r="P111">
        <v>15.654999999999999</v>
      </c>
      <c r="Q111">
        <v>7</v>
      </c>
    </row>
    <row r="112" spans="1:17" hidden="1" x14ac:dyDescent="0.3">
      <c r="A112" t="s">
        <v>158</v>
      </c>
      <c r="B112" t="s">
        <v>18</v>
      </c>
      <c r="C112" t="s">
        <v>19</v>
      </c>
      <c r="D112" t="s">
        <v>20</v>
      </c>
      <c r="E112" t="s">
        <v>21</v>
      </c>
      <c r="F112" t="s">
        <v>37</v>
      </c>
      <c r="G112">
        <v>21.98</v>
      </c>
      <c r="H112">
        <v>7</v>
      </c>
      <c r="I112">
        <v>7.6929999999999996</v>
      </c>
      <c r="J112">
        <v>161.553</v>
      </c>
      <c r="K112" s="1">
        <v>43739</v>
      </c>
      <c r="L112" s="2">
        <v>0.6958333333333333</v>
      </c>
      <c r="M112" t="s">
        <v>23</v>
      </c>
      <c r="N112">
        <v>153.86000000000001</v>
      </c>
      <c r="O112">
        <v>4.7619047620000003</v>
      </c>
      <c r="P112">
        <v>7.6929999999999996</v>
      </c>
      <c r="Q112">
        <v>5.0999999999999996</v>
      </c>
    </row>
    <row r="113" spans="1:17" hidden="1" x14ac:dyDescent="0.3">
      <c r="A113" t="s">
        <v>173</v>
      </c>
      <c r="B113" t="s">
        <v>18</v>
      </c>
      <c r="C113" t="s">
        <v>19</v>
      </c>
      <c r="D113" t="s">
        <v>20</v>
      </c>
      <c r="E113" t="s">
        <v>31</v>
      </c>
      <c r="F113" t="s">
        <v>28</v>
      </c>
      <c r="G113">
        <v>88.67</v>
      </c>
      <c r="H113">
        <v>10</v>
      </c>
      <c r="I113">
        <v>44.335000000000001</v>
      </c>
      <c r="J113">
        <v>931.03499999999997</v>
      </c>
      <c r="K113" s="1">
        <v>43800</v>
      </c>
      <c r="L113" s="2">
        <v>0.61805555555555558</v>
      </c>
      <c r="M113" t="s">
        <v>23</v>
      </c>
      <c r="N113">
        <v>886.7</v>
      </c>
      <c r="O113">
        <v>4.7619047620000003</v>
      </c>
      <c r="P113">
        <v>44.335000000000001</v>
      </c>
      <c r="Q113">
        <v>7.3</v>
      </c>
    </row>
    <row r="114" spans="1:17" hidden="1" x14ac:dyDescent="0.3">
      <c r="A114" t="s">
        <v>182</v>
      </c>
      <c r="B114" t="s">
        <v>18</v>
      </c>
      <c r="C114" t="s">
        <v>19</v>
      </c>
      <c r="D114" t="s">
        <v>20</v>
      </c>
      <c r="E114" t="s">
        <v>31</v>
      </c>
      <c r="F114" t="s">
        <v>32</v>
      </c>
      <c r="G114">
        <v>58.07</v>
      </c>
      <c r="H114">
        <v>9</v>
      </c>
      <c r="I114">
        <v>26.131499999999999</v>
      </c>
      <c r="J114">
        <v>548.76149999999996</v>
      </c>
      <c r="K114" t="s">
        <v>183</v>
      </c>
      <c r="L114" s="2">
        <v>0.83819444444444446</v>
      </c>
      <c r="M114" t="s">
        <v>23</v>
      </c>
      <c r="N114">
        <v>522.63</v>
      </c>
      <c r="O114">
        <v>4.7619047620000003</v>
      </c>
      <c r="P114">
        <v>26.131499999999999</v>
      </c>
      <c r="Q114">
        <v>4.3</v>
      </c>
    </row>
    <row r="115" spans="1:17" hidden="1" x14ac:dyDescent="0.3">
      <c r="A115" t="s">
        <v>221</v>
      </c>
      <c r="B115" t="s">
        <v>18</v>
      </c>
      <c r="C115" t="s">
        <v>19</v>
      </c>
      <c r="D115" t="s">
        <v>20</v>
      </c>
      <c r="E115" t="s">
        <v>21</v>
      </c>
      <c r="F115" t="s">
        <v>51</v>
      </c>
      <c r="G115">
        <v>30.14</v>
      </c>
      <c r="H115">
        <v>10</v>
      </c>
      <c r="I115">
        <v>15.07</v>
      </c>
      <c r="J115">
        <v>316.47000000000003</v>
      </c>
      <c r="K115" s="1">
        <v>43740</v>
      </c>
      <c r="L115" s="2">
        <v>0.51944444444444449</v>
      </c>
      <c r="M115" t="s">
        <v>23</v>
      </c>
      <c r="N115">
        <v>301.39999999999998</v>
      </c>
      <c r="O115">
        <v>4.7619047620000003</v>
      </c>
      <c r="P115">
        <v>15.07</v>
      </c>
      <c r="Q115">
        <v>9.1999999999999993</v>
      </c>
    </row>
    <row r="116" spans="1:17" x14ac:dyDescent="0.3">
      <c r="A116" t="s">
        <v>253</v>
      </c>
      <c r="B116" t="s">
        <v>18</v>
      </c>
      <c r="C116" t="s">
        <v>19</v>
      </c>
      <c r="D116" t="s">
        <v>20</v>
      </c>
      <c r="E116" t="s">
        <v>31</v>
      </c>
      <c r="F116" t="s">
        <v>32</v>
      </c>
      <c r="G116">
        <v>33.840000000000003</v>
      </c>
      <c r="H116">
        <v>9</v>
      </c>
      <c r="I116">
        <v>15.228</v>
      </c>
      <c r="J116">
        <v>319.78800000000001</v>
      </c>
      <c r="K116" t="s">
        <v>254</v>
      </c>
      <c r="L116" s="2">
        <v>0.68125000000000002</v>
      </c>
      <c r="M116" t="s">
        <v>23</v>
      </c>
      <c r="N116">
        <v>304.56</v>
      </c>
      <c r="O116">
        <v>4.7619047620000003</v>
      </c>
      <c r="P116">
        <v>15.228</v>
      </c>
      <c r="Q116">
        <v>8.8000000000000007</v>
      </c>
    </row>
    <row r="117" spans="1:17" x14ac:dyDescent="0.3">
      <c r="A117" t="s">
        <v>262</v>
      </c>
      <c r="B117" t="s">
        <v>18</v>
      </c>
      <c r="C117" t="s">
        <v>19</v>
      </c>
      <c r="D117" t="s">
        <v>20</v>
      </c>
      <c r="E117" t="s">
        <v>31</v>
      </c>
      <c r="F117" t="s">
        <v>37</v>
      </c>
      <c r="G117">
        <v>15.5</v>
      </c>
      <c r="H117">
        <v>10</v>
      </c>
      <c r="I117">
        <v>7.75</v>
      </c>
      <c r="J117">
        <v>162.75</v>
      </c>
      <c r="K117" t="s">
        <v>88</v>
      </c>
      <c r="L117" s="2">
        <v>0.4548611111111111</v>
      </c>
      <c r="M117" t="s">
        <v>23</v>
      </c>
      <c r="N117">
        <v>155</v>
      </c>
      <c r="O117">
        <v>4.7619047620000003</v>
      </c>
      <c r="P117">
        <v>7.75</v>
      </c>
      <c r="Q117">
        <v>8</v>
      </c>
    </row>
    <row r="118" spans="1:17" hidden="1" x14ac:dyDescent="0.3">
      <c r="A118" t="s">
        <v>320</v>
      </c>
      <c r="B118" t="s">
        <v>18</v>
      </c>
      <c r="C118" t="s">
        <v>19</v>
      </c>
      <c r="D118" t="s">
        <v>20</v>
      </c>
      <c r="E118" t="s">
        <v>31</v>
      </c>
      <c r="F118" t="s">
        <v>22</v>
      </c>
      <c r="G118">
        <v>51.94</v>
      </c>
      <c r="H118">
        <v>10</v>
      </c>
      <c r="I118">
        <v>25.97</v>
      </c>
      <c r="J118">
        <v>545.37</v>
      </c>
      <c r="K118" s="1">
        <v>43711</v>
      </c>
      <c r="L118" s="2">
        <v>0.76666666666666661</v>
      </c>
      <c r="M118" t="s">
        <v>23</v>
      </c>
      <c r="N118">
        <v>519.4</v>
      </c>
      <c r="O118">
        <v>4.7619047620000003</v>
      </c>
      <c r="P118">
        <v>25.97</v>
      </c>
      <c r="Q118">
        <v>6.5</v>
      </c>
    </row>
    <row r="119" spans="1:17" hidden="1" x14ac:dyDescent="0.3">
      <c r="A119" t="s">
        <v>333</v>
      </c>
      <c r="B119" t="s">
        <v>18</v>
      </c>
      <c r="C119" t="s">
        <v>19</v>
      </c>
      <c r="D119" t="s">
        <v>20</v>
      </c>
      <c r="E119" t="s">
        <v>31</v>
      </c>
      <c r="F119" t="s">
        <v>51</v>
      </c>
      <c r="G119">
        <v>17.940000000000001</v>
      </c>
      <c r="H119">
        <v>5</v>
      </c>
      <c r="I119">
        <v>4.4850000000000003</v>
      </c>
      <c r="J119">
        <v>94.185000000000002</v>
      </c>
      <c r="K119" t="s">
        <v>147</v>
      </c>
      <c r="L119" s="2">
        <v>0.58611111111111114</v>
      </c>
      <c r="M119" t="s">
        <v>23</v>
      </c>
      <c r="N119">
        <v>89.7</v>
      </c>
      <c r="O119">
        <v>4.7619047620000003</v>
      </c>
      <c r="P119">
        <v>4.4850000000000003</v>
      </c>
      <c r="Q119">
        <v>6.8</v>
      </c>
    </row>
    <row r="120" spans="1:17" x14ac:dyDescent="0.3">
      <c r="A120" t="s">
        <v>344</v>
      </c>
      <c r="B120" t="s">
        <v>18</v>
      </c>
      <c r="C120" t="s">
        <v>19</v>
      </c>
      <c r="D120" t="s">
        <v>20</v>
      </c>
      <c r="E120" t="s">
        <v>31</v>
      </c>
      <c r="F120" t="s">
        <v>32</v>
      </c>
      <c r="G120">
        <v>25.91</v>
      </c>
      <c r="H120">
        <v>6</v>
      </c>
      <c r="I120">
        <v>7.7729999999999997</v>
      </c>
      <c r="J120">
        <v>163.233</v>
      </c>
      <c r="K120" s="1">
        <v>43587</v>
      </c>
      <c r="L120" s="2">
        <v>0.42777777777777781</v>
      </c>
      <c r="M120" t="s">
        <v>23</v>
      </c>
      <c r="N120">
        <v>155.46</v>
      </c>
      <c r="O120">
        <v>4.7619047620000003</v>
      </c>
      <c r="P120">
        <v>7.7729999999999997</v>
      </c>
      <c r="Q120">
        <v>8.6999999999999993</v>
      </c>
    </row>
    <row r="121" spans="1:17" hidden="1" x14ac:dyDescent="0.3">
      <c r="A121" t="s">
        <v>345</v>
      </c>
      <c r="B121" t="s">
        <v>18</v>
      </c>
      <c r="C121" t="s">
        <v>19</v>
      </c>
      <c r="D121" t="s">
        <v>20</v>
      </c>
      <c r="E121" t="s">
        <v>31</v>
      </c>
      <c r="F121" t="s">
        <v>28</v>
      </c>
      <c r="G121">
        <v>32.25</v>
      </c>
      <c r="H121">
        <v>4</v>
      </c>
      <c r="I121">
        <v>6.45</v>
      </c>
      <c r="J121">
        <v>135.44999999999999</v>
      </c>
      <c r="K121" t="s">
        <v>257</v>
      </c>
      <c r="L121" s="2">
        <v>0.52638888888888891</v>
      </c>
      <c r="M121" t="s">
        <v>23</v>
      </c>
      <c r="N121">
        <v>129</v>
      </c>
      <c r="O121">
        <v>4.7619047620000003</v>
      </c>
      <c r="P121">
        <v>6.45</v>
      </c>
      <c r="Q121">
        <v>6.5</v>
      </c>
    </row>
    <row r="122" spans="1:17" hidden="1" x14ac:dyDescent="0.3">
      <c r="A122" t="s">
        <v>357</v>
      </c>
      <c r="B122" t="s">
        <v>18</v>
      </c>
      <c r="C122" t="s">
        <v>19</v>
      </c>
      <c r="D122" t="s">
        <v>20</v>
      </c>
      <c r="E122" t="s">
        <v>21</v>
      </c>
      <c r="F122" t="s">
        <v>32</v>
      </c>
      <c r="G122">
        <v>35.54</v>
      </c>
      <c r="H122">
        <v>10</v>
      </c>
      <c r="I122">
        <v>17.77</v>
      </c>
      <c r="J122">
        <v>373.17</v>
      </c>
      <c r="K122" s="1">
        <v>43556</v>
      </c>
      <c r="L122" s="2">
        <v>0.56527777777777777</v>
      </c>
      <c r="M122" t="s">
        <v>23</v>
      </c>
      <c r="N122">
        <v>355.4</v>
      </c>
      <c r="O122">
        <v>4.7619047620000003</v>
      </c>
      <c r="P122">
        <v>17.77</v>
      </c>
      <c r="Q122">
        <v>7</v>
      </c>
    </row>
    <row r="123" spans="1:17" x14ac:dyDescent="0.3">
      <c r="A123" t="s">
        <v>371</v>
      </c>
      <c r="B123" t="s">
        <v>18</v>
      </c>
      <c r="C123" t="s">
        <v>19</v>
      </c>
      <c r="D123" t="s">
        <v>20</v>
      </c>
      <c r="E123" t="s">
        <v>31</v>
      </c>
      <c r="F123" t="s">
        <v>22</v>
      </c>
      <c r="G123">
        <v>99.83</v>
      </c>
      <c r="H123">
        <v>6</v>
      </c>
      <c r="I123">
        <v>29.949000000000002</v>
      </c>
      <c r="J123">
        <v>628.92899999999997</v>
      </c>
      <c r="K123" s="1">
        <v>43558</v>
      </c>
      <c r="L123" s="2">
        <v>0.62638888888888888</v>
      </c>
      <c r="M123" t="s">
        <v>23</v>
      </c>
      <c r="N123">
        <v>598.98</v>
      </c>
      <c r="O123">
        <v>4.7619047620000003</v>
      </c>
      <c r="P123">
        <v>29.949000000000002</v>
      </c>
      <c r="Q123">
        <v>8.5</v>
      </c>
    </row>
    <row r="124" spans="1:17" hidden="1" x14ac:dyDescent="0.3">
      <c r="A124" t="s">
        <v>385</v>
      </c>
      <c r="B124" t="s">
        <v>18</v>
      </c>
      <c r="C124" t="s">
        <v>19</v>
      </c>
      <c r="D124" t="s">
        <v>20</v>
      </c>
      <c r="E124" t="s">
        <v>31</v>
      </c>
      <c r="F124" t="s">
        <v>32</v>
      </c>
      <c r="G124">
        <v>78.38</v>
      </c>
      <c r="H124">
        <v>6</v>
      </c>
      <c r="I124">
        <v>23.513999999999999</v>
      </c>
      <c r="J124">
        <v>493.79399999999998</v>
      </c>
      <c r="K124" s="1">
        <v>43739</v>
      </c>
      <c r="L124" s="2">
        <v>0.59444444444444444</v>
      </c>
      <c r="M124" t="s">
        <v>23</v>
      </c>
      <c r="N124">
        <v>470.28</v>
      </c>
      <c r="O124">
        <v>4.7619047620000003</v>
      </c>
      <c r="P124">
        <v>23.513999999999999</v>
      </c>
      <c r="Q124">
        <v>5.8</v>
      </c>
    </row>
    <row r="125" spans="1:17" hidden="1" x14ac:dyDescent="0.3">
      <c r="A125" t="s">
        <v>393</v>
      </c>
      <c r="B125" t="s">
        <v>18</v>
      </c>
      <c r="C125" t="s">
        <v>19</v>
      </c>
      <c r="D125" t="s">
        <v>20</v>
      </c>
      <c r="E125" t="s">
        <v>31</v>
      </c>
      <c r="F125" t="s">
        <v>28</v>
      </c>
      <c r="G125">
        <v>72.2</v>
      </c>
      <c r="H125">
        <v>7</v>
      </c>
      <c r="I125">
        <v>25.27</v>
      </c>
      <c r="J125">
        <v>530.66999999999996</v>
      </c>
      <c r="K125" t="s">
        <v>167</v>
      </c>
      <c r="L125" s="2">
        <v>0.84305555555555556</v>
      </c>
      <c r="M125" t="s">
        <v>23</v>
      </c>
      <c r="N125">
        <v>505.4</v>
      </c>
      <c r="O125">
        <v>4.7619047620000003</v>
      </c>
      <c r="P125">
        <v>25.27</v>
      </c>
      <c r="Q125">
        <v>4.3</v>
      </c>
    </row>
    <row r="126" spans="1:17" hidden="1" x14ac:dyDescent="0.3">
      <c r="A126" t="s">
        <v>396</v>
      </c>
      <c r="B126" t="s">
        <v>18</v>
      </c>
      <c r="C126" t="s">
        <v>19</v>
      </c>
      <c r="D126" t="s">
        <v>20</v>
      </c>
      <c r="E126" t="s">
        <v>21</v>
      </c>
      <c r="F126" t="s">
        <v>28</v>
      </c>
      <c r="G126">
        <v>26.48</v>
      </c>
      <c r="H126">
        <v>3</v>
      </c>
      <c r="I126">
        <v>3.972</v>
      </c>
      <c r="J126">
        <v>83.412000000000006</v>
      </c>
      <c r="K126" t="s">
        <v>254</v>
      </c>
      <c r="L126" s="2">
        <v>0.44444444444444442</v>
      </c>
      <c r="M126" t="s">
        <v>23</v>
      </c>
      <c r="N126">
        <v>79.44</v>
      </c>
      <c r="O126">
        <v>4.7619047620000003</v>
      </c>
      <c r="P126">
        <v>3.972</v>
      </c>
      <c r="Q126">
        <v>4.7</v>
      </c>
    </row>
    <row r="127" spans="1:17" hidden="1" x14ac:dyDescent="0.3">
      <c r="A127" t="s">
        <v>464</v>
      </c>
      <c r="B127" t="s">
        <v>18</v>
      </c>
      <c r="C127" t="s">
        <v>19</v>
      </c>
      <c r="D127" t="s">
        <v>20</v>
      </c>
      <c r="E127" t="s">
        <v>21</v>
      </c>
      <c r="F127" t="s">
        <v>51</v>
      </c>
      <c r="G127">
        <v>96.7</v>
      </c>
      <c r="H127">
        <v>5</v>
      </c>
      <c r="I127">
        <v>24.175000000000001</v>
      </c>
      <c r="J127">
        <v>507.67500000000001</v>
      </c>
      <c r="K127" t="s">
        <v>283</v>
      </c>
      <c r="L127" s="2">
        <v>0.53611111111111109</v>
      </c>
      <c r="M127" t="s">
        <v>23</v>
      </c>
      <c r="N127">
        <v>483.5</v>
      </c>
      <c r="O127">
        <v>4.7619047620000003</v>
      </c>
      <c r="P127">
        <v>24.175000000000001</v>
      </c>
      <c r="Q127">
        <v>7</v>
      </c>
    </row>
    <row r="128" spans="1:17" hidden="1" x14ac:dyDescent="0.3">
      <c r="A128" t="s">
        <v>481</v>
      </c>
      <c r="B128" t="s">
        <v>18</v>
      </c>
      <c r="C128" t="s">
        <v>19</v>
      </c>
      <c r="D128" t="s">
        <v>20</v>
      </c>
      <c r="E128" t="s">
        <v>31</v>
      </c>
      <c r="F128" t="s">
        <v>28</v>
      </c>
      <c r="G128">
        <v>76.819999999999993</v>
      </c>
      <c r="H128">
        <v>1</v>
      </c>
      <c r="I128">
        <v>3.8410000000000002</v>
      </c>
      <c r="J128">
        <v>80.661000000000001</v>
      </c>
      <c r="K128" t="s">
        <v>257</v>
      </c>
      <c r="L128" s="2">
        <v>0.76874999999999993</v>
      </c>
      <c r="M128" t="s">
        <v>23</v>
      </c>
      <c r="N128">
        <v>76.819999999999993</v>
      </c>
      <c r="O128">
        <v>4.7619047620000003</v>
      </c>
      <c r="P128">
        <v>3.8410000000000002</v>
      </c>
      <c r="Q128">
        <v>7.2</v>
      </c>
    </row>
    <row r="129" spans="1:17" hidden="1" x14ac:dyDescent="0.3">
      <c r="A129" t="s">
        <v>518</v>
      </c>
      <c r="B129" t="s">
        <v>18</v>
      </c>
      <c r="C129" t="s">
        <v>19</v>
      </c>
      <c r="D129" t="s">
        <v>20</v>
      </c>
      <c r="E129" t="s">
        <v>21</v>
      </c>
      <c r="F129" t="s">
        <v>32</v>
      </c>
      <c r="G129">
        <v>90.65</v>
      </c>
      <c r="H129">
        <v>10</v>
      </c>
      <c r="I129">
        <v>45.325000000000003</v>
      </c>
      <c r="J129">
        <v>951.82500000000005</v>
      </c>
      <c r="K129" s="1">
        <v>43680</v>
      </c>
      <c r="L129" s="2">
        <v>0.45347222222222222</v>
      </c>
      <c r="M129" t="s">
        <v>23</v>
      </c>
      <c r="N129">
        <v>906.5</v>
      </c>
      <c r="O129">
        <v>4.7619047620000003</v>
      </c>
      <c r="P129">
        <v>45.325000000000003</v>
      </c>
      <c r="Q129">
        <v>7.3</v>
      </c>
    </row>
    <row r="130" spans="1:17" hidden="1" x14ac:dyDescent="0.3">
      <c r="A130" t="s">
        <v>594</v>
      </c>
      <c r="B130" t="s">
        <v>18</v>
      </c>
      <c r="C130" t="s">
        <v>19</v>
      </c>
      <c r="D130" t="s">
        <v>20</v>
      </c>
      <c r="E130" t="s">
        <v>31</v>
      </c>
      <c r="F130" t="s">
        <v>28</v>
      </c>
      <c r="G130">
        <v>24.18</v>
      </c>
      <c r="H130">
        <v>8</v>
      </c>
      <c r="I130">
        <v>9.6720000000000006</v>
      </c>
      <c r="J130">
        <v>203.11199999999999</v>
      </c>
      <c r="K130" t="s">
        <v>80</v>
      </c>
      <c r="L130" s="2">
        <v>0.87083333333333324</v>
      </c>
      <c r="M130" t="s">
        <v>23</v>
      </c>
      <c r="N130">
        <v>193.44</v>
      </c>
      <c r="O130">
        <v>4.7619047620000003</v>
      </c>
      <c r="P130">
        <v>9.6720000000000006</v>
      </c>
      <c r="Q130">
        <v>9.8000000000000007</v>
      </c>
    </row>
    <row r="131" spans="1:17" hidden="1" x14ac:dyDescent="0.3">
      <c r="A131" t="s">
        <v>614</v>
      </c>
      <c r="B131" t="s">
        <v>18</v>
      </c>
      <c r="C131" t="s">
        <v>19</v>
      </c>
      <c r="D131" t="s">
        <v>20</v>
      </c>
      <c r="E131" t="s">
        <v>21</v>
      </c>
      <c r="F131" t="s">
        <v>37</v>
      </c>
      <c r="G131">
        <v>91.41</v>
      </c>
      <c r="H131">
        <v>5</v>
      </c>
      <c r="I131">
        <v>22.852499999999999</v>
      </c>
      <c r="J131">
        <v>479.90249999999997</v>
      </c>
      <c r="K131" t="s">
        <v>41</v>
      </c>
      <c r="L131" s="2">
        <v>0.66875000000000007</v>
      </c>
      <c r="M131" t="s">
        <v>23</v>
      </c>
      <c r="N131">
        <v>457.05</v>
      </c>
      <c r="O131">
        <v>4.7619047620000003</v>
      </c>
      <c r="P131">
        <v>22.852499999999999</v>
      </c>
      <c r="Q131">
        <v>7.1</v>
      </c>
    </row>
    <row r="132" spans="1:17" hidden="1" x14ac:dyDescent="0.3">
      <c r="A132" t="s">
        <v>647</v>
      </c>
      <c r="B132" t="s">
        <v>18</v>
      </c>
      <c r="C132" t="s">
        <v>19</v>
      </c>
      <c r="D132" t="s">
        <v>20</v>
      </c>
      <c r="E132" t="s">
        <v>31</v>
      </c>
      <c r="F132" t="s">
        <v>48</v>
      </c>
      <c r="G132">
        <v>41.66</v>
      </c>
      <c r="H132">
        <v>6</v>
      </c>
      <c r="I132">
        <v>12.497999999999999</v>
      </c>
      <c r="J132">
        <v>262.45800000000003</v>
      </c>
      <c r="K132" s="1">
        <v>43497</v>
      </c>
      <c r="L132" s="2">
        <v>0.64166666666666672</v>
      </c>
      <c r="M132" t="s">
        <v>23</v>
      </c>
      <c r="N132">
        <v>249.96</v>
      </c>
      <c r="O132">
        <v>4.7619047620000003</v>
      </c>
      <c r="P132">
        <v>12.497999999999999</v>
      </c>
      <c r="Q132">
        <v>5.6</v>
      </c>
    </row>
    <row r="133" spans="1:17" x14ac:dyDescent="0.3">
      <c r="A133" t="s">
        <v>648</v>
      </c>
      <c r="B133" t="s">
        <v>18</v>
      </c>
      <c r="C133" t="s">
        <v>19</v>
      </c>
      <c r="D133" t="s">
        <v>20</v>
      </c>
      <c r="E133" t="s">
        <v>21</v>
      </c>
      <c r="F133" t="s">
        <v>32</v>
      </c>
      <c r="G133">
        <v>72.42</v>
      </c>
      <c r="H133">
        <v>3</v>
      </c>
      <c r="I133">
        <v>10.863</v>
      </c>
      <c r="J133">
        <v>228.12299999999999</v>
      </c>
      <c r="K133" t="s">
        <v>56</v>
      </c>
      <c r="L133" s="2">
        <v>0.70416666666666661</v>
      </c>
      <c r="M133" t="s">
        <v>23</v>
      </c>
      <c r="N133">
        <v>217.26</v>
      </c>
      <c r="O133">
        <v>4.7619047620000003</v>
      </c>
      <c r="P133">
        <v>10.863</v>
      </c>
      <c r="Q133">
        <v>8.1999999999999993</v>
      </c>
    </row>
    <row r="134" spans="1:17" hidden="1" x14ac:dyDescent="0.3">
      <c r="A134" t="s">
        <v>652</v>
      </c>
      <c r="B134" t="s">
        <v>18</v>
      </c>
      <c r="C134" t="s">
        <v>19</v>
      </c>
      <c r="D134" t="s">
        <v>20</v>
      </c>
      <c r="E134" t="s">
        <v>31</v>
      </c>
      <c r="F134" t="s">
        <v>28</v>
      </c>
      <c r="G134">
        <v>74.510000000000005</v>
      </c>
      <c r="H134">
        <v>6</v>
      </c>
      <c r="I134">
        <v>22.353000000000002</v>
      </c>
      <c r="J134">
        <v>469.41300000000001</v>
      </c>
      <c r="K134" t="s">
        <v>295</v>
      </c>
      <c r="L134" s="2">
        <v>0.63055555555555554</v>
      </c>
      <c r="M134" t="s">
        <v>23</v>
      </c>
      <c r="N134">
        <v>447.06</v>
      </c>
      <c r="O134">
        <v>4.7619047620000003</v>
      </c>
      <c r="P134">
        <v>22.353000000000002</v>
      </c>
      <c r="Q134">
        <v>5</v>
      </c>
    </row>
    <row r="135" spans="1:17" x14ac:dyDescent="0.3">
      <c r="A135" t="s">
        <v>661</v>
      </c>
      <c r="B135" t="s">
        <v>18</v>
      </c>
      <c r="C135" t="s">
        <v>19</v>
      </c>
      <c r="D135" t="s">
        <v>20</v>
      </c>
      <c r="E135" t="s">
        <v>31</v>
      </c>
      <c r="F135" t="s">
        <v>48</v>
      </c>
      <c r="G135">
        <v>10.130000000000001</v>
      </c>
      <c r="H135">
        <v>7</v>
      </c>
      <c r="I135">
        <v>3.5455000000000001</v>
      </c>
      <c r="J135">
        <v>74.455500000000001</v>
      </c>
      <c r="K135" s="1">
        <v>43741</v>
      </c>
      <c r="L135" s="2">
        <v>0.81597222222222221</v>
      </c>
      <c r="M135" t="s">
        <v>23</v>
      </c>
      <c r="N135">
        <v>70.91</v>
      </c>
      <c r="O135">
        <v>4.7619047620000003</v>
      </c>
      <c r="P135">
        <v>3.5455000000000001</v>
      </c>
      <c r="Q135">
        <v>8.3000000000000007</v>
      </c>
    </row>
    <row r="136" spans="1:17" hidden="1" x14ac:dyDescent="0.3">
      <c r="A136" t="s">
        <v>682</v>
      </c>
      <c r="B136" t="s">
        <v>18</v>
      </c>
      <c r="C136" t="s">
        <v>19</v>
      </c>
      <c r="D136" t="s">
        <v>20</v>
      </c>
      <c r="E136" t="s">
        <v>21</v>
      </c>
      <c r="F136" t="s">
        <v>37</v>
      </c>
      <c r="G136">
        <v>75.2</v>
      </c>
      <c r="H136">
        <v>3</v>
      </c>
      <c r="I136">
        <v>11.28</v>
      </c>
      <c r="J136">
        <v>236.88</v>
      </c>
      <c r="K136" s="1">
        <v>43587</v>
      </c>
      <c r="L136" s="2">
        <v>0.49374999999999997</v>
      </c>
      <c r="M136" t="s">
        <v>23</v>
      </c>
      <c r="N136">
        <v>225.6</v>
      </c>
      <c r="O136">
        <v>4.7619047620000003</v>
      </c>
      <c r="P136">
        <v>11.28</v>
      </c>
      <c r="Q136">
        <v>4.8</v>
      </c>
    </row>
    <row r="137" spans="1:17" hidden="1" x14ac:dyDescent="0.3">
      <c r="A137" t="s">
        <v>688</v>
      </c>
      <c r="B137" t="s">
        <v>18</v>
      </c>
      <c r="C137" t="s">
        <v>19</v>
      </c>
      <c r="D137" t="s">
        <v>20</v>
      </c>
      <c r="E137" t="s">
        <v>21</v>
      </c>
      <c r="F137" t="s">
        <v>32</v>
      </c>
      <c r="G137">
        <v>70.319999999999993</v>
      </c>
      <c r="H137">
        <v>2</v>
      </c>
      <c r="I137">
        <v>7.032</v>
      </c>
      <c r="J137">
        <v>147.672</v>
      </c>
      <c r="K137" t="s">
        <v>177</v>
      </c>
      <c r="L137" s="2">
        <v>0.59861111111111109</v>
      </c>
      <c r="M137" t="s">
        <v>23</v>
      </c>
      <c r="N137">
        <v>140.63999999999999</v>
      </c>
      <c r="O137">
        <v>4.7619047620000003</v>
      </c>
      <c r="P137">
        <v>7.032</v>
      </c>
      <c r="Q137">
        <v>9.6</v>
      </c>
    </row>
    <row r="138" spans="1:17" hidden="1" x14ac:dyDescent="0.3">
      <c r="A138" t="s">
        <v>695</v>
      </c>
      <c r="B138" t="s">
        <v>18</v>
      </c>
      <c r="C138" t="s">
        <v>19</v>
      </c>
      <c r="D138" t="s">
        <v>20</v>
      </c>
      <c r="E138" t="s">
        <v>21</v>
      </c>
      <c r="F138" t="s">
        <v>51</v>
      </c>
      <c r="G138">
        <v>53.65</v>
      </c>
      <c r="H138">
        <v>7</v>
      </c>
      <c r="I138">
        <v>18.7775</v>
      </c>
      <c r="J138">
        <v>394.32749999999999</v>
      </c>
      <c r="K138" s="1">
        <v>43740</v>
      </c>
      <c r="L138" s="2">
        <v>0.53888888888888886</v>
      </c>
      <c r="M138" t="s">
        <v>23</v>
      </c>
      <c r="N138">
        <v>375.55</v>
      </c>
      <c r="O138">
        <v>4.7619047620000003</v>
      </c>
      <c r="P138">
        <v>18.7775</v>
      </c>
      <c r="Q138">
        <v>5.2</v>
      </c>
    </row>
    <row r="139" spans="1:17" hidden="1" x14ac:dyDescent="0.3">
      <c r="A139" t="s">
        <v>703</v>
      </c>
      <c r="B139" t="s">
        <v>18</v>
      </c>
      <c r="C139" t="s">
        <v>19</v>
      </c>
      <c r="D139" t="s">
        <v>20</v>
      </c>
      <c r="E139" t="s">
        <v>31</v>
      </c>
      <c r="F139" t="s">
        <v>48</v>
      </c>
      <c r="G139">
        <v>67.45</v>
      </c>
      <c r="H139">
        <v>10</v>
      </c>
      <c r="I139">
        <v>33.725000000000001</v>
      </c>
      <c r="J139">
        <v>708.22500000000002</v>
      </c>
      <c r="K139" s="1">
        <v>43526</v>
      </c>
      <c r="L139" s="2">
        <v>0.47569444444444442</v>
      </c>
      <c r="M139" t="s">
        <v>23</v>
      </c>
      <c r="N139">
        <v>674.5</v>
      </c>
      <c r="O139">
        <v>4.7619047620000003</v>
      </c>
      <c r="P139">
        <v>33.725000000000001</v>
      </c>
      <c r="Q139">
        <v>4.2</v>
      </c>
    </row>
    <row r="140" spans="1:17" hidden="1" x14ac:dyDescent="0.3">
      <c r="A140" t="s">
        <v>704</v>
      </c>
      <c r="B140" t="s">
        <v>18</v>
      </c>
      <c r="C140" t="s">
        <v>19</v>
      </c>
      <c r="D140" t="s">
        <v>20</v>
      </c>
      <c r="E140" t="s">
        <v>21</v>
      </c>
      <c r="F140" t="s">
        <v>37</v>
      </c>
      <c r="G140">
        <v>38.72</v>
      </c>
      <c r="H140">
        <v>9</v>
      </c>
      <c r="I140">
        <v>17.423999999999999</v>
      </c>
      <c r="J140">
        <v>365.904</v>
      </c>
      <c r="K140" t="s">
        <v>295</v>
      </c>
      <c r="L140" s="2">
        <v>0.51666666666666672</v>
      </c>
      <c r="M140" t="s">
        <v>23</v>
      </c>
      <c r="N140">
        <v>348.48</v>
      </c>
      <c r="O140">
        <v>4.7619047620000003</v>
      </c>
      <c r="P140">
        <v>17.423999999999999</v>
      </c>
      <c r="Q140">
        <v>4.2</v>
      </c>
    </row>
    <row r="141" spans="1:17" hidden="1" x14ac:dyDescent="0.3">
      <c r="A141" t="s">
        <v>717</v>
      </c>
      <c r="B141" t="s">
        <v>18</v>
      </c>
      <c r="C141" t="s">
        <v>19</v>
      </c>
      <c r="D141" t="s">
        <v>20</v>
      </c>
      <c r="E141" t="s">
        <v>31</v>
      </c>
      <c r="F141" t="s">
        <v>32</v>
      </c>
      <c r="G141">
        <v>53.3</v>
      </c>
      <c r="H141">
        <v>3</v>
      </c>
      <c r="I141">
        <v>7.9950000000000001</v>
      </c>
      <c r="J141">
        <v>167.89500000000001</v>
      </c>
      <c r="K141" t="s">
        <v>76</v>
      </c>
      <c r="L141" s="2">
        <v>0.59652777777777777</v>
      </c>
      <c r="M141" t="s">
        <v>23</v>
      </c>
      <c r="N141">
        <v>159.9</v>
      </c>
      <c r="O141">
        <v>4.7619047620000003</v>
      </c>
      <c r="P141">
        <v>7.9950000000000001</v>
      </c>
      <c r="Q141">
        <v>7.5</v>
      </c>
    </row>
    <row r="142" spans="1:17" x14ac:dyDescent="0.3">
      <c r="A142" t="s">
        <v>734</v>
      </c>
      <c r="B142" t="s">
        <v>18</v>
      </c>
      <c r="C142" t="s">
        <v>19</v>
      </c>
      <c r="D142" t="s">
        <v>20</v>
      </c>
      <c r="E142" t="s">
        <v>31</v>
      </c>
      <c r="F142" t="s">
        <v>32</v>
      </c>
      <c r="G142">
        <v>19.36</v>
      </c>
      <c r="H142">
        <v>9</v>
      </c>
      <c r="I142">
        <v>8.7119999999999997</v>
      </c>
      <c r="J142">
        <v>182.952</v>
      </c>
      <c r="K142" t="s">
        <v>209</v>
      </c>
      <c r="L142" s="2">
        <v>0.77986111111111101</v>
      </c>
      <c r="M142" t="s">
        <v>23</v>
      </c>
      <c r="N142">
        <v>174.24</v>
      </c>
      <c r="O142">
        <v>4.7619047620000003</v>
      </c>
      <c r="P142">
        <v>8.7119999999999997</v>
      </c>
      <c r="Q142">
        <v>8.6999999999999993</v>
      </c>
    </row>
    <row r="143" spans="1:17" hidden="1" x14ac:dyDescent="0.3">
      <c r="A143" t="s">
        <v>746</v>
      </c>
      <c r="B143" t="s">
        <v>18</v>
      </c>
      <c r="C143" t="s">
        <v>19</v>
      </c>
      <c r="D143" t="s">
        <v>20</v>
      </c>
      <c r="E143" t="s">
        <v>21</v>
      </c>
      <c r="F143" t="s">
        <v>51</v>
      </c>
      <c r="G143">
        <v>88.15</v>
      </c>
      <c r="H143">
        <v>3</v>
      </c>
      <c r="I143">
        <v>13.2225</v>
      </c>
      <c r="J143">
        <v>277.67250000000001</v>
      </c>
      <c r="K143" t="s">
        <v>209</v>
      </c>
      <c r="L143" s="2">
        <v>0.42430555555555555</v>
      </c>
      <c r="M143" t="s">
        <v>23</v>
      </c>
      <c r="N143">
        <v>264.45</v>
      </c>
      <c r="O143">
        <v>4.7619047620000003</v>
      </c>
      <c r="P143">
        <v>13.2225</v>
      </c>
      <c r="Q143">
        <v>7.9</v>
      </c>
    </row>
    <row r="144" spans="1:17" hidden="1" x14ac:dyDescent="0.3">
      <c r="A144" t="s">
        <v>759</v>
      </c>
      <c r="B144" t="s">
        <v>18</v>
      </c>
      <c r="C144" t="s">
        <v>19</v>
      </c>
      <c r="D144" t="s">
        <v>20</v>
      </c>
      <c r="E144" t="s">
        <v>31</v>
      </c>
      <c r="F144" t="s">
        <v>51</v>
      </c>
      <c r="G144">
        <v>56.04</v>
      </c>
      <c r="H144">
        <v>10</v>
      </c>
      <c r="I144">
        <v>28.02</v>
      </c>
      <c r="J144">
        <v>588.41999999999996</v>
      </c>
      <c r="K144" t="s">
        <v>283</v>
      </c>
      <c r="L144" s="2">
        <v>0.8125</v>
      </c>
      <c r="M144" t="s">
        <v>23</v>
      </c>
      <c r="N144">
        <v>560.4</v>
      </c>
      <c r="O144">
        <v>4.7619047620000003</v>
      </c>
      <c r="P144">
        <v>28.02</v>
      </c>
      <c r="Q144">
        <v>4.4000000000000004</v>
      </c>
    </row>
    <row r="145" spans="1:17" hidden="1" x14ac:dyDescent="0.3">
      <c r="A145" t="s">
        <v>768</v>
      </c>
      <c r="B145" t="s">
        <v>18</v>
      </c>
      <c r="C145" t="s">
        <v>19</v>
      </c>
      <c r="D145" t="s">
        <v>20</v>
      </c>
      <c r="E145" t="s">
        <v>31</v>
      </c>
      <c r="F145" t="s">
        <v>48</v>
      </c>
      <c r="G145">
        <v>48.5</v>
      </c>
      <c r="H145">
        <v>6</v>
      </c>
      <c r="I145">
        <v>14.55</v>
      </c>
      <c r="J145">
        <v>305.55</v>
      </c>
      <c r="K145" s="1">
        <v>43770</v>
      </c>
      <c r="L145" s="2">
        <v>0.58124999999999993</v>
      </c>
      <c r="M145" t="s">
        <v>23</v>
      </c>
      <c r="N145">
        <v>291</v>
      </c>
      <c r="O145">
        <v>4.7619047620000003</v>
      </c>
      <c r="P145">
        <v>14.55</v>
      </c>
      <c r="Q145">
        <v>9.4</v>
      </c>
    </row>
    <row r="146" spans="1:17" hidden="1" x14ac:dyDescent="0.3">
      <c r="A146" t="s">
        <v>772</v>
      </c>
      <c r="B146" t="s">
        <v>18</v>
      </c>
      <c r="C146" t="s">
        <v>19</v>
      </c>
      <c r="D146" t="s">
        <v>20</v>
      </c>
      <c r="E146" t="s">
        <v>31</v>
      </c>
      <c r="F146" t="s">
        <v>51</v>
      </c>
      <c r="G146">
        <v>21.48</v>
      </c>
      <c r="H146">
        <v>2</v>
      </c>
      <c r="I146">
        <v>2.1480000000000001</v>
      </c>
      <c r="J146">
        <v>45.107999999999997</v>
      </c>
      <c r="K146" t="s">
        <v>99</v>
      </c>
      <c r="L146" s="2">
        <v>0.51527777777777783</v>
      </c>
      <c r="M146" t="s">
        <v>23</v>
      </c>
      <c r="N146">
        <v>42.96</v>
      </c>
      <c r="O146">
        <v>4.7619047620000003</v>
      </c>
      <c r="P146">
        <v>2.1480000000000001</v>
      </c>
      <c r="Q146">
        <v>6.6</v>
      </c>
    </row>
    <row r="147" spans="1:17" hidden="1" x14ac:dyDescent="0.3">
      <c r="A147" t="s">
        <v>785</v>
      </c>
      <c r="B147" t="s">
        <v>18</v>
      </c>
      <c r="C147" t="s">
        <v>19</v>
      </c>
      <c r="D147" t="s">
        <v>20</v>
      </c>
      <c r="E147" t="s">
        <v>21</v>
      </c>
      <c r="F147" t="s">
        <v>37</v>
      </c>
      <c r="G147">
        <v>27.04</v>
      </c>
      <c r="H147">
        <v>4</v>
      </c>
      <c r="I147">
        <v>5.4080000000000004</v>
      </c>
      <c r="J147">
        <v>113.568</v>
      </c>
      <c r="K147" s="1">
        <v>43466</v>
      </c>
      <c r="L147" s="2">
        <v>0.85138888888888886</v>
      </c>
      <c r="M147" t="s">
        <v>23</v>
      </c>
      <c r="N147">
        <v>108.16</v>
      </c>
      <c r="O147">
        <v>4.7619047620000003</v>
      </c>
      <c r="P147">
        <v>5.4080000000000004</v>
      </c>
      <c r="Q147">
        <v>6.9</v>
      </c>
    </row>
    <row r="148" spans="1:17" hidden="1" x14ac:dyDescent="0.3">
      <c r="A148" t="s">
        <v>805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71.459999999999994</v>
      </c>
      <c r="H148">
        <v>7</v>
      </c>
      <c r="I148">
        <v>25.010999999999999</v>
      </c>
      <c r="J148">
        <v>525.23099999999999</v>
      </c>
      <c r="K148" t="s">
        <v>171</v>
      </c>
      <c r="L148" s="2">
        <v>0.67083333333333339</v>
      </c>
      <c r="M148" t="s">
        <v>23</v>
      </c>
      <c r="N148">
        <v>500.22</v>
      </c>
      <c r="O148">
        <v>4.7619047620000003</v>
      </c>
      <c r="P148">
        <v>25.010999999999999</v>
      </c>
      <c r="Q148">
        <v>4.5</v>
      </c>
    </row>
    <row r="149" spans="1:17" hidden="1" x14ac:dyDescent="0.3">
      <c r="A149" t="s">
        <v>821</v>
      </c>
      <c r="B149" t="s">
        <v>18</v>
      </c>
      <c r="C149" t="s">
        <v>19</v>
      </c>
      <c r="D149" t="s">
        <v>20</v>
      </c>
      <c r="E149" t="s">
        <v>31</v>
      </c>
      <c r="F149" t="s">
        <v>51</v>
      </c>
      <c r="G149">
        <v>19.7</v>
      </c>
      <c r="H149">
        <v>1</v>
      </c>
      <c r="I149">
        <v>0.98499999999999999</v>
      </c>
      <c r="J149">
        <v>20.684999999999999</v>
      </c>
      <c r="K149" s="1">
        <v>43679</v>
      </c>
      <c r="L149" s="2">
        <v>0.48541666666666666</v>
      </c>
      <c r="M149" t="s">
        <v>23</v>
      </c>
      <c r="N149">
        <v>19.7</v>
      </c>
      <c r="O149">
        <v>4.7619047620000003</v>
      </c>
      <c r="P149">
        <v>0.98499999999999999</v>
      </c>
      <c r="Q149">
        <v>9.5</v>
      </c>
    </row>
    <row r="150" spans="1:17" x14ac:dyDescent="0.3">
      <c r="A150" t="s">
        <v>831</v>
      </c>
      <c r="B150" t="s">
        <v>18</v>
      </c>
      <c r="C150" t="s">
        <v>19</v>
      </c>
      <c r="D150" t="s">
        <v>20</v>
      </c>
      <c r="E150" t="s">
        <v>21</v>
      </c>
      <c r="F150" t="s">
        <v>37</v>
      </c>
      <c r="G150">
        <v>71.63</v>
      </c>
      <c r="H150">
        <v>2</v>
      </c>
      <c r="I150">
        <v>7.1630000000000003</v>
      </c>
      <c r="J150">
        <v>150.423</v>
      </c>
      <c r="K150" s="1">
        <v>43801</v>
      </c>
      <c r="L150" s="2">
        <v>0.60625000000000007</v>
      </c>
      <c r="M150" t="s">
        <v>23</v>
      </c>
      <c r="N150">
        <v>143.26</v>
      </c>
      <c r="O150">
        <v>4.7619047620000003</v>
      </c>
      <c r="P150">
        <v>7.1630000000000003</v>
      </c>
      <c r="Q150">
        <v>8.8000000000000007</v>
      </c>
    </row>
    <row r="151" spans="1:17" hidden="1" x14ac:dyDescent="0.3">
      <c r="A151" t="s">
        <v>832</v>
      </c>
      <c r="B151" t="s">
        <v>18</v>
      </c>
      <c r="C151" t="s">
        <v>19</v>
      </c>
      <c r="D151" t="s">
        <v>20</v>
      </c>
      <c r="E151" t="s">
        <v>31</v>
      </c>
      <c r="F151" t="s">
        <v>32</v>
      </c>
      <c r="G151">
        <v>37.69</v>
      </c>
      <c r="H151">
        <v>2</v>
      </c>
      <c r="I151">
        <v>3.7690000000000001</v>
      </c>
      <c r="J151">
        <v>79.149000000000001</v>
      </c>
      <c r="K151" t="s">
        <v>49</v>
      </c>
      <c r="L151" s="2">
        <v>0.64513888888888882</v>
      </c>
      <c r="M151" t="s">
        <v>23</v>
      </c>
      <c r="N151">
        <v>75.38</v>
      </c>
      <c r="O151">
        <v>4.7619047620000003</v>
      </c>
      <c r="P151">
        <v>3.7690000000000001</v>
      </c>
      <c r="Q151">
        <v>9.5</v>
      </c>
    </row>
    <row r="152" spans="1:17" hidden="1" x14ac:dyDescent="0.3">
      <c r="A152" t="s">
        <v>841</v>
      </c>
      <c r="B152" t="s">
        <v>18</v>
      </c>
      <c r="C152" t="s">
        <v>19</v>
      </c>
      <c r="D152" t="s">
        <v>20</v>
      </c>
      <c r="E152" t="s">
        <v>21</v>
      </c>
      <c r="F152" t="s">
        <v>28</v>
      </c>
      <c r="G152">
        <v>17.420000000000002</v>
      </c>
      <c r="H152">
        <v>10</v>
      </c>
      <c r="I152">
        <v>8.7100000000000009</v>
      </c>
      <c r="J152">
        <v>182.91</v>
      </c>
      <c r="K152" t="s">
        <v>218</v>
      </c>
      <c r="L152" s="2">
        <v>0.52083333333333337</v>
      </c>
      <c r="M152" t="s">
        <v>23</v>
      </c>
      <c r="N152">
        <v>174.2</v>
      </c>
      <c r="O152">
        <v>4.7619047620000003</v>
      </c>
      <c r="P152">
        <v>8.7100000000000009</v>
      </c>
      <c r="Q152">
        <v>7</v>
      </c>
    </row>
    <row r="153" spans="1:17" hidden="1" x14ac:dyDescent="0.3">
      <c r="A153" t="s">
        <v>847</v>
      </c>
      <c r="B153" t="s">
        <v>18</v>
      </c>
      <c r="C153" t="s">
        <v>19</v>
      </c>
      <c r="D153" t="s">
        <v>20</v>
      </c>
      <c r="E153" t="s">
        <v>31</v>
      </c>
      <c r="F153" t="s">
        <v>48</v>
      </c>
      <c r="G153">
        <v>18.850000000000001</v>
      </c>
      <c r="H153">
        <v>10</v>
      </c>
      <c r="I153">
        <v>9.4250000000000007</v>
      </c>
      <c r="J153">
        <v>197.92500000000001</v>
      </c>
      <c r="K153" t="s">
        <v>99</v>
      </c>
      <c r="L153" s="2">
        <v>0.76666666666666661</v>
      </c>
      <c r="M153" t="s">
        <v>23</v>
      </c>
      <c r="N153">
        <v>188.5</v>
      </c>
      <c r="O153">
        <v>4.7619047620000003</v>
      </c>
      <c r="P153">
        <v>9.4250000000000007</v>
      </c>
      <c r="Q153">
        <v>5.6</v>
      </c>
    </row>
    <row r="154" spans="1:17" hidden="1" x14ac:dyDescent="0.3">
      <c r="A154" t="s">
        <v>851</v>
      </c>
      <c r="B154" t="s">
        <v>18</v>
      </c>
      <c r="C154" t="s">
        <v>19</v>
      </c>
      <c r="D154" t="s">
        <v>20</v>
      </c>
      <c r="E154" t="s">
        <v>21</v>
      </c>
      <c r="F154" t="s">
        <v>51</v>
      </c>
      <c r="G154">
        <v>63.88</v>
      </c>
      <c r="H154">
        <v>8</v>
      </c>
      <c r="I154">
        <v>25.552</v>
      </c>
      <c r="J154">
        <v>536.59199999999998</v>
      </c>
      <c r="K154" t="s">
        <v>115</v>
      </c>
      <c r="L154" s="2">
        <v>0.7416666666666667</v>
      </c>
      <c r="M154" t="s">
        <v>23</v>
      </c>
      <c r="N154">
        <v>511.04</v>
      </c>
      <c r="O154">
        <v>4.7619047620000003</v>
      </c>
      <c r="P154">
        <v>25.552</v>
      </c>
      <c r="Q154">
        <v>9.9</v>
      </c>
    </row>
    <row r="155" spans="1:17" hidden="1" x14ac:dyDescent="0.3">
      <c r="A155" t="s">
        <v>852</v>
      </c>
      <c r="B155" t="s">
        <v>18</v>
      </c>
      <c r="C155" t="s">
        <v>19</v>
      </c>
      <c r="D155" t="s">
        <v>20</v>
      </c>
      <c r="E155" t="s">
        <v>21</v>
      </c>
      <c r="F155" t="s">
        <v>22</v>
      </c>
      <c r="G155">
        <v>10.69</v>
      </c>
      <c r="H155">
        <v>5</v>
      </c>
      <c r="I155">
        <v>2.6724999999999999</v>
      </c>
      <c r="J155">
        <v>56.122500000000002</v>
      </c>
      <c r="K155" t="s">
        <v>167</v>
      </c>
      <c r="L155" s="2">
        <v>0.46319444444444446</v>
      </c>
      <c r="M155" t="s">
        <v>23</v>
      </c>
      <c r="N155">
        <v>53.45</v>
      </c>
      <c r="O155">
        <v>4.7619047620000003</v>
      </c>
      <c r="P155">
        <v>2.6724999999999999</v>
      </c>
      <c r="Q155">
        <v>7.6</v>
      </c>
    </row>
    <row r="156" spans="1:17" hidden="1" x14ac:dyDescent="0.3">
      <c r="A156" t="s">
        <v>922</v>
      </c>
      <c r="B156" t="s">
        <v>18</v>
      </c>
      <c r="C156" t="s">
        <v>19</v>
      </c>
      <c r="D156" t="s">
        <v>20</v>
      </c>
      <c r="E156" t="s">
        <v>31</v>
      </c>
      <c r="F156" t="s">
        <v>22</v>
      </c>
      <c r="G156">
        <v>91.3</v>
      </c>
      <c r="H156">
        <v>1</v>
      </c>
      <c r="I156">
        <v>4.5650000000000004</v>
      </c>
      <c r="J156">
        <v>95.864999999999995</v>
      </c>
      <c r="K156" t="s">
        <v>123</v>
      </c>
      <c r="L156" s="2">
        <v>0.61249999999999993</v>
      </c>
      <c r="M156" t="s">
        <v>23</v>
      </c>
      <c r="N156">
        <v>91.3</v>
      </c>
      <c r="O156">
        <v>4.7619047620000003</v>
      </c>
      <c r="P156">
        <v>4.5650000000000004</v>
      </c>
      <c r="Q156">
        <v>9.1999999999999993</v>
      </c>
    </row>
    <row r="157" spans="1:17" hidden="1" x14ac:dyDescent="0.3">
      <c r="A157" t="s">
        <v>925</v>
      </c>
      <c r="B157" t="s">
        <v>18</v>
      </c>
      <c r="C157" t="s">
        <v>19</v>
      </c>
      <c r="D157" t="s">
        <v>20</v>
      </c>
      <c r="E157" t="s">
        <v>31</v>
      </c>
      <c r="F157" t="s">
        <v>51</v>
      </c>
      <c r="G157">
        <v>38.54</v>
      </c>
      <c r="H157">
        <v>5</v>
      </c>
      <c r="I157">
        <v>9.6349999999999998</v>
      </c>
      <c r="J157">
        <v>202.33500000000001</v>
      </c>
      <c r="K157" s="1">
        <v>43709</v>
      </c>
      <c r="L157" s="2">
        <v>0.56527777777777777</v>
      </c>
      <c r="M157" t="s">
        <v>23</v>
      </c>
      <c r="N157">
        <v>192.7</v>
      </c>
      <c r="O157">
        <v>4.7619047620000003</v>
      </c>
      <c r="P157">
        <v>9.6349999999999998</v>
      </c>
      <c r="Q157">
        <v>5.6</v>
      </c>
    </row>
    <row r="158" spans="1:17" hidden="1" x14ac:dyDescent="0.3">
      <c r="A158" t="s">
        <v>935</v>
      </c>
      <c r="B158" t="s">
        <v>18</v>
      </c>
      <c r="C158" t="s">
        <v>19</v>
      </c>
      <c r="D158" t="s">
        <v>20</v>
      </c>
      <c r="E158" t="s">
        <v>31</v>
      </c>
      <c r="F158" t="s">
        <v>28</v>
      </c>
      <c r="G158">
        <v>73.260000000000005</v>
      </c>
      <c r="H158">
        <v>1</v>
      </c>
      <c r="I158">
        <v>3.6629999999999998</v>
      </c>
      <c r="J158">
        <v>76.923000000000002</v>
      </c>
      <c r="K158" t="s">
        <v>35</v>
      </c>
      <c r="L158" s="2">
        <v>0.75555555555555554</v>
      </c>
      <c r="M158" t="s">
        <v>23</v>
      </c>
      <c r="N158">
        <v>73.260000000000005</v>
      </c>
      <c r="O158">
        <v>4.7619047620000003</v>
      </c>
      <c r="P158">
        <v>3.6629999999999998</v>
      </c>
      <c r="Q158">
        <v>9.6999999999999993</v>
      </c>
    </row>
    <row r="159" spans="1:17" x14ac:dyDescent="0.3">
      <c r="A159" t="s">
        <v>943</v>
      </c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>
        <v>95.95</v>
      </c>
      <c r="H159">
        <v>5</v>
      </c>
      <c r="I159">
        <v>23.987500000000001</v>
      </c>
      <c r="J159">
        <v>503.73750000000001</v>
      </c>
      <c r="K159" t="s">
        <v>147</v>
      </c>
      <c r="L159" s="2">
        <v>0.59791666666666665</v>
      </c>
      <c r="M159" t="s">
        <v>23</v>
      </c>
      <c r="N159">
        <v>479.75</v>
      </c>
      <c r="O159">
        <v>4.7619047620000003</v>
      </c>
      <c r="P159">
        <v>23.987500000000001</v>
      </c>
      <c r="Q159">
        <v>8.8000000000000007</v>
      </c>
    </row>
    <row r="160" spans="1:17" hidden="1" x14ac:dyDescent="0.3">
      <c r="A160" t="s">
        <v>950</v>
      </c>
      <c r="B160" t="s">
        <v>18</v>
      </c>
      <c r="C160" t="s">
        <v>19</v>
      </c>
      <c r="D160" t="s">
        <v>20</v>
      </c>
      <c r="E160" t="s">
        <v>31</v>
      </c>
      <c r="F160" t="s">
        <v>37</v>
      </c>
      <c r="G160">
        <v>12.76</v>
      </c>
      <c r="H160">
        <v>2</v>
      </c>
      <c r="I160">
        <v>1.276</v>
      </c>
      <c r="J160">
        <v>26.795999999999999</v>
      </c>
      <c r="K160" s="1">
        <v>43678</v>
      </c>
      <c r="L160" s="2">
        <v>0.75416666666666676</v>
      </c>
      <c r="M160" t="s">
        <v>23</v>
      </c>
      <c r="N160">
        <v>25.52</v>
      </c>
      <c r="O160">
        <v>4.7619047620000003</v>
      </c>
      <c r="P160">
        <v>1.276</v>
      </c>
      <c r="Q160">
        <v>7.8</v>
      </c>
    </row>
    <row r="161" spans="1:17" hidden="1" x14ac:dyDescent="0.3">
      <c r="A161" t="s">
        <v>972</v>
      </c>
      <c r="B161" t="s">
        <v>18</v>
      </c>
      <c r="C161" t="s">
        <v>19</v>
      </c>
      <c r="D161" t="s">
        <v>20</v>
      </c>
      <c r="E161" t="s">
        <v>21</v>
      </c>
      <c r="F161" t="s">
        <v>32</v>
      </c>
      <c r="G161">
        <v>34.42</v>
      </c>
      <c r="H161">
        <v>6</v>
      </c>
      <c r="I161">
        <v>10.326000000000001</v>
      </c>
      <c r="J161">
        <v>216.846</v>
      </c>
      <c r="K161" t="s">
        <v>235</v>
      </c>
      <c r="L161" s="2">
        <v>0.53125</v>
      </c>
      <c r="M161" t="s">
        <v>23</v>
      </c>
      <c r="N161">
        <v>206.52</v>
      </c>
      <c r="O161">
        <v>4.7619047620000003</v>
      </c>
      <c r="P161">
        <v>10.326000000000001</v>
      </c>
      <c r="Q161">
        <v>7.5</v>
      </c>
    </row>
    <row r="162" spans="1:17" hidden="1" x14ac:dyDescent="0.3">
      <c r="A162" t="s">
        <v>975</v>
      </c>
      <c r="B162" t="s">
        <v>18</v>
      </c>
      <c r="C162" t="s">
        <v>19</v>
      </c>
      <c r="D162" t="s">
        <v>20</v>
      </c>
      <c r="E162" t="s">
        <v>31</v>
      </c>
      <c r="F162" t="s">
        <v>48</v>
      </c>
      <c r="G162">
        <v>87.9</v>
      </c>
      <c r="H162">
        <v>1</v>
      </c>
      <c r="I162">
        <v>4.3949999999999996</v>
      </c>
      <c r="J162">
        <v>92.295000000000002</v>
      </c>
      <c r="K162" s="1">
        <v>43587</v>
      </c>
      <c r="L162" s="2">
        <v>0.8208333333333333</v>
      </c>
      <c r="M162" t="s">
        <v>23</v>
      </c>
      <c r="N162">
        <v>87.9</v>
      </c>
      <c r="O162">
        <v>4.7619047620000003</v>
      </c>
      <c r="P162">
        <v>4.3949999999999996</v>
      </c>
      <c r="Q162">
        <v>6.7</v>
      </c>
    </row>
    <row r="163" spans="1:17" hidden="1" x14ac:dyDescent="0.3">
      <c r="A163" t="s">
        <v>976</v>
      </c>
      <c r="B163" t="s">
        <v>18</v>
      </c>
      <c r="C163" t="s">
        <v>19</v>
      </c>
      <c r="D163" t="s">
        <v>20</v>
      </c>
      <c r="E163" t="s">
        <v>21</v>
      </c>
      <c r="F163" t="s">
        <v>28</v>
      </c>
      <c r="G163">
        <v>73.47</v>
      </c>
      <c r="H163">
        <v>10</v>
      </c>
      <c r="I163">
        <v>36.734999999999999</v>
      </c>
      <c r="J163">
        <v>771.43499999999995</v>
      </c>
      <c r="K163" t="s">
        <v>88</v>
      </c>
      <c r="L163" s="2">
        <v>0.55138888888888882</v>
      </c>
      <c r="M163" t="s">
        <v>23</v>
      </c>
      <c r="N163">
        <v>734.7</v>
      </c>
      <c r="O163">
        <v>4.7619047620000003</v>
      </c>
      <c r="P163">
        <v>36.734999999999999</v>
      </c>
      <c r="Q163">
        <v>9.5</v>
      </c>
    </row>
    <row r="164" spans="1:17" hidden="1" x14ac:dyDescent="0.3">
      <c r="A164" t="s">
        <v>978</v>
      </c>
      <c r="B164" t="s">
        <v>18</v>
      </c>
      <c r="C164" t="s">
        <v>19</v>
      </c>
      <c r="D164" t="s">
        <v>20</v>
      </c>
      <c r="E164" t="s">
        <v>31</v>
      </c>
      <c r="F164" t="s">
        <v>37</v>
      </c>
      <c r="G164">
        <v>76.92</v>
      </c>
      <c r="H164">
        <v>10</v>
      </c>
      <c r="I164">
        <v>38.46</v>
      </c>
      <c r="J164">
        <v>807.66</v>
      </c>
      <c r="K164" t="s">
        <v>338</v>
      </c>
      <c r="L164" s="2">
        <v>0.82847222222222217</v>
      </c>
      <c r="M164" t="s">
        <v>23</v>
      </c>
      <c r="N164">
        <v>769.2</v>
      </c>
      <c r="O164">
        <v>4.7619047620000003</v>
      </c>
      <c r="P164">
        <v>38.46</v>
      </c>
      <c r="Q164">
        <v>5.6</v>
      </c>
    </row>
    <row r="165" spans="1:17" hidden="1" x14ac:dyDescent="0.3">
      <c r="A165" t="s">
        <v>988</v>
      </c>
      <c r="B165" t="s">
        <v>18</v>
      </c>
      <c r="C165" t="s">
        <v>19</v>
      </c>
      <c r="D165" t="s">
        <v>20</v>
      </c>
      <c r="E165" t="s">
        <v>31</v>
      </c>
      <c r="F165" t="s">
        <v>48</v>
      </c>
      <c r="G165">
        <v>35.04</v>
      </c>
      <c r="H165">
        <v>9</v>
      </c>
      <c r="I165">
        <v>15.768000000000001</v>
      </c>
      <c r="J165">
        <v>331.12799999999999</v>
      </c>
      <c r="K165" s="1">
        <v>43710</v>
      </c>
      <c r="L165" s="2">
        <v>0.80347222222222225</v>
      </c>
      <c r="M165" t="s">
        <v>23</v>
      </c>
      <c r="N165">
        <v>315.36</v>
      </c>
      <c r="O165">
        <v>4.7619047620000003</v>
      </c>
      <c r="P165">
        <v>15.768000000000001</v>
      </c>
      <c r="Q165">
        <v>4.5999999999999996</v>
      </c>
    </row>
    <row r="166" spans="1:17" hidden="1" x14ac:dyDescent="0.3">
      <c r="A166" t="s">
        <v>997</v>
      </c>
      <c r="B166" t="s">
        <v>18</v>
      </c>
      <c r="C166" t="s">
        <v>19</v>
      </c>
      <c r="D166" t="s">
        <v>20</v>
      </c>
      <c r="E166" t="s">
        <v>21</v>
      </c>
      <c r="F166" t="s">
        <v>48</v>
      </c>
      <c r="G166">
        <v>79.540000000000006</v>
      </c>
      <c r="H166">
        <v>2</v>
      </c>
      <c r="I166">
        <v>7.9539999999999997</v>
      </c>
      <c r="J166">
        <v>167.03399999999999</v>
      </c>
      <c r="K166" t="s">
        <v>112</v>
      </c>
      <c r="L166" s="2">
        <v>0.6875</v>
      </c>
      <c r="M166" t="s">
        <v>23</v>
      </c>
      <c r="N166">
        <v>159.08000000000001</v>
      </c>
      <c r="O166">
        <v>4.7619047620000003</v>
      </c>
      <c r="P166">
        <v>7.9539999999999997</v>
      </c>
      <c r="Q166">
        <v>6.2</v>
      </c>
    </row>
    <row r="167" spans="1:17" hidden="1" x14ac:dyDescent="0.3">
      <c r="A167" t="s">
        <v>1002</v>
      </c>
      <c r="B167" t="s">
        <v>18</v>
      </c>
      <c r="C167" t="s">
        <v>19</v>
      </c>
      <c r="D167" t="s">
        <v>20</v>
      </c>
      <c r="E167" t="s">
        <v>31</v>
      </c>
      <c r="F167" t="s">
        <v>51</v>
      </c>
      <c r="G167">
        <v>51.34</v>
      </c>
      <c r="H167">
        <v>8</v>
      </c>
      <c r="I167">
        <v>20.536000000000001</v>
      </c>
      <c r="J167">
        <v>431.25599999999997</v>
      </c>
      <c r="K167" t="s">
        <v>305</v>
      </c>
      <c r="L167" s="2">
        <v>0.41666666666666669</v>
      </c>
      <c r="M167" t="s">
        <v>23</v>
      </c>
      <c r="N167">
        <v>410.72</v>
      </c>
      <c r="O167">
        <v>4.7619047620000003</v>
      </c>
      <c r="P167">
        <v>20.536000000000001</v>
      </c>
      <c r="Q167">
        <v>7.6</v>
      </c>
    </row>
    <row r="168" spans="1:17" hidden="1" x14ac:dyDescent="0.3">
      <c r="A168" t="s">
        <v>1071</v>
      </c>
      <c r="B168" t="s">
        <v>18</v>
      </c>
      <c r="C168" t="s">
        <v>19</v>
      </c>
      <c r="D168" t="s">
        <v>20</v>
      </c>
      <c r="E168" t="s">
        <v>21</v>
      </c>
      <c r="F168" t="s">
        <v>37</v>
      </c>
      <c r="G168">
        <v>97.48</v>
      </c>
      <c r="H168">
        <v>9</v>
      </c>
      <c r="I168">
        <v>43.866</v>
      </c>
      <c r="J168">
        <v>921.18600000000004</v>
      </c>
      <c r="K168" t="s">
        <v>354</v>
      </c>
      <c r="L168" s="2">
        <v>0.59652777777777777</v>
      </c>
      <c r="M168" t="s">
        <v>23</v>
      </c>
      <c r="N168">
        <v>877.32</v>
      </c>
      <c r="O168">
        <v>4.7619047620000003</v>
      </c>
      <c r="P168">
        <v>43.866</v>
      </c>
      <c r="Q168">
        <v>7.4</v>
      </c>
    </row>
    <row r="169" spans="1:17" hidden="1" x14ac:dyDescent="0.3">
      <c r="A169" t="s">
        <v>55</v>
      </c>
      <c r="B169" t="s">
        <v>18</v>
      </c>
      <c r="C169" t="s">
        <v>19</v>
      </c>
      <c r="D169" t="s">
        <v>27</v>
      </c>
      <c r="E169" t="s">
        <v>21</v>
      </c>
      <c r="F169" t="s">
        <v>22</v>
      </c>
      <c r="G169">
        <v>71.38</v>
      </c>
      <c r="H169">
        <v>10</v>
      </c>
      <c r="I169">
        <v>35.69</v>
      </c>
      <c r="J169">
        <v>749.49</v>
      </c>
      <c r="K169" t="s">
        <v>56</v>
      </c>
      <c r="L169" s="2">
        <v>0.80625000000000002</v>
      </c>
      <c r="M169" t="s">
        <v>29</v>
      </c>
      <c r="N169">
        <v>713.8</v>
      </c>
      <c r="O169">
        <v>4.7619047620000003</v>
      </c>
      <c r="P169">
        <v>35.69</v>
      </c>
      <c r="Q169">
        <v>5.7</v>
      </c>
    </row>
    <row r="170" spans="1:17" hidden="1" x14ac:dyDescent="0.3">
      <c r="A170" t="s">
        <v>77</v>
      </c>
      <c r="B170" t="s">
        <v>18</v>
      </c>
      <c r="C170" t="s">
        <v>19</v>
      </c>
      <c r="D170" t="s">
        <v>27</v>
      </c>
      <c r="E170" t="s">
        <v>31</v>
      </c>
      <c r="F170" t="s">
        <v>22</v>
      </c>
      <c r="G170">
        <v>24.89</v>
      </c>
      <c r="H170">
        <v>9</v>
      </c>
      <c r="I170">
        <v>11.2005</v>
      </c>
      <c r="J170">
        <v>235.2105</v>
      </c>
      <c r="K170" t="s">
        <v>67</v>
      </c>
      <c r="L170" s="2">
        <v>0.65</v>
      </c>
      <c r="M170" t="s">
        <v>29</v>
      </c>
      <c r="N170">
        <v>224.01</v>
      </c>
      <c r="O170">
        <v>4.7619047620000003</v>
      </c>
      <c r="P170">
        <v>11.2005</v>
      </c>
      <c r="Q170">
        <v>7.4</v>
      </c>
    </row>
    <row r="171" spans="1:17" hidden="1" x14ac:dyDescent="0.3">
      <c r="A171" t="s">
        <v>128</v>
      </c>
      <c r="B171" t="s">
        <v>18</v>
      </c>
      <c r="C171" t="s">
        <v>19</v>
      </c>
      <c r="D171" t="s">
        <v>27</v>
      </c>
      <c r="E171" t="s">
        <v>31</v>
      </c>
      <c r="F171" t="s">
        <v>37</v>
      </c>
      <c r="G171">
        <v>78.77</v>
      </c>
      <c r="H171">
        <v>10</v>
      </c>
      <c r="I171">
        <v>39.384999999999998</v>
      </c>
      <c r="J171">
        <v>827.08500000000004</v>
      </c>
      <c r="K171" t="s">
        <v>129</v>
      </c>
      <c r="L171" s="2">
        <v>0.41944444444444445</v>
      </c>
      <c r="M171" t="s">
        <v>29</v>
      </c>
      <c r="N171">
        <v>787.7</v>
      </c>
      <c r="O171">
        <v>4.7619047620000003</v>
      </c>
      <c r="P171">
        <v>39.384999999999998</v>
      </c>
      <c r="Q171">
        <v>6.4</v>
      </c>
    </row>
    <row r="172" spans="1:17" hidden="1" x14ac:dyDescent="0.3">
      <c r="A172" t="s">
        <v>154</v>
      </c>
      <c r="B172" t="s">
        <v>18</v>
      </c>
      <c r="C172" t="s">
        <v>19</v>
      </c>
      <c r="D172" t="s">
        <v>27</v>
      </c>
      <c r="E172" t="s">
        <v>31</v>
      </c>
      <c r="F172" t="s">
        <v>37</v>
      </c>
      <c r="G172">
        <v>42.47</v>
      </c>
      <c r="H172">
        <v>1</v>
      </c>
      <c r="I172">
        <v>2.1234999999999999</v>
      </c>
      <c r="J172">
        <v>44.593499999999999</v>
      </c>
      <c r="K172" s="1">
        <v>43497</v>
      </c>
      <c r="L172" s="2">
        <v>0.70624999999999993</v>
      </c>
      <c r="M172" t="s">
        <v>29</v>
      </c>
      <c r="N172">
        <v>42.47</v>
      </c>
      <c r="O172">
        <v>4.7619047620000003</v>
      </c>
      <c r="P172">
        <v>2.1234999999999999</v>
      </c>
      <c r="Q172">
        <v>5.7</v>
      </c>
    </row>
    <row r="173" spans="1:17" hidden="1" x14ac:dyDescent="0.3">
      <c r="A173" t="s">
        <v>170</v>
      </c>
      <c r="B173" t="s">
        <v>18</v>
      </c>
      <c r="C173" t="s">
        <v>19</v>
      </c>
      <c r="D173" t="s">
        <v>27</v>
      </c>
      <c r="E173" t="s">
        <v>31</v>
      </c>
      <c r="F173" t="s">
        <v>48</v>
      </c>
      <c r="G173">
        <v>58.26</v>
      </c>
      <c r="H173">
        <v>6</v>
      </c>
      <c r="I173">
        <v>17.478000000000002</v>
      </c>
      <c r="J173">
        <v>367.03800000000001</v>
      </c>
      <c r="K173" t="s">
        <v>171</v>
      </c>
      <c r="L173" s="2">
        <v>0.6972222222222223</v>
      </c>
      <c r="M173" t="s">
        <v>29</v>
      </c>
      <c r="N173">
        <v>349.56</v>
      </c>
      <c r="O173">
        <v>4.7619047620000003</v>
      </c>
      <c r="P173">
        <v>17.478000000000002</v>
      </c>
      <c r="Q173">
        <v>9.9</v>
      </c>
    </row>
    <row r="174" spans="1:17" hidden="1" x14ac:dyDescent="0.3">
      <c r="A174" t="s">
        <v>175</v>
      </c>
      <c r="B174" t="s">
        <v>18</v>
      </c>
      <c r="C174" t="s">
        <v>19</v>
      </c>
      <c r="D174" t="s">
        <v>27</v>
      </c>
      <c r="E174" t="s">
        <v>31</v>
      </c>
      <c r="F174" t="s">
        <v>37</v>
      </c>
      <c r="G174">
        <v>62.13</v>
      </c>
      <c r="H174">
        <v>6</v>
      </c>
      <c r="I174">
        <v>18.638999999999999</v>
      </c>
      <c r="J174">
        <v>391.41899999999998</v>
      </c>
      <c r="K174" t="s">
        <v>72</v>
      </c>
      <c r="L174" s="2">
        <v>0.84652777777777777</v>
      </c>
      <c r="M174" t="s">
        <v>29</v>
      </c>
      <c r="N174">
        <v>372.78</v>
      </c>
      <c r="O174">
        <v>4.7619047620000003</v>
      </c>
      <c r="P174">
        <v>18.638999999999999</v>
      </c>
      <c r="Q174">
        <v>7.4</v>
      </c>
    </row>
    <row r="175" spans="1:17" hidden="1" x14ac:dyDescent="0.3">
      <c r="A175" t="s">
        <v>197</v>
      </c>
      <c r="B175" t="s">
        <v>18</v>
      </c>
      <c r="C175" t="s">
        <v>19</v>
      </c>
      <c r="D175" t="s">
        <v>27</v>
      </c>
      <c r="E175" t="s">
        <v>21</v>
      </c>
      <c r="F175" t="s">
        <v>37</v>
      </c>
      <c r="G175">
        <v>32.25</v>
      </c>
      <c r="H175">
        <v>5</v>
      </c>
      <c r="I175">
        <v>8.0625</v>
      </c>
      <c r="J175">
        <v>169.3125</v>
      </c>
      <c r="K175" t="s">
        <v>35</v>
      </c>
      <c r="L175" s="2">
        <v>0.55972222222222223</v>
      </c>
      <c r="M175" t="s">
        <v>29</v>
      </c>
      <c r="N175">
        <v>161.25</v>
      </c>
      <c r="O175">
        <v>4.7619047620000003</v>
      </c>
      <c r="P175">
        <v>8.0625</v>
      </c>
      <c r="Q175">
        <v>9</v>
      </c>
    </row>
    <row r="176" spans="1:17" hidden="1" x14ac:dyDescent="0.3">
      <c r="A176" t="s">
        <v>238</v>
      </c>
      <c r="B176" t="s">
        <v>18</v>
      </c>
      <c r="C176" t="s">
        <v>19</v>
      </c>
      <c r="D176" t="s">
        <v>27</v>
      </c>
      <c r="E176" t="s">
        <v>31</v>
      </c>
      <c r="F176" t="s">
        <v>37</v>
      </c>
      <c r="G176">
        <v>63.69</v>
      </c>
      <c r="H176">
        <v>1</v>
      </c>
      <c r="I176">
        <v>3.1844999999999999</v>
      </c>
      <c r="J176">
        <v>66.874499999999998</v>
      </c>
      <c r="K176" t="s">
        <v>41</v>
      </c>
      <c r="L176" s="2">
        <v>0.68125000000000002</v>
      </c>
      <c r="M176" t="s">
        <v>29</v>
      </c>
      <c r="N176">
        <v>63.69</v>
      </c>
      <c r="O176">
        <v>4.7619047620000003</v>
      </c>
      <c r="P176">
        <v>3.1844999999999999</v>
      </c>
      <c r="Q176">
        <v>6</v>
      </c>
    </row>
    <row r="177" spans="1:17" hidden="1" x14ac:dyDescent="0.3">
      <c r="A177" t="s">
        <v>246</v>
      </c>
      <c r="B177" t="s">
        <v>18</v>
      </c>
      <c r="C177" t="s">
        <v>19</v>
      </c>
      <c r="D177" t="s">
        <v>27</v>
      </c>
      <c r="E177" t="s">
        <v>31</v>
      </c>
      <c r="F177" t="s">
        <v>48</v>
      </c>
      <c r="G177">
        <v>51.28</v>
      </c>
      <c r="H177">
        <v>6</v>
      </c>
      <c r="I177">
        <v>15.384</v>
      </c>
      <c r="J177">
        <v>323.06400000000002</v>
      </c>
      <c r="K177" t="s">
        <v>183</v>
      </c>
      <c r="L177" s="2">
        <v>0.68819444444444444</v>
      </c>
      <c r="M177" t="s">
        <v>29</v>
      </c>
      <c r="N177">
        <v>307.68</v>
      </c>
      <c r="O177">
        <v>4.7619047620000003</v>
      </c>
      <c r="P177">
        <v>15.384</v>
      </c>
      <c r="Q177">
        <v>6.5</v>
      </c>
    </row>
    <row r="178" spans="1:17" hidden="1" x14ac:dyDescent="0.3">
      <c r="A178" t="s">
        <v>309</v>
      </c>
      <c r="B178" t="s">
        <v>18</v>
      </c>
      <c r="C178" t="s">
        <v>19</v>
      </c>
      <c r="D178" t="s">
        <v>27</v>
      </c>
      <c r="E178" t="s">
        <v>31</v>
      </c>
      <c r="F178" t="s">
        <v>48</v>
      </c>
      <c r="G178">
        <v>43.25</v>
      </c>
      <c r="H178">
        <v>2</v>
      </c>
      <c r="I178">
        <v>4.3250000000000002</v>
      </c>
      <c r="J178">
        <v>90.825000000000003</v>
      </c>
      <c r="K178" t="s">
        <v>295</v>
      </c>
      <c r="L178" s="2">
        <v>0.66388888888888886</v>
      </c>
      <c r="M178" t="s">
        <v>29</v>
      </c>
      <c r="N178">
        <v>86.5</v>
      </c>
      <c r="O178">
        <v>4.7619047620000003</v>
      </c>
      <c r="P178">
        <v>4.3250000000000002</v>
      </c>
      <c r="Q178">
        <v>6.2</v>
      </c>
    </row>
    <row r="179" spans="1:17" hidden="1" x14ac:dyDescent="0.3">
      <c r="A179" t="s">
        <v>340</v>
      </c>
      <c r="B179" t="s">
        <v>18</v>
      </c>
      <c r="C179" t="s">
        <v>19</v>
      </c>
      <c r="D179" t="s">
        <v>27</v>
      </c>
      <c r="E179" t="s">
        <v>31</v>
      </c>
      <c r="F179" t="s">
        <v>32</v>
      </c>
      <c r="G179">
        <v>23.75</v>
      </c>
      <c r="H179">
        <v>4</v>
      </c>
      <c r="I179">
        <v>4.75</v>
      </c>
      <c r="J179">
        <v>99.75</v>
      </c>
      <c r="K179" t="s">
        <v>96</v>
      </c>
      <c r="L179" s="2">
        <v>0.47361111111111115</v>
      </c>
      <c r="M179" t="s">
        <v>29</v>
      </c>
      <c r="N179">
        <v>95</v>
      </c>
      <c r="O179">
        <v>4.7619047620000003</v>
      </c>
      <c r="P179">
        <v>4.75</v>
      </c>
      <c r="Q179">
        <v>5.2</v>
      </c>
    </row>
    <row r="180" spans="1:17" hidden="1" x14ac:dyDescent="0.3">
      <c r="A180" t="s">
        <v>361</v>
      </c>
      <c r="B180" t="s">
        <v>18</v>
      </c>
      <c r="C180" t="s">
        <v>19</v>
      </c>
      <c r="D180" t="s">
        <v>27</v>
      </c>
      <c r="E180" t="s">
        <v>21</v>
      </c>
      <c r="F180" t="s">
        <v>32</v>
      </c>
      <c r="G180">
        <v>12.03</v>
      </c>
      <c r="H180">
        <v>2</v>
      </c>
      <c r="I180">
        <v>1.2030000000000001</v>
      </c>
      <c r="J180">
        <v>25.263000000000002</v>
      </c>
      <c r="K180" t="s">
        <v>35</v>
      </c>
      <c r="L180" s="2">
        <v>0.66041666666666665</v>
      </c>
      <c r="M180" t="s">
        <v>29</v>
      </c>
      <c r="N180">
        <v>24.06</v>
      </c>
      <c r="O180">
        <v>4.7619047620000003</v>
      </c>
      <c r="P180">
        <v>1.2030000000000001</v>
      </c>
      <c r="Q180">
        <v>5.0999999999999996</v>
      </c>
    </row>
    <row r="181" spans="1:17" hidden="1" x14ac:dyDescent="0.3">
      <c r="A181" t="s">
        <v>370</v>
      </c>
      <c r="B181" t="s">
        <v>18</v>
      </c>
      <c r="C181" t="s">
        <v>19</v>
      </c>
      <c r="D181" t="s">
        <v>27</v>
      </c>
      <c r="E181" t="s">
        <v>21</v>
      </c>
      <c r="F181" t="s">
        <v>37</v>
      </c>
      <c r="G181">
        <v>15.34</v>
      </c>
      <c r="H181">
        <v>1</v>
      </c>
      <c r="I181">
        <v>0.76700000000000002</v>
      </c>
      <c r="J181">
        <v>16.106999999999999</v>
      </c>
      <c r="K181" s="1">
        <v>43617</v>
      </c>
      <c r="L181" s="2">
        <v>0.46458333333333335</v>
      </c>
      <c r="M181" t="s">
        <v>29</v>
      </c>
      <c r="N181">
        <v>15.34</v>
      </c>
      <c r="O181">
        <v>4.7619047620000003</v>
      </c>
      <c r="P181">
        <v>0.76700000000000002</v>
      </c>
      <c r="Q181">
        <v>6.5</v>
      </c>
    </row>
    <row r="182" spans="1:17" hidden="1" x14ac:dyDescent="0.3">
      <c r="A182" t="s">
        <v>394</v>
      </c>
      <c r="B182" t="s">
        <v>18</v>
      </c>
      <c r="C182" t="s">
        <v>19</v>
      </c>
      <c r="D182" t="s">
        <v>27</v>
      </c>
      <c r="E182" t="s">
        <v>21</v>
      </c>
      <c r="F182" t="s">
        <v>37</v>
      </c>
      <c r="G182">
        <v>40.229999999999997</v>
      </c>
      <c r="H182">
        <v>7</v>
      </c>
      <c r="I182">
        <v>14.080500000000001</v>
      </c>
      <c r="J182">
        <v>295.69049999999999</v>
      </c>
      <c r="K182" t="s">
        <v>235</v>
      </c>
      <c r="L182" s="2">
        <v>0.55694444444444446</v>
      </c>
      <c r="M182" t="s">
        <v>29</v>
      </c>
      <c r="N182">
        <v>281.61</v>
      </c>
      <c r="O182">
        <v>4.7619047620000003</v>
      </c>
      <c r="P182">
        <v>14.080500000000001</v>
      </c>
      <c r="Q182">
        <v>9.6</v>
      </c>
    </row>
    <row r="183" spans="1:17" hidden="1" x14ac:dyDescent="0.3">
      <c r="A183" t="s">
        <v>397</v>
      </c>
      <c r="B183" t="s">
        <v>18</v>
      </c>
      <c r="C183" t="s">
        <v>19</v>
      </c>
      <c r="D183" t="s">
        <v>27</v>
      </c>
      <c r="E183" t="s">
        <v>21</v>
      </c>
      <c r="F183" t="s">
        <v>51</v>
      </c>
      <c r="G183">
        <v>81.91</v>
      </c>
      <c r="H183">
        <v>2</v>
      </c>
      <c r="I183">
        <v>8.1910000000000007</v>
      </c>
      <c r="J183">
        <v>172.011</v>
      </c>
      <c r="K183" s="1">
        <v>43588</v>
      </c>
      <c r="L183" s="2">
        <v>0.73819444444444438</v>
      </c>
      <c r="M183" t="s">
        <v>29</v>
      </c>
      <c r="N183">
        <v>163.82</v>
      </c>
      <c r="O183">
        <v>4.7619047620000003</v>
      </c>
      <c r="P183">
        <v>8.1910000000000007</v>
      </c>
      <c r="Q183">
        <v>7.8</v>
      </c>
    </row>
    <row r="184" spans="1:17" hidden="1" x14ac:dyDescent="0.3">
      <c r="A184" t="s">
        <v>411</v>
      </c>
      <c r="B184" t="s">
        <v>18</v>
      </c>
      <c r="C184" t="s">
        <v>19</v>
      </c>
      <c r="D184" t="s">
        <v>27</v>
      </c>
      <c r="E184" t="s">
        <v>21</v>
      </c>
      <c r="F184" t="s">
        <v>51</v>
      </c>
      <c r="G184">
        <v>61.77</v>
      </c>
      <c r="H184">
        <v>5</v>
      </c>
      <c r="I184">
        <v>15.442500000000001</v>
      </c>
      <c r="J184">
        <v>324.29250000000002</v>
      </c>
      <c r="K184" s="1">
        <v>43680</v>
      </c>
      <c r="L184" s="2">
        <v>0.55625000000000002</v>
      </c>
      <c r="M184" t="s">
        <v>29</v>
      </c>
      <c r="N184">
        <v>308.85000000000002</v>
      </c>
      <c r="O184">
        <v>4.7619047620000003</v>
      </c>
      <c r="P184">
        <v>15.442500000000001</v>
      </c>
      <c r="Q184">
        <v>6.7</v>
      </c>
    </row>
    <row r="185" spans="1:17" hidden="1" x14ac:dyDescent="0.3">
      <c r="A185" t="s">
        <v>420</v>
      </c>
      <c r="B185" t="s">
        <v>18</v>
      </c>
      <c r="C185" t="s">
        <v>19</v>
      </c>
      <c r="D185" t="s">
        <v>27</v>
      </c>
      <c r="E185" t="s">
        <v>31</v>
      </c>
      <c r="F185" t="s">
        <v>51</v>
      </c>
      <c r="G185">
        <v>77.02</v>
      </c>
      <c r="H185">
        <v>5</v>
      </c>
      <c r="I185">
        <v>19.254999999999999</v>
      </c>
      <c r="J185">
        <v>404.35500000000002</v>
      </c>
      <c r="K185" s="1">
        <v>43526</v>
      </c>
      <c r="L185" s="2">
        <v>0.66597222222222219</v>
      </c>
      <c r="M185" t="s">
        <v>29</v>
      </c>
      <c r="N185">
        <v>385.1</v>
      </c>
      <c r="O185">
        <v>4.7619047620000003</v>
      </c>
      <c r="P185">
        <v>19.254999999999999</v>
      </c>
      <c r="Q185">
        <v>5.5</v>
      </c>
    </row>
    <row r="186" spans="1:17" hidden="1" x14ac:dyDescent="0.3">
      <c r="A186" t="s">
        <v>432</v>
      </c>
      <c r="B186" t="s">
        <v>18</v>
      </c>
      <c r="C186" t="s">
        <v>19</v>
      </c>
      <c r="D186" t="s">
        <v>27</v>
      </c>
      <c r="E186" t="s">
        <v>31</v>
      </c>
      <c r="F186" t="s">
        <v>37</v>
      </c>
      <c r="G186">
        <v>44.65</v>
      </c>
      <c r="H186">
        <v>3</v>
      </c>
      <c r="I186">
        <v>6.6974999999999998</v>
      </c>
      <c r="J186">
        <v>140.64750000000001</v>
      </c>
      <c r="K186" t="s">
        <v>123</v>
      </c>
      <c r="L186" s="2">
        <v>0.62777777777777777</v>
      </c>
      <c r="M186" t="s">
        <v>29</v>
      </c>
      <c r="N186">
        <v>133.94999999999999</v>
      </c>
      <c r="O186">
        <v>4.7619047620000003</v>
      </c>
      <c r="P186">
        <v>6.6974999999999998</v>
      </c>
      <c r="Q186">
        <v>6.2</v>
      </c>
    </row>
    <row r="187" spans="1:17" hidden="1" x14ac:dyDescent="0.3">
      <c r="A187" t="s">
        <v>436</v>
      </c>
      <c r="B187" t="s">
        <v>18</v>
      </c>
      <c r="C187" t="s">
        <v>19</v>
      </c>
      <c r="D187" t="s">
        <v>27</v>
      </c>
      <c r="E187" t="s">
        <v>31</v>
      </c>
      <c r="F187" t="s">
        <v>28</v>
      </c>
      <c r="G187">
        <v>26.02</v>
      </c>
      <c r="H187">
        <v>7</v>
      </c>
      <c r="I187">
        <v>9.1069999999999993</v>
      </c>
      <c r="J187">
        <v>191.24700000000001</v>
      </c>
      <c r="K187" t="s">
        <v>171</v>
      </c>
      <c r="L187" s="2">
        <v>0.73472222222222217</v>
      </c>
      <c r="M187" t="s">
        <v>29</v>
      </c>
      <c r="N187">
        <v>182.14</v>
      </c>
      <c r="O187">
        <v>4.7619047620000003</v>
      </c>
      <c r="P187">
        <v>9.1069999999999993</v>
      </c>
      <c r="Q187">
        <v>5.0999999999999996</v>
      </c>
    </row>
    <row r="188" spans="1:17" hidden="1" x14ac:dyDescent="0.3">
      <c r="A188" t="s">
        <v>439</v>
      </c>
      <c r="B188" t="s">
        <v>18</v>
      </c>
      <c r="C188" t="s">
        <v>19</v>
      </c>
      <c r="D188" t="s">
        <v>27</v>
      </c>
      <c r="E188" t="s">
        <v>31</v>
      </c>
      <c r="F188" t="s">
        <v>28</v>
      </c>
      <c r="G188">
        <v>51.69</v>
      </c>
      <c r="H188">
        <v>7</v>
      </c>
      <c r="I188">
        <v>18.0915</v>
      </c>
      <c r="J188">
        <v>379.92149999999998</v>
      </c>
      <c r="K188" t="s">
        <v>145</v>
      </c>
      <c r="L188" s="2">
        <v>0.76527777777777783</v>
      </c>
      <c r="M188" t="s">
        <v>29</v>
      </c>
      <c r="N188">
        <v>361.83</v>
      </c>
      <c r="O188">
        <v>4.7619047620000003</v>
      </c>
      <c r="P188">
        <v>18.0915</v>
      </c>
      <c r="Q188">
        <v>5.5</v>
      </c>
    </row>
    <row r="189" spans="1:17" hidden="1" x14ac:dyDescent="0.3">
      <c r="A189" t="s">
        <v>451</v>
      </c>
      <c r="B189" t="s">
        <v>18</v>
      </c>
      <c r="C189" t="s">
        <v>19</v>
      </c>
      <c r="D189" t="s">
        <v>27</v>
      </c>
      <c r="E189" t="s">
        <v>31</v>
      </c>
      <c r="F189" t="s">
        <v>32</v>
      </c>
      <c r="G189">
        <v>73.22</v>
      </c>
      <c r="H189">
        <v>6</v>
      </c>
      <c r="I189">
        <v>21.966000000000001</v>
      </c>
      <c r="J189">
        <v>461.286</v>
      </c>
      <c r="K189" t="s">
        <v>62</v>
      </c>
      <c r="L189" s="2">
        <v>0.73888888888888893</v>
      </c>
      <c r="M189" t="s">
        <v>29</v>
      </c>
      <c r="N189">
        <v>439.32</v>
      </c>
      <c r="O189">
        <v>4.7619047620000003</v>
      </c>
      <c r="P189">
        <v>21.966000000000001</v>
      </c>
      <c r="Q189">
        <v>7.2</v>
      </c>
    </row>
    <row r="190" spans="1:17" hidden="1" x14ac:dyDescent="0.3">
      <c r="A190" t="s">
        <v>533</v>
      </c>
      <c r="B190" t="s">
        <v>18</v>
      </c>
      <c r="C190" t="s">
        <v>19</v>
      </c>
      <c r="D190" t="s">
        <v>27</v>
      </c>
      <c r="E190" t="s">
        <v>21</v>
      </c>
      <c r="F190" t="s">
        <v>37</v>
      </c>
      <c r="G190">
        <v>19.100000000000001</v>
      </c>
      <c r="H190">
        <v>7</v>
      </c>
      <c r="I190">
        <v>6.6849999999999996</v>
      </c>
      <c r="J190">
        <v>140.38499999999999</v>
      </c>
      <c r="K190" t="s">
        <v>58</v>
      </c>
      <c r="L190" s="2">
        <v>0.4465277777777778</v>
      </c>
      <c r="M190" t="s">
        <v>29</v>
      </c>
      <c r="N190">
        <v>133.69999999999999</v>
      </c>
      <c r="O190">
        <v>4.7619047620000003</v>
      </c>
      <c r="P190">
        <v>6.6849999999999996</v>
      </c>
      <c r="Q190">
        <v>9.6999999999999993</v>
      </c>
    </row>
    <row r="191" spans="1:17" hidden="1" x14ac:dyDescent="0.3">
      <c r="A191" t="s">
        <v>602</v>
      </c>
      <c r="B191" t="s">
        <v>18</v>
      </c>
      <c r="C191" t="s">
        <v>19</v>
      </c>
      <c r="D191" t="s">
        <v>27</v>
      </c>
      <c r="E191" t="s">
        <v>31</v>
      </c>
      <c r="F191" t="s">
        <v>28</v>
      </c>
      <c r="G191">
        <v>99.55</v>
      </c>
      <c r="H191">
        <v>7</v>
      </c>
      <c r="I191">
        <v>34.842500000000001</v>
      </c>
      <c r="J191">
        <v>731.6925</v>
      </c>
      <c r="K191" t="s">
        <v>354</v>
      </c>
      <c r="L191" s="2">
        <v>0.50486111111111109</v>
      </c>
      <c r="M191" t="s">
        <v>29</v>
      </c>
      <c r="N191">
        <v>696.85</v>
      </c>
      <c r="O191">
        <v>4.7619047620000003</v>
      </c>
      <c r="P191">
        <v>34.842500000000001</v>
      </c>
      <c r="Q191">
        <v>7.6</v>
      </c>
    </row>
    <row r="192" spans="1:17" hidden="1" x14ac:dyDescent="0.3">
      <c r="A192" t="s">
        <v>618</v>
      </c>
      <c r="B192" t="s">
        <v>18</v>
      </c>
      <c r="C192" t="s">
        <v>19</v>
      </c>
      <c r="D192" t="s">
        <v>27</v>
      </c>
      <c r="E192" t="s">
        <v>31</v>
      </c>
      <c r="F192" t="s">
        <v>37</v>
      </c>
      <c r="G192">
        <v>98.09</v>
      </c>
      <c r="H192">
        <v>9</v>
      </c>
      <c r="I192">
        <v>44.140500000000003</v>
      </c>
      <c r="J192">
        <v>926.95050000000003</v>
      </c>
      <c r="K192" t="s">
        <v>69</v>
      </c>
      <c r="L192" s="2">
        <v>0.82013888888888886</v>
      </c>
      <c r="M192" t="s">
        <v>29</v>
      </c>
      <c r="N192">
        <v>882.81</v>
      </c>
      <c r="O192">
        <v>4.7619047620000003</v>
      </c>
      <c r="P192">
        <v>44.140500000000003</v>
      </c>
      <c r="Q192">
        <v>9.3000000000000007</v>
      </c>
    </row>
    <row r="193" spans="1:17" hidden="1" x14ac:dyDescent="0.3">
      <c r="A193" t="s">
        <v>638</v>
      </c>
      <c r="B193" t="s">
        <v>18</v>
      </c>
      <c r="C193" t="s">
        <v>19</v>
      </c>
      <c r="D193" t="s">
        <v>27</v>
      </c>
      <c r="E193" t="s">
        <v>21</v>
      </c>
      <c r="F193" t="s">
        <v>28</v>
      </c>
      <c r="G193">
        <v>66.06</v>
      </c>
      <c r="H193">
        <v>6</v>
      </c>
      <c r="I193">
        <v>19.818000000000001</v>
      </c>
      <c r="J193">
        <v>416.178</v>
      </c>
      <c r="K193" t="s">
        <v>147</v>
      </c>
      <c r="L193" s="2">
        <v>0.43611111111111112</v>
      </c>
      <c r="M193" t="s">
        <v>29</v>
      </c>
      <c r="N193">
        <v>396.36</v>
      </c>
      <c r="O193">
        <v>4.7619047620000003</v>
      </c>
      <c r="P193">
        <v>19.818000000000001</v>
      </c>
      <c r="Q193">
        <v>7.3</v>
      </c>
    </row>
    <row r="194" spans="1:17" hidden="1" x14ac:dyDescent="0.3">
      <c r="A194" t="s">
        <v>656</v>
      </c>
      <c r="B194" t="s">
        <v>18</v>
      </c>
      <c r="C194" t="s">
        <v>19</v>
      </c>
      <c r="D194" t="s">
        <v>27</v>
      </c>
      <c r="E194" t="s">
        <v>21</v>
      </c>
      <c r="F194" t="s">
        <v>51</v>
      </c>
      <c r="G194">
        <v>65.739999999999995</v>
      </c>
      <c r="H194">
        <v>9</v>
      </c>
      <c r="I194">
        <v>29.582999999999998</v>
      </c>
      <c r="J194">
        <v>621.24300000000005</v>
      </c>
      <c r="K194" s="1">
        <v>43466</v>
      </c>
      <c r="L194" s="2">
        <v>0.57986111111111105</v>
      </c>
      <c r="M194" t="s">
        <v>29</v>
      </c>
      <c r="N194">
        <v>591.66</v>
      </c>
      <c r="O194">
        <v>4.7619047620000003</v>
      </c>
      <c r="P194">
        <v>29.582999999999998</v>
      </c>
      <c r="Q194">
        <v>7.7</v>
      </c>
    </row>
    <row r="195" spans="1:17" hidden="1" x14ac:dyDescent="0.3">
      <c r="A195" t="s">
        <v>667</v>
      </c>
      <c r="B195" t="s">
        <v>18</v>
      </c>
      <c r="C195" t="s">
        <v>19</v>
      </c>
      <c r="D195" t="s">
        <v>27</v>
      </c>
      <c r="E195" t="s">
        <v>21</v>
      </c>
      <c r="F195" t="s">
        <v>22</v>
      </c>
      <c r="G195">
        <v>64.27</v>
      </c>
      <c r="H195">
        <v>4</v>
      </c>
      <c r="I195">
        <v>12.853999999999999</v>
      </c>
      <c r="J195">
        <v>269.93400000000003</v>
      </c>
      <c r="K195" t="s">
        <v>167</v>
      </c>
      <c r="L195" s="2">
        <v>0.57916666666666672</v>
      </c>
      <c r="M195" t="s">
        <v>29</v>
      </c>
      <c r="N195">
        <v>257.08</v>
      </c>
      <c r="O195">
        <v>4.7619047620000003</v>
      </c>
      <c r="P195">
        <v>12.853999999999999</v>
      </c>
      <c r="Q195">
        <v>7.7</v>
      </c>
    </row>
    <row r="196" spans="1:17" hidden="1" x14ac:dyDescent="0.3">
      <c r="A196" t="s">
        <v>675</v>
      </c>
      <c r="B196" t="s">
        <v>18</v>
      </c>
      <c r="C196" t="s">
        <v>19</v>
      </c>
      <c r="D196" t="s">
        <v>27</v>
      </c>
      <c r="E196" t="s">
        <v>21</v>
      </c>
      <c r="F196" t="s">
        <v>48</v>
      </c>
      <c r="G196">
        <v>52.34</v>
      </c>
      <c r="H196">
        <v>3</v>
      </c>
      <c r="I196">
        <v>7.851</v>
      </c>
      <c r="J196">
        <v>164.87100000000001</v>
      </c>
      <c r="K196" t="s">
        <v>112</v>
      </c>
      <c r="L196" s="2">
        <v>0.5854166666666667</v>
      </c>
      <c r="M196" t="s">
        <v>29</v>
      </c>
      <c r="N196">
        <v>157.02000000000001</v>
      </c>
      <c r="O196">
        <v>4.7619047620000003</v>
      </c>
      <c r="P196">
        <v>7.851</v>
      </c>
      <c r="Q196">
        <v>9.1999999999999993</v>
      </c>
    </row>
    <row r="197" spans="1:17" hidden="1" x14ac:dyDescent="0.3">
      <c r="A197" t="s">
        <v>678</v>
      </c>
      <c r="B197" t="s">
        <v>18</v>
      </c>
      <c r="C197" t="s">
        <v>19</v>
      </c>
      <c r="D197" t="s">
        <v>27</v>
      </c>
      <c r="E197" t="s">
        <v>31</v>
      </c>
      <c r="F197" t="s">
        <v>22</v>
      </c>
      <c r="G197">
        <v>14.62</v>
      </c>
      <c r="H197">
        <v>5</v>
      </c>
      <c r="I197">
        <v>3.6549999999999998</v>
      </c>
      <c r="J197">
        <v>76.754999999999995</v>
      </c>
      <c r="K197" s="1">
        <v>43558</v>
      </c>
      <c r="L197" s="2">
        <v>0.51597222222222217</v>
      </c>
      <c r="M197" t="s">
        <v>29</v>
      </c>
      <c r="N197">
        <v>73.099999999999994</v>
      </c>
      <c r="O197">
        <v>4.7619047620000003</v>
      </c>
      <c r="P197">
        <v>3.6549999999999998</v>
      </c>
      <c r="Q197">
        <v>4.4000000000000004</v>
      </c>
    </row>
    <row r="198" spans="1:17" hidden="1" x14ac:dyDescent="0.3">
      <c r="A198" t="s">
        <v>778</v>
      </c>
      <c r="B198" t="s">
        <v>18</v>
      </c>
      <c r="C198" t="s">
        <v>19</v>
      </c>
      <c r="D198" t="s">
        <v>27</v>
      </c>
      <c r="E198" t="s">
        <v>21</v>
      </c>
      <c r="F198" t="s">
        <v>48</v>
      </c>
      <c r="G198">
        <v>67.099999999999994</v>
      </c>
      <c r="H198">
        <v>3</v>
      </c>
      <c r="I198">
        <v>10.065</v>
      </c>
      <c r="J198">
        <v>211.36500000000001</v>
      </c>
      <c r="K198" t="s">
        <v>118</v>
      </c>
      <c r="L198" s="2">
        <v>0.44166666666666665</v>
      </c>
      <c r="M198" t="s">
        <v>29</v>
      </c>
      <c r="N198">
        <v>201.3</v>
      </c>
      <c r="O198">
        <v>4.7619047620000003</v>
      </c>
      <c r="P198">
        <v>10.065</v>
      </c>
      <c r="Q198">
        <v>7.5</v>
      </c>
    </row>
    <row r="199" spans="1:17" hidden="1" x14ac:dyDescent="0.3">
      <c r="A199" t="s">
        <v>828</v>
      </c>
      <c r="B199" t="s">
        <v>18</v>
      </c>
      <c r="C199" t="s">
        <v>19</v>
      </c>
      <c r="D199" t="s">
        <v>27</v>
      </c>
      <c r="E199" t="s">
        <v>31</v>
      </c>
      <c r="F199" t="s">
        <v>32</v>
      </c>
      <c r="G199">
        <v>93.96</v>
      </c>
      <c r="H199">
        <v>9</v>
      </c>
      <c r="I199">
        <v>42.281999999999996</v>
      </c>
      <c r="J199">
        <v>887.92200000000003</v>
      </c>
      <c r="K199" t="s">
        <v>295</v>
      </c>
      <c r="L199" s="2">
        <v>0.48055555555555557</v>
      </c>
      <c r="M199" t="s">
        <v>29</v>
      </c>
      <c r="N199">
        <v>845.64</v>
      </c>
      <c r="O199">
        <v>4.7619047620000003</v>
      </c>
      <c r="P199">
        <v>42.281999999999996</v>
      </c>
      <c r="Q199">
        <v>9.8000000000000007</v>
      </c>
    </row>
    <row r="200" spans="1:17" hidden="1" x14ac:dyDescent="0.3">
      <c r="A200" t="s">
        <v>846</v>
      </c>
      <c r="B200" t="s">
        <v>18</v>
      </c>
      <c r="C200" t="s">
        <v>19</v>
      </c>
      <c r="D200" t="s">
        <v>27</v>
      </c>
      <c r="E200" t="s">
        <v>21</v>
      </c>
      <c r="F200" t="s">
        <v>32</v>
      </c>
      <c r="G200">
        <v>96.52</v>
      </c>
      <c r="H200">
        <v>6</v>
      </c>
      <c r="I200">
        <v>28.956</v>
      </c>
      <c r="J200">
        <v>608.07600000000002</v>
      </c>
      <c r="K200" s="1">
        <v>43770</v>
      </c>
      <c r="L200" s="2">
        <v>0.49444444444444446</v>
      </c>
      <c r="M200" t="s">
        <v>29</v>
      </c>
      <c r="N200">
        <v>579.12</v>
      </c>
      <c r="O200">
        <v>4.7619047620000003</v>
      </c>
      <c r="P200">
        <v>28.956</v>
      </c>
      <c r="Q200">
        <v>4.5</v>
      </c>
    </row>
    <row r="201" spans="1:17" hidden="1" x14ac:dyDescent="0.3">
      <c r="A201" t="s">
        <v>858</v>
      </c>
      <c r="B201" t="s">
        <v>18</v>
      </c>
      <c r="C201" t="s">
        <v>19</v>
      </c>
      <c r="D201" t="s">
        <v>27</v>
      </c>
      <c r="E201" t="s">
        <v>21</v>
      </c>
      <c r="F201" t="s">
        <v>32</v>
      </c>
      <c r="G201">
        <v>11.43</v>
      </c>
      <c r="H201">
        <v>6</v>
      </c>
      <c r="I201">
        <v>3.4289999999999998</v>
      </c>
      <c r="J201">
        <v>72.009</v>
      </c>
      <c r="K201" t="s">
        <v>58</v>
      </c>
      <c r="L201" s="2">
        <v>0.72499999999999998</v>
      </c>
      <c r="M201" t="s">
        <v>29</v>
      </c>
      <c r="N201">
        <v>68.58</v>
      </c>
      <c r="O201">
        <v>4.7619047620000003</v>
      </c>
      <c r="P201">
        <v>3.4289999999999998</v>
      </c>
      <c r="Q201">
        <v>7.7</v>
      </c>
    </row>
    <row r="202" spans="1:17" hidden="1" x14ac:dyDescent="0.3">
      <c r="A202" t="s">
        <v>894</v>
      </c>
      <c r="B202" t="s">
        <v>18</v>
      </c>
      <c r="C202" t="s">
        <v>19</v>
      </c>
      <c r="D202" t="s">
        <v>27</v>
      </c>
      <c r="E202" t="s">
        <v>21</v>
      </c>
      <c r="F202" t="s">
        <v>32</v>
      </c>
      <c r="G202">
        <v>77.47</v>
      </c>
      <c r="H202">
        <v>4</v>
      </c>
      <c r="I202">
        <v>15.494</v>
      </c>
      <c r="J202">
        <v>325.37400000000002</v>
      </c>
      <c r="K202" t="s">
        <v>338</v>
      </c>
      <c r="L202" s="2">
        <v>0.69166666666666676</v>
      </c>
      <c r="M202" t="s">
        <v>29</v>
      </c>
      <c r="N202">
        <v>309.88</v>
      </c>
      <c r="O202">
        <v>4.7619047620000003</v>
      </c>
      <c r="P202">
        <v>15.494</v>
      </c>
      <c r="Q202">
        <v>4.2</v>
      </c>
    </row>
    <row r="203" spans="1:17" hidden="1" x14ac:dyDescent="0.3">
      <c r="A203" t="s">
        <v>896</v>
      </c>
      <c r="B203" t="s">
        <v>18</v>
      </c>
      <c r="C203" t="s">
        <v>19</v>
      </c>
      <c r="D203" t="s">
        <v>27</v>
      </c>
      <c r="E203" t="s">
        <v>21</v>
      </c>
      <c r="F203" t="s">
        <v>28</v>
      </c>
      <c r="G203">
        <v>50.23</v>
      </c>
      <c r="H203">
        <v>4</v>
      </c>
      <c r="I203">
        <v>10.045999999999999</v>
      </c>
      <c r="J203">
        <v>210.96600000000001</v>
      </c>
      <c r="K203" s="1">
        <v>43678</v>
      </c>
      <c r="L203" s="2">
        <v>0.71666666666666667</v>
      </c>
      <c r="M203" t="s">
        <v>29</v>
      </c>
      <c r="N203">
        <v>200.92</v>
      </c>
      <c r="O203">
        <v>4.7619047620000003</v>
      </c>
      <c r="P203">
        <v>10.045999999999999</v>
      </c>
      <c r="Q203">
        <v>9</v>
      </c>
    </row>
    <row r="204" spans="1:17" hidden="1" x14ac:dyDescent="0.3">
      <c r="A204" t="s">
        <v>902</v>
      </c>
      <c r="B204" t="s">
        <v>18</v>
      </c>
      <c r="C204" t="s">
        <v>19</v>
      </c>
      <c r="D204" t="s">
        <v>27</v>
      </c>
      <c r="E204" t="s">
        <v>31</v>
      </c>
      <c r="F204" t="s">
        <v>28</v>
      </c>
      <c r="G204">
        <v>95.15</v>
      </c>
      <c r="H204">
        <v>1</v>
      </c>
      <c r="I204">
        <v>4.7575000000000003</v>
      </c>
      <c r="J204">
        <v>99.907499999999999</v>
      </c>
      <c r="K204" t="s">
        <v>72</v>
      </c>
      <c r="L204" s="2">
        <v>0.58333333333333337</v>
      </c>
      <c r="M204" t="s">
        <v>29</v>
      </c>
      <c r="N204">
        <v>95.15</v>
      </c>
      <c r="O204">
        <v>4.7619047620000003</v>
      </c>
      <c r="P204">
        <v>4.7575000000000003</v>
      </c>
      <c r="Q204">
        <v>6</v>
      </c>
    </row>
    <row r="205" spans="1:17" hidden="1" x14ac:dyDescent="0.3">
      <c r="A205" t="s">
        <v>912</v>
      </c>
      <c r="B205" t="s">
        <v>18</v>
      </c>
      <c r="C205" t="s">
        <v>19</v>
      </c>
      <c r="D205" t="s">
        <v>27</v>
      </c>
      <c r="E205" t="s">
        <v>21</v>
      </c>
      <c r="F205" t="s">
        <v>22</v>
      </c>
      <c r="G205">
        <v>68.709999999999994</v>
      </c>
      <c r="H205">
        <v>3</v>
      </c>
      <c r="I205">
        <v>10.3065</v>
      </c>
      <c r="J205">
        <v>216.4365</v>
      </c>
      <c r="K205" s="1">
        <v>43558</v>
      </c>
      <c r="L205" s="2">
        <v>0.4201388888888889</v>
      </c>
      <c r="M205" t="s">
        <v>29</v>
      </c>
      <c r="N205">
        <v>206.13</v>
      </c>
      <c r="O205">
        <v>4.7619047620000003</v>
      </c>
      <c r="P205">
        <v>10.3065</v>
      </c>
      <c r="Q205">
        <v>8.6999999999999993</v>
      </c>
    </row>
    <row r="206" spans="1:17" hidden="1" x14ac:dyDescent="0.3">
      <c r="A206" t="s">
        <v>919</v>
      </c>
      <c r="B206" t="s">
        <v>18</v>
      </c>
      <c r="C206" t="s">
        <v>19</v>
      </c>
      <c r="D206" t="s">
        <v>27</v>
      </c>
      <c r="E206" t="s">
        <v>31</v>
      </c>
      <c r="F206" t="s">
        <v>28</v>
      </c>
      <c r="G206">
        <v>10.56</v>
      </c>
      <c r="H206">
        <v>8</v>
      </c>
      <c r="I206">
        <v>4.2240000000000002</v>
      </c>
      <c r="J206">
        <v>88.703999999999994</v>
      </c>
      <c r="K206" t="s">
        <v>129</v>
      </c>
      <c r="L206" s="2">
        <v>0.73819444444444438</v>
      </c>
      <c r="M206" t="s">
        <v>29</v>
      </c>
      <c r="N206">
        <v>84.48</v>
      </c>
      <c r="O206">
        <v>4.7619047620000003</v>
      </c>
      <c r="P206">
        <v>4.2240000000000002</v>
      </c>
      <c r="Q206">
        <v>7.6</v>
      </c>
    </row>
    <row r="207" spans="1:17" hidden="1" x14ac:dyDescent="0.3">
      <c r="A207" t="s">
        <v>924</v>
      </c>
      <c r="B207" t="s">
        <v>18</v>
      </c>
      <c r="C207" t="s">
        <v>19</v>
      </c>
      <c r="D207" t="s">
        <v>27</v>
      </c>
      <c r="E207" t="s">
        <v>31</v>
      </c>
      <c r="F207" t="s">
        <v>51</v>
      </c>
      <c r="G207">
        <v>52.38</v>
      </c>
      <c r="H207">
        <v>1</v>
      </c>
      <c r="I207">
        <v>2.6190000000000002</v>
      </c>
      <c r="J207">
        <v>54.999000000000002</v>
      </c>
      <c r="K207" t="s">
        <v>167</v>
      </c>
      <c r="L207" s="2">
        <v>0.8222222222222223</v>
      </c>
      <c r="M207" t="s">
        <v>29</v>
      </c>
      <c r="N207">
        <v>52.38</v>
      </c>
      <c r="O207">
        <v>4.7619047620000003</v>
      </c>
      <c r="P207">
        <v>2.6190000000000002</v>
      </c>
      <c r="Q207">
        <v>5.8</v>
      </c>
    </row>
    <row r="208" spans="1:17" hidden="1" x14ac:dyDescent="0.3">
      <c r="A208" t="s">
        <v>929</v>
      </c>
      <c r="B208" t="s">
        <v>18</v>
      </c>
      <c r="C208" t="s">
        <v>19</v>
      </c>
      <c r="D208" t="s">
        <v>27</v>
      </c>
      <c r="E208" t="s">
        <v>31</v>
      </c>
      <c r="F208" t="s">
        <v>51</v>
      </c>
      <c r="G208">
        <v>51.94</v>
      </c>
      <c r="H208">
        <v>3</v>
      </c>
      <c r="I208">
        <v>7.7910000000000004</v>
      </c>
      <c r="J208">
        <v>163.61099999999999</v>
      </c>
      <c r="K208" t="s">
        <v>118</v>
      </c>
      <c r="L208" s="2">
        <v>0.63958333333333328</v>
      </c>
      <c r="M208" t="s">
        <v>29</v>
      </c>
      <c r="N208">
        <v>155.82</v>
      </c>
      <c r="O208">
        <v>4.7619047620000003</v>
      </c>
      <c r="P208">
        <v>7.7910000000000004</v>
      </c>
      <c r="Q208">
        <v>7.9</v>
      </c>
    </row>
    <row r="209" spans="1:17" hidden="1" x14ac:dyDescent="0.3">
      <c r="A209" t="s">
        <v>933</v>
      </c>
      <c r="B209" t="s">
        <v>18</v>
      </c>
      <c r="C209" t="s">
        <v>19</v>
      </c>
      <c r="D209" t="s">
        <v>27</v>
      </c>
      <c r="E209" t="s">
        <v>31</v>
      </c>
      <c r="F209" t="s">
        <v>51</v>
      </c>
      <c r="G209">
        <v>21.32</v>
      </c>
      <c r="H209">
        <v>1</v>
      </c>
      <c r="I209">
        <v>1.0660000000000001</v>
      </c>
      <c r="J209">
        <v>22.385999999999999</v>
      </c>
      <c r="K209" t="s">
        <v>145</v>
      </c>
      <c r="L209" s="2">
        <v>0.52986111111111112</v>
      </c>
      <c r="M209" t="s">
        <v>29</v>
      </c>
      <c r="N209">
        <v>21.32</v>
      </c>
      <c r="O209">
        <v>4.7619047620000003</v>
      </c>
      <c r="P209">
        <v>1.0660000000000001</v>
      </c>
      <c r="Q209">
        <v>5.9</v>
      </c>
    </row>
    <row r="210" spans="1:17" hidden="1" x14ac:dyDescent="0.3">
      <c r="A210" t="s">
        <v>938</v>
      </c>
      <c r="B210" t="s">
        <v>18</v>
      </c>
      <c r="C210" t="s">
        <v>19</v>
      </c>
      <c r="D210" t="s">
        <v>27</v>
      </c>
      <c r="E210" t="s">
        <v>21</v>
      </c>
      <c r="F210" t="s">
        <v>51</v>
      </c>
      <c r="G210">
        <v>99.1</v>
      </c>
      <c r="H210">
        <v>6</v>
      </c>
      <c r="I210">
        <v>29.73</v>
      </c>
      <c r="J210">
        <v>624.33000000000004</v>
      </c>
      <c r="K210" t="s">
        <v>183</v>
      </c>
      <c r="L210" s="2">
        <v>0.5493055555555556</v>
      </c>
      <c r="M210" t="s">
        <v>29</v>
      </c>
      <c r="N210">
        <v>594.6</v>
      </c>
      <c r="O210">
        <v>4.7619047620000003</v>
      </c>
      <c r="P210">
        <v>29.73</v>
      </c>
      <c r="Q210">
        <v>4.2</v>
      </c>
    </row>
    <row r="211" spans="1:17" hidden="1" x14ac:dyDescent="0.3">
      <c r="A211" t="s">
        <v>939</v>
      </c>
      <c r="B211" t="s">
        <v>18</v>
      </c>
      <c r="C211" t="s">
        <v>19</v>
      </c>
      <c r="D211" t="s">
        <v>27</v>
      </c>
      <c r="E211" t="s">
        <v>31</v>
      </c>
      <c r="F211" t="s">
        <v>51</v>
      </c>
      <c r="G211">
        <v>74.099999999999994</v>
      </c>
      <c r="H211">
        <v>1</v>
      </c>
      <c r="I211">
        <v>3.7050000000000001</v>
      </c>
      <c r="J211">
        <v>77.805000000000007</v>
      </c>
      <c r="K211" t="s">
        <v>76</v>
      </c>
      <c r="L211" s="2">
        <v>0.46180555555555558</v>
      </c>
      <c r="M211" t="s">
        <v>29</v>
      </c>
      <c r="N211">
        <v>74.099999999999994</v>
      </c>
      <c r="O211">
        <v>4.7619047620000003</v>
      </c>
      <c r="P211">
        <v>3.7050000000000001</v>
      </c>
      <c r="Q211">
        <v>9.1999999999999993</v>
      </c>
    </row>
    <row r="212" spans="1:17" hidden="1" x14ac:dyDescent="0.3">
      <c r="A212" t="s">
        <v>974</v>
      </c>
      <c r="B212" t="s">
        <v>18</v>
      </c>
      <c r="C212" t="s">
        <v>19</v>
      </c>
      <c r="D212" t="s">
        <v>27</v>
      </c>
      <c r="E212" t="s">
        <v>31</v>
      </c>
      <c r="F212" t="s">
        <v>37</v>
      </c>
      <c r="G212">
        <v>45.58</v>
      </c>
      <c r="H212">
        <v>7</v>
      </c>
      <c r="I212">
        <v>15.952999999999999</v>
      </c>
      <c r="J212">
        <v>335.01299999999998</v>
      </c>
      <c r="K212" t="s">
        <v>138</v>
      </c>
      <c r="L212" s="2">
        <v>0.41875000000000001</v>
      </c>
      <c r="M212" t="s">
        <v>29</v>
      </c>
      <c r="N212">
        <v>319.06</v>
      </c>
      <c r="O212">
        <v>4.7619047620000003</v>
      </c>
      <c r="P212">
        <v>15.952999999999999</v>
      </c>
      <c r="Q212">
        <v>5</v>
      </c>
    </row>
    <row r="213" spans="1:17" hidden="1" x14ac:dyDescent="0.3">
      <c r="A213" t="s">
        <v>992</v>
      </c>
      <c r="B213" t="s">
        <v>18</v>
      </c>
      <c r="C213" t="s">
        <v>19</v>
      </c>
      <c r="D213" t="s">
        <v>27</v>
      </c>
      <c r="E213" t="s">
        <v>31</v>
      </c>
      <c r="F213" t="s">
        <v>48</v>
      </c>
      <c r="G213">
        <v>11.53</v>
      </c>
      <c r="H213">
        <v>7</v>
      </c>
      <c r="I213">
        <v>4.0354999999999999</v>
      </c>
      <c r="J213">
        <v>84.745500000000007</v>
      </c>
      <c r="K213" t="s">
        <v>80</v>
      </c>
      <c r="L213" s="2">
        <v>0.73263888888888884</v>
      </c>
      <c r="M213" t="s">
        <v>29</v>
      </c>
      <c r="N213">
        <v>80.709999999999994</v>
      </c>
      <c r="O213">
        <v>4.7619047620000003</v>
      </c>
      <c r="P213">
        <v>4.0354999999999999</v>
      </c>
      <c r="Q213">
        <v>8.1</v>
      </c>
    </row>
    <row r="214" spans="1:17" hidden="1" x14ac:dyDescent="0.3">
      <c r="A214" t="s">
        <v>1001</v>
      </c>
      <c r="B214" t="s">
        <v>18</v>
      </c>
      <c r="C214" t="s">
        <v>19</v>
      </c>
      <c r="D214" t="s">
        <v>27</v>
      </c>
      <c r="E214" t="s">
        <v>21</v>
      </c>
      <c r="F214" t="s">
        <v>32</v>
      </c>
      <c r="G214">
        <v>93.12</v>
      </c>
      <c r="H214">
        <v>8</v>
      </c>
      <c r="I214">
        <v>37.247999999999998</v>
      </c>
      <c r="J214">
        <v>782.20799999999997</v>
      </c>
      <c r="K214" s="1">
        <v>43648</v>
      </c>
      <c r="L214" s="2">
        <v>0.42291666666666666</v>
      </c>
      <c r="M214" t="s">
        <v>29</v>
      </c>
      <c r="N214">
        <v>744.96</v>
      </c>
      <c r="O214">
        <v>4.7619047620000003</v>
      </c>
      <c r="P214">
        <v>37.247999999999998</v>
      </c>
      <c r="Q214">
        <v>6.8</v>
      </c>
    </row>
    <row r="215" spans="1:17" hidden="1" x14ac:dyDescent="0.3">
      <c r="A215" t="s">
        <v>1006</v>
      </c>
      <c r="B215" t="s">
        <v>18</v>
      </c>
      <c r="C215" t="s">
        <v>19</v>
      </c>
      <c r="D215" t="s">
        <v>27</v>
      </c>
      <c r="E215" t="s">
        <v>21</v>
      </c>
      <c r="F215" t="s">
        <v>51</v>
      </c>
      <c r="G215">
        <v>94.67</v>
      </c>
      <c r="H215">
        <v>4</v>
      </c>
      <c r="I215">
        <v>18.934000000000001</v>
      </c>
      <c r="J215">
        <v>397.61399999999998</v>
      </c>
      <c r="K215" s="1">
        <v>43772</v>
      </c>
      <c r="L215" s="2">
        <v>0.50277777777777777</v>
      </c>
      <c r="M215" t="s">
        <v>29</v>
      </c>
      <c r="N215">
        <v>378.68</v>
      </c>
      <c r="O215">
        <v>4.7619047620000003</v>
      </c>
      <c r="P215">
        <v>18.934000000000001</v>
      </c>
      <c r="Q215">
        <v>6.8</v>
      </c>
    </row>
    <row r="216" spans="1:17" hidden="1" x14ac:dyDescent="0.3">
      <c r="A216" t="s">
        <v>1026</v>
      </c>
      <c r="B216" t="s">
        <v>18</v>
      </c>
      <c r="C216" t="s">
        <v>19</v>
      </c>
      <c r="D216" t="s">
        <v>27</v>
      </c>
      <c r="E216" t="s">
        <v>21</v>
      </c>
      <c r="F216" t="s">
        <v>37</v>
      </c>
      <c r="G216">
        <v>89.48</v>
      </c>
      <c r="H216">
        <v>5</v>
      </c>
      <c r="I216">
        <v>22.37</v>
      </c>
      <c r="J216">
        <v>469.77</v>
      </c>
      <c r="K216" t="s">
        <v>235</v>
      </c>
      <c r="L216" s="2">
        <v>0.4291666666666667</v>
      </c>
      <c r="M216" t="s">
        <v>29</v>
      </c>
      <c r="N216">
        <v>447.4</v>
      </c>
      <c r="O216">
        <v>4.7619047620000003</v>
      </c>
      <c r="P216">
        <v>22.37</v>
      </c>
      <c r="Q216">
        <v>7.4</v>
      </c>
    </row>
    <row r="217" spans="1:17" hidden="1" x14ac:dyDescent="0.3">
      <c r="A217" t="s">
        <v>1044</v>
      </c>
      <c r="B217" t="s">
        <v>18</v>
      </c>
      <c r="C217" t="s">
        <v>19</v>
      </c>
      <c r="D217" t="s">
        <v>27</v>
      </c>
      <c r="E217" t="s">
        <v>21</v>
      </c>
      <c r="F217" t="s">
        <v>51</v>
      </c>
      <c r="G217">
        <v>42.57</v>
      </c>
      <c r="H217">
        <v>7</v>
      </c>
      <c r="I217">
        <v>14.8995</v>
      </c>
      <c r="J217">
        <v>312.8895</v>
      </c>
      <c r="K217" s="1">
        <v>43617</v>
      </c>
      <c r="L217" s="2">
        <v>0.49374999999999997</v>
      </c>
      <c r="M217" t="s">
        <v>29</v>
      </c>
      <c r="N217">
        <v>297.99</v>
      </c>
      <c r="O217">
        <v>4.7619047620000003</v>
      </c>
      <c r="P217">
        <v>14.8995</v>
      </c>
      <c r="Q217">
        <v>6.8</v>
      </c>
    </row>
    <row r="218" spans="1:17" hidden="1" x14ac:dyDescent="0.3">
      <c r="A218" t="s">
        <v>1057</v>
      </c>
      <c r="B218" t="s">
        <v>18</v>
      </c>
      <c r="C218" t="s">
        <v>19</v>
      </c>
      <c r="D218" t="s">
        <v>27</v>
      </c>
      <c r="E218" t="s">
        <v>21</v>
      </c>
      <c r="F218" t="s">
        <v>22</v>
      </c>
      <c r="G218">
        <v>15.8</v>
      </c>
      <c r="H218">
        <v>3</v>
      </c>
      <c r="I218">
        <v>2.37</v>
      </c>
      <c r="J218">
        <v>49.77</v>
      </c>
      <c r="K218" t="s">
        <v>39</v>
      </c>
      <c r="L218" s="2">
        <v>0.75138888888888899</v>
      </c>
      <c r="M218" t="s">
        <v>29</v>
      </c>
      <c r="N218">
        <v>47.4</v>
      </c>
      <c r="O218">
        <v>4.7619047620000003</v>
      </c>
      <c r="P218">
        <v>2.37</v>
      </c>
      <c r="Q218">
        <v>9.5</v>
      </c>
    </row>
    <row r="219" spans="1:17" hidden="1" x14ac:dyDescent="0.3">
      <c r="A219" t="s">
        <v>1062</v>
      </c>
      <c r="B219" t="s">
        <v>18</v>
      </c>
      <c r="C219" t="s">
        <v>19</v>
      </c>
      <c r="D219" t="s">
        <v>27</v>
      </c>
      <c r="E219" t="s">
        <v>31</v>
      </c>
      <c r="F219" t="s">
        <v>32</v>
      </c>
      <c r="G219">
        <v>80.08</v>
      </c>
      <c r="H219">
        <v>3</v>
      </c>
      <c r="I219">
        <v>12.012</v>
      </c>
      <c r="J219">
        <v>252.25200000000001</v>
      </c>
      <c r="K219" s="1">
        <v>43771</v>
      </c>
      <c r="L219" s="2">
        <v>0.64513888888888882</v>
      </c>
      <c r="M219" t="s">
        <v>29</v>
      </c>
      <c r="N219">
        <v>240.24</v>
      </c>
      <c r="O219">
        <v>4.7619047620000003</v>
      </c>
      <c r="P219">
        <v>12.012</v>
      </c>
      <c r="Q219">
        <v>5.4</v>
      </c>
    </row>
    <row r="220" spans="1:17" hidden="1" x14ac:dyDescent="0.3">
      <c r="A220" t="s">
        <v>1065</v>
      </c>
      <c r="B220" t="s">
        <v>18</v>
      </c>
      <c r="C220" t="s">
        <v>19</v>
      </c>
      <c r="D220" t="s">
        <v>27</v>
      </c>
      <c r="E220" t="s">
        <v>21</v>
      </c>
      <c r="F220" t="s">
        <v>48</v>
      </c>
      <c r="G220">
        <v>74.66</v>
      </c>
      <c r="H220">
        <v>4</v>
      </c>
      <c r="I220">
        <v>14.932</v>
      </c>
      <c r="J220">
        <v>313.572</v>
      </c>
      <c r="K220" s="1">
        <v>43558</v>
      </c>
      <c r="L220" s="2">
        <v>0.44375000000000003</v>
      </c>
      <c r="M220" t="s">
        <v>29</v>
      </c>
      <c r="N220">
        <v>298.64</v>
      </c>
      <c r="O220">
        <v>4.7619047620000003</v>
      </c>
      <c r="P220">
        <v>14.932</v>
      </c>
      <c r="Q220">
        <v>8.5</v>
      </c>
    </row>
    <row r="221" spans="1:17" hidden="1" x14ac:dyDescent="0.3">
      <c r="A221" t="s">
        <v>1070</v>
      </c>
      <c r="B221" t="s">
        <v>18</v>
      </c>
      <c r="C221" t="s">
        <v>19</v>
      </c>
      <c r="D221" t="s">
        <v>27</v>
      </c>
      <c r="E221" t="s">
        <v>31</v>
      </c>
      <c r="F221" t="s">
        <v>22</v>
      </c>
      <c r="G221">
        <v>58.15</v>
      </c>
      <c r="H221">
        <v>4</v>
      </c>
      <c r="I221">
        <v>11.63</v>
      </c>
      <c r="J221">
        <v>244.23</v>
      </c>
      <c r="K221" t="s">
        <v>147</v>
      </c>
      <c r="L221" s="2">
        <v>0.73888888888888893</v>
      </c>
      <c r="M221" t="s">
        <v>29</v>
      </c>
      <c r="N221">
        <v>232.6</v>
      </c>
      <c r="O221">
        <v>4.7619047620000003</v>
      </c>
      <c r="P221">
        <v>11.63</v>
      </c>
      <c r="Q221">
        <v>8.4</v>
      </c>
    </row>
    <row r="222" spans="1:17" hidden="1" x14ac:dyDescent="0.3">
      <c r="A222" t="s">
        <v>1087</v>
      </c>
      <c r="B222" t="s">
        <v>18</v>
      </c>
      <c r="C222" t="s">
        <v>19</v>
      </c>
      <c r="D222" t="s">
        <v>27</v>
      </c>
      <c r="E222" t="s">
        <v>31</v>
      </c>
      <c r="F222" t="s">
        <v>32</v>
      </c>
      <c r="G222">
        <v>65.819999999999993</v>
      </c>
      <c r="H222">
        <v>1</v>
      </c>
      <c r="I222">
        <v>3.2909999999999999</v>
      </c>
      <c r="J222">
        <v>69.111000000000004</v>
      </c>
      <c r="K222" t="s">
        <v>218</v>
      </c>
      <c r="L222" s="2">
        <v>0.6479166666666667</v>
      </c>
      <c r="M222" t="s">
        <v>29</v>
      </c>
      <c r="N222">
        <v>65.819999999999993</v>
      </c>
      <c r="O222">
        <v>4.7619047620000003</v>
      </c>
      <c r="P222">
        <v>3.2909999999999999</v>
      </c>
      <c r="Q222">
        <v>4.0999999999999996</v>
      </c>
    </row>
    <row r="223" spans="1:17" hidden="1" x14ac:dyDescent="0.3">
      <c r="A223" t="s">
        <v>30</v>
      </c>
      <c r="B223" t="s">
        <v>18</v>
      </c>
      <c r="C223" t="s">
        <v>19</v>
      </c>
      <c r="D223" t="s">
        <v>27</v>
      </c>
      <c r="E223" t="s">
        <v>31</v>
      </c>
      <c r="F223" t="s">
        <v>32</v>
      </c>
      <c r="G223">
        <v>46.33</v>
      </c>
      <c r="H223">
        <v>7</v>
      </c>
      <c r="I223">
        <v>16.215499999999999</v>
      </c>
      <c r="J223">
        <v>340.52550000000002</v>
      </c>
      <c r="K223" s="1">
        <v>43527</v>
      </c>
      <c r="L223" s="2">
        <v>0.55763888888888891</v>
      </c>
      <c r="M223" t="s">
        <v>33</v>
      </c>
      <c r="N223">
        <v>324.31</v>
      </c>
      <c r="O223">
        <v>4.7619047620000003</v>
      </c>
      <c r="P223">
        <v>16.215499999999999</v>
      </c>
      <c r="Q223">
        <v>7.4</v>
      </c>
    </row>
    <row r="224" spans="1:17" hidden="1" x14ac:dyDescent="0.3">
      <c r="A224" t="s">
        <v>60</v>
      </c>
      <c r="B224" t="s">
        <v>18</v>
      </c>
      <c r="C224" t="s">
        <v>19</v>
      </c>
      <c r="D224" t="s">
        <v>27</v>
      </c>
      <c r="E224" t="s">
        <v>31</v>
      </c>
      <c r="F224" t="s">
        <v>37</v>
      </c>
      <c r="G224">
        <v>72.61</v>
      </c>
      <c r="H224">
        <v>6</v>
      </c>
      <c r="I224">
        <v>21.783000000000001</v>
      </c>
      <c r="J224">
        <v>457.44299999999998</v>
      </c>
      <c r="K224" s="1">
        <v>43466</v>
      </c>
      <c r="L224" s="2">
        <v>0.44375000000000003</v>
      </c>
      <c r="M224" t="s">
        <v>33</v>
      </c>
      <c r="N224">
        <v>435.66</v>
      </c>
      <c r="O224">
        <v>4.7619047620000003</v>
      </c>
      <c r="P224">
        <v>21.783000000000001</v>
      </c>
      <c r="Q224">
        <v>6.9</v>
      </c>
    </row>
    <row r="225" spans="1:17" hidden="1" x14ac:dyDescent="0.3">
      <c r="A225" t="s">
        <v>61</v>
      </c>
      <c r="B225" t="s">
        <v>18</v>
      </c>
      <c r="C225" t="s">
        <v>19</v>
      </c>
      <c r="D225" t="s">
        <v>27</v>
      </c>
      <c r="E225" t="s">
        <v>31</v>
      </c>
      <c r="F225" t="s">
        <v>48</v>
      </c>
      <c r="G225">
        <v>54.67</v>
      </c>
      <c r="H225">
        <v>3</v>
      </c>
      <c r="I225">
        <v>8.2004999999999999</v>
      </c>
      <c r="J225">
        <v>172.2105</v>
      </c>
      <c r="K225" t="s">
        <v>62</v>
      </c>
      <c r="L225" s="2">
        <v>0.75</v>
      </c>
      <c r="M225" t="s">
        <v>33</v>
      </c>
      <c r="N225">
        <v>164.01</v>
      </c>
      <c r="O225">
        <v>4.7619047620000003</v>
      </c>
      <c r="P225">
        <v>8.2004999999999999</v>
      </c>
      <c r="Q225">
        <v>8.6</v>
      </c>
    </row>
    <row r="226" spans="1:17" hidden="1" x14ac:dyDescent="0.3">
      <c r="A226" t="s">
        <v>74</v>
      </c>
      <c r="B226" t="s">
        <v>18</v>
      </c>
      <c r="C226" t="s">
        <v>19</v>
      </c>
      <c r="D226" t="s">
        <v>27</v>
      </c>
      <c r="E226" t="s">
        <v>21</v>
      </c>
      <c r="F226" t="s">
        <v>51</v>
      </c>
      <c r="G226">
        <v>87.67</v>
      </c>
      <c r="H226">
        <v>2</v>
      </c>
      <c r="I226">
        <v>8.7669999999999995</v>
      </c>
      <c r="J226">
        <v>184.107</v>
      </c>
      <c r="K226" s="1">
        <v>43741</v>
      </c>
      <c r="L226" s="2">
        <v>0.51180555555555551</v>
      </c>
      <c r="M226" t="s">
        <v>33</v>
      </c>
      <c r="N226">
        <v>175.34</v>
      </c>
      <c r="O226">
        <v>4.7619047620000003</v>
      </c>
      <c r="P226">
        <v>8.7669999999999995</v>
      </c>
      <c r="Q226">
        <v>7.7</v>
      </c>
    </row>
    <row r="227" spans="1:17" hidden="1" x14ac:dyDescent="0.3">
      <c r="A227" t="s">
        <v>82</v>
      </c>
      <c r="B227" t="s">
        <v>18</v>
      </c>
      <c r="C227" t="s">
        <v>19</v>
      </c>
      <c r="D227" t="s">
        <v>27</v>
      </c>
      <c r="E227" t="s">
        <v>31</v>
      </c>
      <c r="F227" t="s">
        <v>22</v>
      </c>
      <c r="G227">
        <v>96.58</v>
      </c>
      <c r="H227">
        <v>2</v>
      </c>
      <c r="I227">
        <v>9.6579999999999995</v>
      </c>
      <c r="J227">
        <v>202.81800000000001</v>
      </c>
      <c r="K227" t="s">
        <v>67</v>
      </c>
      <c r="L227" s="2">
        <v>0.42499999999999999</v>
      </c>
      <c r="M227" t="s">
        <v>33</v>
      </c>
      <c r="N227">
        <v>193.16</v>
      </c>
      <c r="O227">
        <v>4.7619047620000003</v>
      </c>
      <c r="P227">
        <v>9.6579999999999995</v>
      </c>
      <c r="Q227">
        <v>5.0999999999999996</v>
      </c>
    </row>
    <row r="228" spans="1:17" hidden="1" x14ac:dyDescent="0.3">
      <c r="A228" t="s">
        <v>191</v>
      </c>
      <c r="B228" t="s">
        <v>18</v>
      </c>
      <c r="C228" t="s">
        <v>19</v>
      </c>
      <c r="D228" t="s">
        <v>27</v>
      </c>
      <c r="E228" t="s">
        <v>21</v>
      </c>
      <c r="F228" t="s">
        <v>28</v>
      </c>
      <c r="G228">
        <v>99.56</v>
      </c>
      <c r="H228">
        <v>8</v>
      </c>
      <c r="I228">
        <v>39.823999999999998</v>
      </c>
      <c r="J228">
        <v>836.30399999999997</v>
      </c>
      <c r="K228" t="s">
        <v>123</v>
      </c>
      <c r="L228" s="2">
        <v>0.7104166666666667</v>
      </c>
      <c r="M228" t="s">
        <v>33</v>
      </c>
      <c r="N228">
        <v>796.48</v>
      </c>
      <c r="O228">
        <v>4.7619047620000003</v>
      </c>
      <c r="P228">
        <v>39.823999999999998</v>
      </c>
      <c r="Q228">
        <v>5.2</v>
      </c>
    </row>
    <row r="229" spans="1:17" hidden="1" x14ac:dyDescent="0.3">
      <c r="A229" t="s">
        <v>196</v>
      </c>
      <c r="B229" t="s">
        <v>18</v>
      </c>
      <c r="C229" t="s">
        <v>19</v>
      </c>
      <c r="D229" t="s">
        <v>27</v>
      </c>
      <c r="E229" t="s">
        <v>21</v>
      </c>
      <c r="F229" t="s">
        <v>32</v>
      </c>
      <c r="G229">
        <v>93.69</v>
      </c>
      <c r="H229">
        <v>7</v>
      </c>
      <c r="I229">
        <v>32.791499999999999</v>
      </c>
      <c r="J229">
        <v>688.62149999999997</v>
      </c>
      <c r="K229" s="1">
        <v>43741</v>
      </c>
      <c r="L229" s="2">
        <v>0.78055555555555556</v>
      </c>
      <c r="M229" t="s">
        <v>33</v>
      </c>
      <c r="N229">
        <v>655.83</v>
      </c>
      <c r="O229">
        <v>4.7619047620000003</v>
      </c>
      <c r="P229">
        <v>32.791499999999999</v>
      </c>
      <c r="Q229">
        <v>4.5</v>
      </c>
    </row>
    <row r="230" spans="1:17" hidden="1" x14ac:dyDescent="0.3">
      <c r="A230" t="s">
        <v>208</v>
      </c>
      <c r="B230" t="s">
        <v>18</v>
      </c>
      <c r="C230" t="s">
        <v>19</v>
      </c>
      <c r="D230" t="s">
        <v>27</v>
      </c>
      <c r="E230" t="s">
        <v>21</v>
      </c>
      <c r="F230" t="s">
        <v>28</v>
      </c>
      <c r="G230">
        <v>26.31</v>
      </c>
      <c r="H230">
        <v>5</v>
      </c>
      <c r="I230">
        <v>6.5774999999999997</v>
      </c>
      <c r="J230">
        <v>138.1275</v>
      </c>
      <c r="K230" t="s">
        <v>209</v>
      </c>
      <c r="L230" s="2">
        <v>0.87430555555555556</v>
      </c>
      <c r="M230" t="s">
        <v>33</v>
      </c>
      <c r="N230">
        <v>131.55000000000001</v>
      </c>
      <c r="O230">
        <v>4.7619047620000003</v>
      </c>
      <c r="P230">
        <v>6.5774999999999997</v>
      </c>
      <c r="Q230">
        <v>8.8000000000000007</v>
      </c>
    </row>
    <row r="231" spans="1:17" hidden="1" x14ac:dyDescent="0.3">
      <c r="A231" t="s">
        <v>224</v>
      </c>
      <c r="B231" t="s">
        <v>18</v>
      </c>
      <c r="C231" t="s">
        <v>19</v>
      </c>
      <c r="D231" t="s">
        <v>27</v>
      </c>
      <c r="E231" t="s">
        <v>31</v>
      </c>
      <c r="F231" t="s">
        <v>22</v>
      </c>
      <c r="G231">
        <v>32.46</v>
      </c>
      <c r="H231">
        <v>8</v>
      </c>
      <c r="I231">
        <v>12.984</v>
      </c>
      <c r="J231">
        <v>272.66399999999999</v>
      </c>
      <c r="K231" t="s">
        <v>112</v>
      </c>
      <c r="L231" s="2">
        <v>0.57500000000000007</v>
      </c>
      <c r="M231" t="s">
        <v>33</v>
      </c>
      <c r="N231">
        <v>259.68</v>
      </c>
      <c r="O231">
        <v>4.7619047620000003</v>
      </c>
      <c r="P231">
        <v>12.984</v>
      </c>
      <c r="Q231">
        <v>4.9000000000000004</v>
      </c>
    </row>
    <row r="232" spans="1:17" hidden="1" x14ac:dyDescent="0.3">
      <c r="A232" t="s">
        <v>227</v>
      </c>
      <c r="B232" t="s">
        <v>18</v>
      </c>
      <c r="C232" t="s">
        <v>19</v>
      </c>
      <c r="D232" t="s">
        <v>27</v>
      </c>
      <c r="E232" t="s">
        <v>31</v>
      </c>
      <c r="F232" t="s">
        <v>51</v>
      </c>
      <c r="G232">
        <v>83.24</v>
      </c>
      <c r="H232">
        <v>9</v>
      </c>
      <c r="I232">
        <v>37.457999999999998</v>
      </c>
      <c r="J232">
        <v>786.61800000000005</v>
      </c>
      <c r="K232" t="s">
        <v>228</v>
      </c>
      <c r="L232" s="2">
        <v>0.49722222222222223</v>
      </c>
      <c r="M232" t="s">
        <v>33</v>
      </c>
      <c r="N232">
        <v>749.16</v>
      </c>
      <c r="O232">
        <v>4.7619047620000003</v>
      </c>
      <c r="P232">
        <v>37.457999999999998</v>
      </c>
      <c r="Q232">
        <v>7.4</v>
      </c>
    </row>
    <row r="233" spans="1:17" hidden="1" x14ac:dyDescent="0.3">
      <c r="A233" t="s">
        <v>239</v>
      </c>
      <c r="B233" t="s">
        <v>18</v>
      </c>
      <c r="C233" t="s">
        <v>19</v>
      </c>
      <c r="D233" t="s">
        <v>27</v>
      </c>
      <c r="E233" t="s">
        <v>31</v>
      </c>
      <c r="F233" t="s">
        <v>48</v>
      </c>
      <c r="G233">
        <v>45.79</v>
      </c>
      <c r="H233">
        <v>7</v>
      </c>
      <c r="I233">
        <v>16.026499999999999</v>
      </c>
      <c r="J233">
        <v>336.55650000000003</v>
      </c>
      <c r="K233" t="s">
        <v>125</v>
      </c>
      <c r="L233" s="2">
        <v>0.8222222222222223</v>
      </c>
      <c r="M233" t="s">
        <v>33</v>
      </c>
      <c r="N233">
        <v>320.52999999999997</v>
      </c>
      <c r="O233">
        <v>4.7619047620000003</v>
      </c>
      <c r="P233">
        <v>16.026499999999999</v>
      </c>
      <c r="Q233">
        <v>7</v>
      </c>
    </row>
    <row r="234" spans="1:17" hidden="1" x14ac:dyDescent="0.3">
      <c r="A234" t="s">
        <v>245</v>
      </c>
      <c r="B234" t="s">
        <v>18</v>
      </c>
      <c r="C234" t="s">
        <v>19</v>
      </c>
      <c r="D234" t="s">
        <v>27</v>
      </c>
      <c r="E234" t="s">
        <v>31</v>
      </c>
      <c r="F234" t="s">
        <v>51</v>
      </c>
      <c r="G234">
        <v>98.98</v>
      </c>
      <c r="H234">
        <v>10</v>
      </c>
      <c r="I234">
        <v>49.49</v>
      </c>
      <c r="J234">
        <v>1039.29</v>
      </c>
      <c r="K234" s="1">
        <v>43679</v>
      </c>
      <c r="L234" s="2">
        <v>0.68055555555555547</v>
      </c>
      <c r="M234" t="s">
        <v>33</v>
      </c>
      <c r="N234">
        <v>989.8</v>
      </c>
      <c r="O234">
        <v>4.7619047620000003</v>
      </c>
      <c r="P234">
        <v>49.49</v>
      </c>
      <c r="Q234">
        <v>8.6999999999999993</v>
      </c>
    </row>
    <row r="235" spans="1:17" hidden="1" x14ac:dyDescent="0.3">
      <c r="A235" t="s">
        <v>264</v>
      </c>
      <c r="B235" t="s">
        <v>18</v>
      </c>
      <c r="C235" t="s">
        <v>19</v>
      </c>
      <c r="D235" t="s">
        <v>27</v>
      </c>
      <c r="E235" t="s">
        <v>21</v>
      </c>
      <c r="F235" t="s">
        <v>37</v>
      </c>
      <c r="G235">
        <v>12.34</v>
      </c>
      <c r="H235">
        <v>7</v>
      </c>
      <c r="I235">
        <v>4.319</v>
      </c>
      <c r="J235">
        <v>90.698999999999998</v>
      </c>
      <c r="K235" s="1">
        <v>43558</v>
      </c>
      <c r="L235" s="2">
        <v>0.47152777777777777</v>
      </c>
      <c r="M235" t="s">
        <v>33</v>
      </c>
      <c r="N235">
        <v>86.38</v>
      </c>
      <c r="O235">
        <v>4.7619047620000003</v>
      </c>
      <c r="P235">
        <v>4.319</v>
      </c>
      <c r="Q235">
        <v>6.7</v>
      </c>
    </row>
    <row r="236" spans="1:17" hidden="1" x14ac:dyDescent="0.3">
      <c r="A236" t="s">
        <v>274</v>
      </c>
      <c r="B236" t="s">
        <v>18</v>
      </c>
      <c r="C236" t="s">
        <v>19</v>
      </c>
      <c r="D236" t="s">
        <v>27</v>
      </c>
      <c r="E236" t="s">
        <v>31</v>
      </c>
      <c r="F236" t="s">
        <v>28</v>
      </c>
      <c r="G236">
        <v>32.71</v>
      </c>
      <c r="H236">
        <v>5</v>
      </c>
      <c r="I236">
        <v>8.1775000000000002</v>
      </c>
      <c r="J236">
        <v>171.72749999999999</v>
      </c>
      <c r="K236" t="s">
        <v>103</v>
      </c>
      <c r="L236" s="2">
        <v>0.47916666666666669</v>
      </c>
      <c r="M236" t="s">
        <v>33</v>
      </c>
      <c r="N236">
        <v>163.55000000000001</v>
      </c>
      <c r="O236">
        <v>4.7619047620000003</v>
      </c>
      <c r="P236">
        <v>8.1775000000000002</v>
      </c>
      <c r="Q236">
        <v>9.9</v>
      </c>
    </row>
    <row r="237" spans="1:17" hidden="1" x14ac:dyDescent="0.3">
      <c r="A237" t="s">
        <v>298</v>
      </c>
      <c r="B237" t="s">
        <v>18</v>
      </c>
      <c r="C237" t="s">
        <v>19</v>
      </c>
      <c r="D237" t="s">
        <v>27</v>
      </c>
      <c r="E237" t="s">
        <v>31</v>
      </c>
      <c r="F237" t="s">
        <v>32</v>
      </c>
      <c r="G237">
        <v>18.28</v>
      </c>
      <c r="H237">
        <v>1</v>
      </c>
      <c r="I237">
        <v>0.91400000000000003</v>
      </c>
      <c r="J237">
        <v>19.193999999999999</v>
      </c>
      <c r="K237" t="s">
        <v>72</v>
      </c>
      <c r="L237" s="2">
        <v>0.62847222222222221</v>
      </c>
      <c r="M237" t="s">
        <v>33</v>
      </c>
      <c r="N237">
        <v>18.28</v>
      </c>
      <c r="O237">
        <v>4.7619047620000003</v>
      </c>
      <c r="P237">
        <v>0.91400000000000003</v>
      </c>
      <c r="Q237">
        <v>8.3000000000000007</v>
      </c>
    </row>
    <row r="238" spans="1:17" hidden="1" x14ac:dyDescent="0.3">
      <c r="A238" t="s">
        <v>326</v>
      </c>
      <c r="B238" t="s">
        <v>18</v>
      </c>
      <c r="C238" t="s">
        <v>19</v>
      </c>
      <c r="D238" t="s">
        <v>27</v>
      </c>
      <c r="E238" t="s">
        <v>31</v>
      </c>
      <c r="F238" t="s">
        <v>48</v>
      </c>
      <c r="G238">
        <v>24.94</v>
      </c>
      <c r="H238">
        <v>9</v>
      </c>
      <c r="I238">
        <v>11.223000000000001</v>
      </c>
      <c r="J238">
        <v>235.68299999999999</v>
      </c>
      <c r="K238" s="1">
        <v>43770</v>
      </c>
      <c r="L238" s="2">
        <v>0.7006944444444444</v>
      </c>
      <c r="M238" t="s">
        <v>33</v>
      </c>
      <c r="N238">
        <v>224.46</v>
      </c>
      <c r="O238">
        <v>4.7619047620000003</v>
      </c>
      <c r="P238">
        <v>11.223000000000001</v>
      </c>
      <c r="Q238">
        <v>5.6</v>
      </c>
    </row>
    <row r="239" spans="1:17" hidden="1" x14ac:dyDescent="0.3">
      <c r="A239" t="s">
        <v>327</v>
      </c>
      <c r="B239" t="s">
        <v>18</v>
      </c>
      <c r="C239" t="s">
        <v>19</v>
      </c>
      <c r="D239" t="s">
        <v>27</v>
      </c>
      <c r="E239" t="s">
        <v>31</v>
      </c>
      <c r="F239" t="s">
        <v>22</v>
      </c>
      <c r="G239">
        <v>59.77</v>
      </c>
      <c r="H239">
        <v>2</v>
      </c>
      <c r="I239">
        <v>5.9770000000000003</v>
      </c>
      <c r="J239">
        <v>125.517</v>
      </c>
      <c r="K239" s="1">
        <v>43772</v>
      </c>
      <c r="L239" s="2">
        <v>0.50069444444444444</v>
      </c>
      <c r="M239" t="s">
        <v>33</v>
      </c>
      <c r="N239">
        <v>119.54</v>
      </c>
      <c r="O239">
        <v>4.7619047620000003</v>
      </c>
      <c r="P239">
        <v>5.9770000000000003</v>
      </c>
      <c r="Q239">
        <v>5.8</v>
      </c>
    </row>
    <row r="240" spans="1:17" hidden="1" x14ac:dyDescent="0.3">
      <c r="A240" t="s">
        <v>368</v>
      </c>
      <c r="B240" t="s">
        <v>18</v>
      </c>
      <c r="C240" t="s">
        <v>19</v>
      </c>
      <c r="D240" t="s">
        <v>27</v>
      </c>
      <c r="E240" t="s">
        <v>21</v>
      </c>
      <c r="F240" t="s">
        <v>32</v>
      </c>
      <c r="G240">
        <v>69.959999999999994</v>
      </c>
      <c r="H240">
        <v>8</v>
      </c>
      <c r="I240">
        <v>27.984000000000002</v>
      </c>
      <c r="J240">
        <v>587.66399999999999</v>
      </c>
      <c r="K240" t="s">
        <v>118</v>
      </c>
      <c r="L240" s="2">
        <v>0.7090277777777777</v>
      </c>
      <c r="M240" t="s">
        <v>33</v>
      </c>
      <c r="N240">
        <v>559.67999999999995</v>
      </c>
      <c r="O240">
        <v>4.7619047620000003</v>
      </c>
      <c r="P240">
        <v>27.984000000000002</v>
      </c>
      <c r="Q240">
        <v>6.4</v>
      </c>
    </row>
    <row r="241" spans="1:17" hidden="1" x14ac:dyDescent="0.3">
      <c r="A241" t="s">
        <v>391</v>
      </c>
      <c r="B241" t="s">
        <v>18</v>
      </c>
      <c r="C241" t="s">
        <v>19</v>
      </c>
      <c r="D241" t="s">
        <v>27</v>
      </c>
      <c r="E241" t="s">
        <v>21</v>
      </c>
      <c r="F241" t="s">
        <v>28</v>
      </c>
      <c r="G241">
        <v>51.19</v>
      </c>
      <c r="H241">
        <v>4</v>
      </c>
      <c r="I241">
        <v>10.238</v>
      </c>
      <c r="J241">
        <v>214.99799999999999</v>
      </c>
      <c r="K241" t="s">
        <v>289</v>
      </c>
      <c r="L241" s="2">
        <v>0.71875</v>
      </c>
      <c r="M241" t="s">
        <v>33</v>
      </c>
      <c r="N241">
        <v>204.76</v>
      </c>
      <c r="O241">
        <v>4.7619047620000003</v>
      </c>
      <c r="P241">
        <v>10.238</v>
      </c>
      <c r="Q241">
        <v>4.7</v>
      </c>
    </row>
    <row r="242" spans="1:17" hidden="1" x14ac:dyDescent="0.3">
      <c r="A242" t="s">
        <v>412</v>
      </c>
      <c r="B242" t="s">
        <v>18</v>
      </c>
      <c r="C242" t="s">
        <v>19</v>
      </c>
      <c r="D242" t="s">
        <v>27</v>
      </c>
      <c r="E242" t="s">
        <v>31</v>
      </c>
      <c r="F242" t="s">
        <v>32</v>
      </c>
      <c r="G242">
        <v>21.52</v>
      </c>
      <c r="H242">
        <v>6</v>
      </c>
      <c r="I242">
        <v>6.4560000000000004</v>
      </c>
      <c r="J242">
        <v>135.57599999999999</v>
      </c>
      <c r="K242" t="s">
        <v>91</v>
      </c>
      <c r="L242" s="2">
        <v>0.53333333333333333</v>
      </c>
      <c r="M242" t="s">
        <v>33</v>
      </c>
      <c r="N242">
        <v>129.12</v>
      </c>
      <c r="O242">
        <v>4.7619047620000003</v>
      </c>
      <c r="P242">
        <v>6.4560000000000004</v>
      </c>
      <c r="Q242">
        <v>9.4</v>
      </c>
    </row>
    <row r="243" spans="1:17" hidden="1" x14ac:dyDescent="0.3">
      <c r="A243" t="s">
        <v>419</v>
      </c>
      <c r="B243" t="s">
        <v>18</v>
      </c>
      <c r="C243" t="s">
        <v>19</v>
      </c>
      <c r="D243" t="s">
        <v>27</v>
      </c>
      <c r="E243" t="s">
        <v>31</v>
      </c>
      <c r="F243" t="s">
        <v>48</v>
      </c>
      <c r="G243">
        <v>32.9</v>
      </c>
      <c r="H243">
        <v>3</v>
      </c>
      <c r="I243">
        <v>4.9349999999999996</v>
      </c>
      <c r="J243">
        <v>103.63500000000001</v>
      </c>
      <c r="K243" t="s">
        <v>69</v>
      </c>
      <c r="L243" s="2">
        <v>0.7270833333333333</v>
      </c>
      <c r="M243" t="s">
        <v>33</v>
      </c>
      <c r="N243">
        <v>98.7</v>
      </c>
      <c r="O243">
        <v>4.7619047620000003</v>
      </c>
      <c r="P243">
        <v>4.9349999999999996</v>
      </c>
      <c r="Q243">
        <v>9.1</v>
      </c>
    </row>
    <row r="244" spans="1:17" hidden="1" x14ac:dyDescent="0.3">
      <c r="A244" t="s">
        <v>463</v>
      </c>
      <c r="B244" t="s">
        <v>18</v>
      </c>
      <c r="C244" t="s">
        <v>19</v>
      </c>
      <c r="D244" t="s">
        <v>27</v>
      </c>
      <c r="E244" t="s">
        <v>21</v>
      </c>
      <c r="F244" t="s">
        <v>32</v>
      </c>
      <c r="G244">
        <v>67.09</v>
      </c>
      <c r="H244">
        <v>5</v>
      </c>
      <c r="I244">
        <v>16.772500000000001</v>
      </c>
      <c r="J244">
        <v>352.22250000000003</v>
      </c>
      <c r="K244" s="1">
        <v>43525</v>
      </c>
      <c r="L244" s="2">
        <v>0.69930555555555562</v>
      </c>
      <c r="M244" t="s">
        <v>33</v>
      </c>
      <c r="N244">
        <v>335.45</v>
      </c>
      <c r="O244">
        <v>4.7619047620000003</v>
      </c>
      <c r="P244">
        <v>16.772500000000001</v>
      </c>
      <c r="Q244">
        <v>9.1</v>
      </c>
    </row>
    <row r="245" spans="1:17" hidden="1" x14ac:dyDescent="0.3">
      <c r="A245" t="s">
        <v>476</v>
      </c>
      <c r="B245" t="s">
        <v>18</v>
      </c>
      <c r="C245" t="s">
        <v>19</v>
      </c>
      <c r="D245" t="s">
        <v>27</v>
      </c>
      <c r="E245" t="s">
        <v>21</v>
      </c>
      <c r="F245" t="s">
        <v>22</v>
      </c>
      <c r="G245">
        <v>32.32</v>
      </c>
      <c r="H245">
        <v>10</v>
      </c>
      <c r="I245">
        <v>16.16</v>
      </c>
      <c r="J245">
        <v>339.36</v>
      </c>
      <c r="K245" t="s">
        <v>49</v>
      </c>
      <c r="L245" s="2">
        <v>0.7006944444444444</v>
      </c>
      <c r="M245" t="s">
        <v>33</v>
      </c>
      <c r="N245">
        <v>323.2</v>
      </c>
      <c r="O245">
        <v>4.7619047620000003</v>
      </c>
      <c r="P245">
        <v>16.16</v>
      </c>
      <c r="Q245">
        <v>10</v>
      </c>
    </row>
    <row r="246" spans="1:17" hidden="1" x14ac:dyDescent="0.3">
      <c r="A246" t="s">
        <v>495</v>
      </c>
      <c r="B246" t="s">
        <v>18</v>
      </c>
      <c r="C246" t="s">
        <v>19</v>
      </c>
      <c r="D246" t="s">
        <v>27</v>
      </c>
      <c r="E246" t="s">
        <v>31</v>
      </c>
      <c r="F246" t="s">
        <v>48</v>
      </c>
      <c r="G246">
        <v>13.79</v>
      </c>
      <c r="H246">
        <v>5</v>
      </c>
      <c r="I246">
        <v>3.4474999999999998</v>
      </c>
      <c r="J246">
        <v>72.397499999999994</v>
      </c>
      <c r="K246" s="1">
        <v>43770</v>
      </c>
      <c r="L246" s="2">
        <v>0.79652777777777783</v>
      </c>
      <c r="M246" t="s">
        <v>33</v>
      </c>
      <c r="N246">
        <v>68.95</v>
      </c>
      <c r="O246">
        <v>4.7619047620000003</v>
      </c>
      <c r="P246">
        <v>3.4474999999999998</v>
      </c>
      <c r="Q246">
        <v>7.8</v>
      </c>
    </row>
    <row r="247" spans="1:17" hidden="1" x14ac:dyDescent="0.3">
      <c r="A247" t="s">
        <v>526</v>
      </c>
      <c r="B247" t="s">
        <v>18</v>
      </c>
      <c r="C247" t="s">
        <v>19</v>
      </c>
      <c r="D247" t="s">
        <v>27</v>
      </c>
      <c r="E247" t="s">
        <v>31</v>
      </c>
      <c r="F247" t="s">
        <v>32</v>
      </c>
      <c r="G247">
        <v>33.99</v>
      </c>
      <c r="H247">
        <v>6</v>
      </c>
      <c r="I247">
        <v>10.196999999999999</v>
      </c>
      <c r="J247">
        <v>214.137</v>
      </c>
      <c r="K247" s="1">
        <v>43680</v>
      </c>
      <c r="L247" s="2">
        <v>0.65069444444444446</v>
      </c>
      <c r="M247" t="s">
        <v>33</v>
      </c>
      <c r="N247">
        <v>203.94</v>
      </c>
      <c r="O247">
        <v>4.7619047620000003</v>
      </c>
      <c r="P247">
        <v>10.196999999999999</v>
      </c>
      <c r="Q247">
        <v>7.7</v>
      </c>
    </row>
    <row r="248" spans="1:17" hidden="1" x14ac:dyDescent="0.3">
      <c r="A248" t="s">
        <v>564</v>
      </c>
      <c r="B248" t="s">
        <v>18</v>
      </c>
      <c r="C248" t="s">
        <v>19</v>
      </c>
      <c r="D248" t="s">
        <v>27</v>
      </c>
      <c r="E248" t="s">
        <v>31</v>
      </c>
      <c r="F248" t="s">
        <v>22</v>
      </c>
      <c r="G248">
        <v>65.180000000000007</v>
      </c>
      <c r="H248">
        <v>3</v>
      </c>
      <c r="I248">
        <v>9.7769999999999992</v>
      </c>
      <c r="J248">
        <v>205.31700000000001</v>
      </c>
      <c r="K248" t="s">
        <v>41</v>
      </c>
      <c r="L248" s="2">
        <v>0.85763888888888884</v>
      </c>
      <c r="M248" t="s">
        <v>33</v>
      </c>
      <c r="N248">
        <v>195.54</v>
      </c>
      <c r="O248">
        <v>4.7619047620000003</v>
      </c>
      <c r="P248">
        <v>9.7769999999999992</v>
      </c>
      <c r="Q248">
        <v>6.3</v>
      </c>
    </row>
    <row r="249" spans="1:17" hidden="1" x14ac:dyDescent="0.3">
      <c r="A249" t="s">
        <v>565</v>
      </c>
      <c r="B249" t="s">
        <v>18</v>
      </c>
      <c r="C249" t="s">
        <v>19</v>
      </c>
      <c r="D249" t="s">
        <v>27</v>
      </c>
      <c r="E249" t="s">
        <v>21</v>
      </c>
      <c r="F249" t="s">
        <v>37</v>
      </c>
      <c r="G249">
        <v>33.26</v>
      </c>
      <c r="H249">
        <v>5</v>
      </c>
      <c r="I249">
        <v>8.3149999999999995</v>
      </c>
      <c r="J249">
        <v>174.61500000000001</v>
      </c>
      <c r="K249" t="s">
        <v>289</v>
      </c>
      <c r="L249" s="2">
        <v>0.67361111111111116</v>
      </c>
      <c r="M249" t="s">
        <v>33</v>
      </c>
      <c r="N249">
        <v>166.3</v>
      </c>
      <c r="O249">
        <v>4.7619047620000003</v>
      </c>
      <c r="P249">
        <v>8.3149999999999995</v>
      </c>
      <c r="Q249">
        <v>4.2</v>
      </c>
    </row>
    <row r="250" spans="1:17" hidden="1" x14ac:dyDescent="0.3">
      <c r="A250" t="s">
        <v>613</v>
      </c>
      <c r="B250" t="s">
        <v>18</v>
      </c>
      <c r="C250" t="s">
        <v>19</v>
      </c>
      <c r="D250" t="s">
        <v>27</v>
      </c>
      <c r="E250" t="s">
        <v>31</v>
      </c>
      <c r="F250" t="s">
        <v>48</v>
      </c>
      <c r="G250">
        <v>81.709999999999994</v>
      </c>
      <c r="H250">
        <v>6</v>
      </c>
      <c r="I250">
        <v>24.513000000000002</v>
      </c>
      <c r="J250">
        <v>514.77300000000002</v>
      </c>
      <c r="K250" t="s">
        <v>35</v>
      </c>
      <c r="L250" s="2">
        <v>0.60833333333333328</v>
      </c>
      <c r="M250" t="s">
        <v>33</v>
      </c>
      <c r="N250">
        <v>490.26</v>
      </c>
      <c r="O250">
        <v>4.7619047620000003</v>
      </c>
      <c r="P250">
        <v>24.513000000000002</v>
      </c>
      <c r="Q250">
        <v>8</v>
      </c>
    </row>
    <row r="251" spans="1:17" hidden="1" x14ac:dyDescent="0.3">
      <c r="A251" t="s">
        <v>627</v>
      </c>
      <c r="B251" t="s">
        <v>18</v>
      </c>
      <c r="C251" t="s">
        <v>19</v>
      </c>
      <c r="D251" t="s">
        <v>27</v>
      </c>
      <c r="E251" t="s">
        <v>21</v>
      </c>
      <c r="F251" t="s">
        <v>51</v>
      </c>
      <c r="G251">
        <v>73.05</v>
      </c>
      <c r="H251">
        <v>4</v>
      </c>
      <c r="I251">
        <v>14.61</v>
      </c>
      <c r="J251">
        <v>306.81</v>
      </c>
      <c r="K251" t="s">
        <v>41</v>
      </c>
      <c r="L251" s="2">
        <v>0.71944444444444444</v>
      </c>
      <c r="M251" t="s">
        <v>33</v>
      </c>
      <c r="N251">
        <v>292.2</v>
      </c>
      <c r="O251">
        <v>4.7619047620000003</v>
      </c>
      <c r="P251">
        <v>14.61</v>
      </c>
      <c r="Q251">
        <v>4.9000000000000004</v>
      </c>
    </row>
    <row r="252" spans="1:17" hidden="1" x14ac:dyDescent="0.3">
      <c r="A252" t="s">
        <v>636</v>
      </c>
      <c r="B252" t="s">
        <v>18</v>
      </c>
      <c r="C252" t="s">
        <v>19</v>
      </c>
      <c r="D252" t="s">
        <v>27</v>
      </c>
      <c r="E252" t="s">
        <v>31</v>
      </c>
      <c r="F252" t="s">
        <v>37</v>
      </c>
      <c r="G252">
        <v>60.95</v>
      </c>
      <c r="H252">
        <v>9</v>
      </c>
      <c r="I252">
        <v>27.427499999999998</v>
      </c>
      <c r="J252">
        <v>575.97749999999996</v>
      </c>
      <c r="K252" s="1">
        <v>43647</v>
      </c>
      <c r="L252" s="2">
        <v>0.50555555555555554</v>
      </c>
      <c r="M252" t="s">
        <v>33</v>
      </c>
      <c r="N252">
        <v>548.54999999999995</v>
      </c>
      <c r="O252">
        <v>4.7619047620000003</v>
      </c>
      <c r="P252">
        <v>27.427499999999998</v>
      </c>
      <c r="Q252">
        <v>6</v>
      </c>
    </row>
    <row r="253" spans="1:17" hidden="1" x14ac:dyDescent="0.3">
      <c r="A253" t="s">
        <v>654</v>
      </c>
      <c r="B253" t="s">
        <v>18</v>
      </c>
      <c r="C253" t="s">
        <v>19</v>
      </c>
      <c r="D253" t="s">
        <v>27</v>
      </c>
      <c r="E253" t="s">
        <v>21</v>
      </c>
      <c r="F253" t="s">
        <v>48</v>
      </c>
      <c r="G253">
        <v>81.209999999999994</v>
      </c>
      <c r="H253">
        <v>10</v>
      </c>
      <c r="I253">
        <v>40.604999999999997</v>
      </c>
      <c r="J253">
        <v>852.70500000000004</v>
      </c>
      <c r="K253" t="s">
        <v>91</v>
      </c>
      <c r="L253" s="2">
        <v>0.54236111111111118</v>
      </c>
      <c r="M253" t="s">
        <v>33</v>
      </c>
      <c r="N253">
        <v>812.1</v>
      </c>
      <c r="O253">
        <v>4.7619047620000003</v>
      </c>
      <c r="P253">
        <v>40.604999999999997</v>
      </c>
      <c r="Q253">
        <v>6.3</v>
      </c>
    </row>
    <row r="254" spans="1:17" hidden="1" x14ac:dyDescent="0.3">
      <c r="A254" t="s">
        <v>663</v>
      </c>
      <c r="B254" t="s">
        <v>18</v>
      </c>
      <c r="C254" t="s">
        <v>19</v>
      </c>
      <c r="D254" t="s">
        <v>27</v>
      </c>
      <c r="E254" t="s">
        <v>31</v>
      </c>
      <c r="F254" t="s">
        <v>37</v>
      </c>
      <c r="G254">
        <v>85.91</v>
      </c>
      <c r="H254">
        <v>5</v>
      </c>
      <c r="I254">
        <v>21.477499999999999</v>
      </c>
      <c r="J254">
        <v>451.02749999999997</v>
      </c>
      <c r="K254" t="s">
        <v>72</v>
      </c>
      <c r="L254" s="2">
        <v>0.60625000000000007</v>
      </c>
      <c r="M254" t="s">
        <v>33</v>
      </c>
      <c r="N254">
        <v>429.55</v>
      </c>
      <c r="O254">
        <v>4.7619047620000003</v>
      </c>
      <c r="P254">
        <v>21.477499999999999</v>
      </c>
      <c r="Q254">
        <v>8.6</v>
      </c>
    </row>
    <row r="255" spans="1:17" hidden="1" x14ac:dyDescent="0.3">
      <c r="A255" t="s">
        <v>674</v>
      </c>
      <c r="B255" t="s">
        <v>18</v>
      </c>
      <c r="C255" t="s">
        <v>19</v>
      </c>
      <c r="D255" t="s">
        <v>27</v>
      </c>
      <c r="E255" t="s">
        <v>31</v>
      </c>
      <c r="F255" t="s">
        <v>22</v>
      </c>
      <c r="G255">
        <v>51.71</v>
      </c>
      <c r="H255">
        <v>4</v>
      </c>
      <c r="I255">
        <v>10.342000000000001</v>
      </c>
      <c r="J255">
        <v>217.18199999999999</v>
      </c>
      <c r="K255" s="1">
        <v>43711</v>
      </c>
      <c r="L255" s="2">
        <v>0.57847222222222217</v>
      </c>
      <c r="M255" t="s">
        <v>33</v>
      </c>
      <c r="N255">
        <v>206.84</v>
      </c>
      <c r="O255">
        <v>4.7619047620000003</v>
      </c>
      <c r="P255">
        <v>10.342000000000001</v>
      </c>
      <c r="Q255">
        <v>9.8000000000000007</v>
      </c>
    </row>
    <row r="256" spans="1:17" hidden="1" x14ac:dyDescent="0.3">
      <c r="A256" t="s">
        <v>685</v>
      </c>
      <c r="B256" t="s">
        <v>18</v>
      </c>
      <c r="C256" t="s">
        <v>19</v>
      </c>
      <c r="D256" t="s">
        <v>27</v>
      </c>
      <c r="E256" t="s">
        <v>31</v>
      </c>
      <c r="F256" t="s">
        <v>48</v>
      </c>
      <c r="G256">
        <v>52.2</v>
      </c>
      <c r="H256">
        <v>3</v>
      </c>
      <c r="I256">
        <v>7.83</v>
      </c>
      <c r="J256">
        <v>164.43</v>
      </c>
      <c r="K256" t="s">
        <v>118</v>
      </c>
      <c r="L256" s="2">
        <v>0.5625</v>
      </c>
      <c r="M256" t="s">
        <v>33</v>
      </c>
      <c r="N256">
        <v>156.6</v>
      </c>
      <c r="O256">
        <v>4.7619047620000003</v>
      </c>
      <c r="P256">
        <v>7.83</v>
      </c>
      <c r="Q256">
        <v>9.5</v>
      </c>
    </row>
    <row r="257" spans="1:17" hidden="1" x14ac:dyDescent="0.3">
      <c r="A257" t="s">
        <v>699</v>
      </c>
      <c r="B257" t="s">
        <v>18</v>
      </c>
      <c r="C257" t="s">
        <v>19</v>
      </c>
      <c r="D257" t="s">
        <v>27</v>
      </c>
      <c r="E257" t="s">
        <v>21</v>
      </c>
      <c r="F257" t="s">
        <v>28</v>
      </c>
      <c r="G257">
        <v>28.96</v>
      </c>
      <c r="H257">
        <v>1</v>
      </c>
      <c r="I257">
        <v>1.448</v>
      </c>
      <c r="J257">
        <v>30.408000000000001</v>
      </c>
      <c r="K257" s="1">
        <v>43648</v>
      </c>
      <c r="L257" s="2">
        <v>0.4291666666666667</v>
      </c>
      <c r="M257" t="s">
        <v>33</v>
      </c>
      <c r="N257">
        <v>28.96</v>
      </c>
      <c r="O257">
        <v>4.7619047620000003</v>
      </c>
      <c r="P257">
        <v>1.448</v>
      </c>
      <c r="Q257">
        <v>6.2</v>
      </c>
    </row>
    <row r="258" spans="1:17" hidden="1" x14ac:dyDescent="0.3">
      <c r="A258" t="s">
        <v>709</v>
      </c>
      <c r="B258" t="s">
        <v>18</v>
      </c>
      <c r="C258" t="s">
        <v>19</v>
      </c>
      <c r="D258" t="s">
        <v>27</v>
      </c>
      <c r="E258" t="s">
        <v>21</v>
      </c>
      <c r="F258" t="s">
        <v>48</v>
      </c>
      <c r="G258">
        <v>71.680000000000007</v>
      </c>
      <c r="H258">
        <v>3</v>
      </c>
      <c r="I258">
        <v>10.752000000000001</v>
      </c>
      <c r="J258">
        <v>225.792</v>
      </c>
      <c r="K258" t="s">
        <v>171</v>
      </c>
      <c r="L258" s="2">
        <v>0.64583333333333337</v>
      </c>
      <c r="M258" t="s">
        <v>33</v>
      </c>
      <c r="N258">
        <v>215.04</v>
      </c>
      <c r="O258">
        <v>4.7619047620000003</v>
      </c>
      <c r="P258">
        <v>10.752000000000001</v>
      </c>
      <c r="Q258">
        <v>9.1999999999999993</v>
      </c>
    </row>
    <row r="259" spans="1:17" hidden="1" x14ac:dyDescent="0.3">
      <c r="A259" t="s">
        <v>718</v>
      </c>
      <c r="B259" t="s">
        <v>18</v>
      </c>
      <c r="C259" t="s">
        <v>19</v>
      </c>
      <c r="D259" t="s">
        <v>27</v>
      </c>
      <c r="E259" t="s">
        <v>21</v>
      </c>
      <c r="F259" t="s">
        <v>51</v>
      </c>
      <c r="G259">
        <v>12.09</v>
      </c>
      <c r="H259">
        <v>1</v>
      </c>
      <c r="I259">
        <v>0.60450000000000004</v>
      </c>
      <c r="J259">
        <v>12.6945</v>
      </c>
      <c r="K259" t="s">
        <v>145</v>
      </c>
      <c r="L259" s="2">
        <v>0.7631944444444444</v>
      </c>
      <c r="M259" t="s">
        <v>33</v>
      </c>
      <c r="N259">
        <v>12.09</v>
      </c>
      <c r="O259">
        <v>4.7619047620000003</v>
      </c>
      <c r="P259">
        <v>0.60450000000000004</v>
      </c>
      <c r="Q259">
        <v>8.1999999999999993</v>
      </c>
    </row>
    <row r="260" spans="1:17" hidden="1" x14ac:dyDescent="0.3">
      <c r="A260" t="s">
        <v>719</v>
      </c>
      <c r="B260" t="s">
        <v>18</v>
      </c>
      <c r="C260" t="s">
        <v>19</v>
      </c>
      <c r="D260" t="s">
        <v>27</v>
      </c>
      <c r="E260" t="s">
        <v>31</v>
      </c>
      <c r="F260" t="s">
        <v>37</v>
      </c>
      <c r="G260">
        <v>64.19</v>
      </c>
      <c r="H260">
        <v>10</v>
      </c>
      <c r="I260">
        <v>32.094999999999999</v>
      </c>
      <c r="J260">
        <v>673.995</v>
      </c>
      <c r="K260" t="s">
        <v>183</v>
      </c>
      <c r="L260" s="2">
        <v>0.58888888888888891</v>
      </c>
      <c r="M260" t="s">
        <v>33</v>
      </c>
      <c r="N260">
        <v>641.9</v>
      </c>
      <c r="O260">
        <v>4.7619047620000003</v>
      </c>
      <c r="P260">
        <v>32.094999999999999</v>
      </c>
      <c r="Q260">
        <v>6.7</v>
      </c>
    </row>
    <row r="261" spans="1:17" hidden="1" x14ac:dyDescent="0.3">
      <c r="A261" t="s">
        <v>725</v>
      </c>
      <c r="B261" t="s">
        <v>18</v>
      </c>
      <c r="C261" t="s">
        <v>19</v>
      </c>
      <c r="D261" t="s">
        <v>27</v>
      </c>
      <c r="E261" t="s">
        <v>31</v>
      </c>
      <c r="F261" t="s">
        <v>22</v>
      </c>
      <c r="G261">
        <v>28.95</v>
      </c>
      <c r="H261">
        <v>7</v>
      </c>
      <c r="I261">
        <v>10.1325</v>
      </c>
      <c r="J261">
        <v>212.7825</v>
      </c>
      <c r="K261" s="1">
        <v>43527</v>
      </c>
      <c r="L261" s="2">
        <v>0.85486111111111107</v>
      </c>
      <c r="M261" t="s">
        <v>33</v>
      </c>
      <c r="N261">
        <v>202.65</v>
      </c>
      <c r="O261">
        <v>4.7619047620000003</v>
      </c>
      <c r="P261">
        <v>10.1325</v>
      </c>
      <c r="Q261">
        <v>6</v>
      </c>
    </row>
    <row r="262" spans="1:17" hidden="1" x14ac:dyDescent="0.3">
      <c r="A262" t="s">
        <v>744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15.69</v>
      </c>
      <c r="H262">
        <v>3</v>
      </c>
      <c r="I262">
        <v>2.3534999999999999</v>
      </c>
      <c r="J262">
        <v>49.423499999999997</v>
      </c>
      <c r="K262" t="s">
        <v>354</v>
      </c>
      <c r="L262" s="2">
        <v>0.59236111111111112</v>
      </c>
      <c r="M262" t="s">
        <v>33</v>
      </c>
      <c r="N262">
        <v>47.07</v>
      </c>
      <c r="O262">
        <v>4.7619047620000003</v>
      </c>
      <c r="P262">
        <v>2.3534999999999999</v>
      </c>
      <c r="Q262">
        <v>5.8</v>
      </c>
    </row>
    <row r="263" spans="1:17" hidden="1" x14ac:dyDescent="0.3">
      <c r="A263" t="s">
        <v>763</v>
      </c>
      <c r="B263" t="s">
        <v>18</v>
      </c>
      <c r="C263" t="s">
        <v>19</v>
      </c>
      <c r="D263" t="s">
        <v>27</v>
      </c>
      <c r="E263" t="s">
        <v>21</v>
      </c>
      <c r="F263" t="s">
        <v>28</v>
      </c>
      <c r="G263">
        <v>45.48</v>
      </c>
      <c r="H263">
        <v>10</v>
      </c>
      <c r="I263">
        <v>22.74</v>
      </c>
      <c r="J263">
        <v>477.54</v>
      </c>
      <c r="K263" s="1">
        <v>43468</v>
      </c>
      <c r="L263" s="2">
        <v>0.43194444444444446</v>
      </c>
      <c r="M263" t="s">
        <v>33</v>
      </c>
      <c r="N263">
        <v>454.8</v>
      </c>
      <c r="O263">
        <v>4.7619047620000003</v>
      </c>
      <c r="P263">
        <v>22.74</v>
      </c>
      <c r="Q263">
        <v>4.8</v>
      </c>
    </row>
    <row r="264" spans="1:17" hidden="1" x14ac:dyDescent="0.3">
      <c r="A264" t="s">
        <v>804</v>
      </c>
      <c r="B264" t="s">
        <v>18</v>
      </c>
      <c r="C264" t="s">
        <v>19</v>
      </c>
      <c r="D264" t="s">
        <v>27</v>
      </c>
      <c r="E264" t="s">
        <v>21</v>
      </c>
      <c r="F264" t="s">
        <v>22</v>
      </c>
      <c r="G264">
        <v>35.68</v>
      </c>
      <c r="H264">
        <v>5</v>
      </c>
      <c r="I264">
        <v>8.92</v>
      </c>
      <c r="J264">
        <v>187.32</v>
      </c>
      <c r="K264" s="1">
        <v>43618</v>
      </c>
      <c r="L264" s="2">
        <v>0.7729166666666667</v>
      </c>
      <c r="M264" t="s">
        <v>33</v>
      </c>
      <c r="N264">
        <v>178.4</v>
      </c>
      <c r="O264">
        <v>4.7619047620000003</v>
      </c>
      <c r="P264">
        <v>8.92</v>
      </c>
      <c r="Q264">
        <v>6.6</v>
      </c>
    </row>
    <row r="265" spans="1:17" hidden="1" x14ac:dyDescent="0.3">
      <c r="A265" t="s">
        <v>807</v>
      </c>
      <c r="B265" t="s">
        <v>18</v>
      </c>
      <c r="C265" t="s">
        <v>19</v>
      </c>
      <c r="D265" t="s">
        <v>27</v>
      </c>
      <c r="E265" t="s">
        <v>31</v>
      </c>
      <c r="F265" t="s">
        <v>51</v>
      </c>
      <c r="G265">
        <v>45.38</v>
      </c>
      <c r="H265">
        <v>3</v>
      </c>
      <c r="I265">
        <v>6.8070000000000004</v>
      </c>
      <c r="J265">
        <v>142.947</v>
      </c>
      <c r="K265" t="s">
        <v>69</v>
      </c>
      <c r="L265" s="2">
        <v>0.56527777777777777</v>
      </c>
      <c r="M265" t="s">
        <v>33</v>
      </c>
      <c r="N265">
        <v>136.13999999999999</v>
      </c>
      <c r="O265">
        <v>4.7619047620000003</v>
      </c>
      <c r="P265">
        <v>6.8070000000000004</v>
      </c>
      <c r="Q265">
        <v>7.2</v>
      </c>
    </row>
    <row r="266" spans="1:17" hidden="1" x14ac:dyDescent="0.3">
      <c r="A266" t="s">
        <v>840</v>
      </c>
      <c r="B266" t="s">
        <v>18</v>
      </c>
      <c r="C266" t="s">
        <v>19</v>
      </c>
      <c r="D266" t="s">
        <v>27</v>
      </c>
      <c r="E266" t="s">
        <v>21</v>
      </c>
      <c r="F266" t="s">
        <v>48</v>
      </c>
      <c r="G266">
        <v>27.28</v>
      </c>
      <c r="H266">
        <v>5</v>
      </c>
      <c r="I266">
        <v>6.82</v>
      </c>
      <c r="J266">
        <v>143.22</v>
      </c>
      <c r="K266" s="1">
        <v>43526</v>
      </c>
      <c r="L266" s="2">
        <v>0.4381944444444445</v>
      </c>
      <c r="M266" t="s">
        <v>33</v>
      </c>
      <c r="N266">
        <v>136.4</v>
      </c>
      <c r="O266">
        <v>4.7619047620000003</v>
      </c>
      <c r="P266">
        <v>6.82</v>
      </c>
      <c r="Q266">
        <v>8.6</v>
      </c>
    </row>
    <row r="267" spans="1:17" hidden="1" x14ac:dyDescent="0.3">
      <c r="A267" t="s">
        <v>844</v>
      </c>
      <c r="B267" t="s">
        <v>18</v>
      </c>
      <c r="C267" t="s">
        <v>19</v>
      </c>
      <c r="D267" t="s">
        <v>27</v>
      </c>
      <c r="E267" t="s">
        <v>21</v>
      </c>
      <c r="F267" t="s">
        <v>51</v>
      </c>
      <c r="G267">
        <v>97.29</v>
      </c>
      <c r="H267">
        <v>8</v>
      </c>
      <c r="I267">
        <v>38.915999999999997</v>
      </c>
      <c r="J267">
        <v>817.23599999999999</v>
      </c>
      <c r="K267" s="1">
        <v>43711</v>
      </c>
      <c r="L267" s="2">
        <v>0.5541666666666667</v>
      </c>
      <c r="M267" t="s">
        <v>33</v>
      </c>
      <c r="N267">
        <v>778.32</v>
      </c>
      <c r="O267">
        <v>4.7619047620000003</v>
      </c>
      <c r="P267">
        <v>38.915999999999997</v>
      </c>
      <c r="Q267">
        <v>6.2</v>
      </c>
    </row>
    <row r="268" spans="1:17" hidden="1" x14ac:dyDescent="0.3">
      <c r="A268" t="s">
        <v>874</v>
      </c>
      <c r="B268" t="s">
        <v>18</v>
      </c>
      <c r="C268" t="s">
        <v>19</v>
      </c>
      <c r="D268" t="s">
        <v>27</v>
      </c>
      <c r="E268" t="s">
        <v>31</v>
      </c>
      <c r="F268" t="s">
        <v>28</v>
      </c>
      <c r="G268">
        <v>74.58</v>
      </c>
      <c r="H268">
        <v>7</v>
      </c>
      <c r="I268">
        <v>26.103000000000002</v>
      </c>
      <c r="J268">
        <v>548.16300000000001</v>
      </c>
      <c r="K268" s="1">
        <v>43557</v>
      </c>
      <c r="L268" s="2">
        <v>0.67291666666666661</v>
      </c>
      <c r="M268" t="s">
        <v>33</v>
      </c>
      <c r="N268">
        <v>522.05999999999995</v>
      </c>
      <c r="O268">
        <v>4.7619047620000003</v>
      </c>
      <c r="P268">
        <v>26.103000000000002</v>
      </c>
      <c r="Q268">
        <v>9</v>
      </c>
    </row>
    <row r="269" spans="1:17" hidden="1" x14ac:dyDescent="0.3">
      <c r="A269" t="s">
        <v>879</v>
      </c>
      <c r="B269" t="s">
        <v>18</v>
      </c>
      <c r="C269" t="s">
        <v>19</v>
      </c>
      <c r="D269" t="s">
        <v>27</v>
      </c>
      <c r="E269" t="s">
        <v>31</v>
      </c>
      <c r="F269" t="s">
        <v>51</v>
      </c>
      <c r="G269">
        <v>46.41</v>
      </c>
      <c r="H269">
        <v>1</v>
      </c>
      <c r="I269">
        <v>2.3205</v>
      </c>
      <c r="J269">
        <v>48.730499999999999</v>
      </c>
      <c r="K269" s="1">
        <v>43527</v>
      </c>
      <c r="L269" s="2">
        <v>0.83750000000000002</v>
      </c>
      <c r="M269" t="s">
        <v>33</v>
      </c>
      <c r="N269">
        <v>46.41</v>
      </c>
      <c r="O269">
        <v>4.7619047620000003</v>
      </c>
      <c r="P269">
        <v>2.3205</v>
      </c>
      <c r="Q269">
        <v>4</v>
      </c>
    </row>
    <row r="270" spans="1:17" hidden="1" x14ac:dyDescent="0.3">
      <c r="A270" t="s">
        <v>883</v>
      </c>
      <c r="B270" t="s">
        <v>18</v>
      </c>
      <c r="C270" t="s">
        <v>19</v>
      </c>
      <c r="D270" t="s">
        <v>27</v>
      </c>
      <c r="E270" t="s">
        <v>21</v>
      </c>
      <c r="F270" t="s">
        <v>28</v>
      </c>
      <c r="G270">
        <v>46.61</v>
      </c>
      <c r="H270">
        <v>2</v>
      </c>
      <c r="I270">
        <v>4.6609999999999996</v>
      </c>
      <c r="J270">
        <v>97.881</v>
      </c>
      <c r="K270" t="s">
        <v>314</v>
      </c>
      <c r="L270" s="2">
        <v>0.51944444444444449</v>
      </c>
      <c r="M270" t="s">
        <v>33</v>
      </c>
      <c r="N270">
        <v>93.22</v>
      </c>
      <c r="O270">
        <v>4.7619047620000003</v>
      </c>
      <c r="P270">
        <v>4.6609999999999996</v>
      </c>
      <c r="Q270">
        <v>6.6</v>
      </c>
    </row>
    <row r="271" spans="1:17" hidden="1" x14ac:dyDescent="0.3">
      <c r="A271" t="s">
        <v>895</v>
      </c>
      <c r="B271" t="s">
        <v>18</v>
      </c>
      <c r="C271" t="s">
        <v>19</v>
      </c>
      <c r="D271" t="s">
        <v>27</v>
      </c>
      <c r="E271" t="s">
        <v>21</v>
      </c>
      <c r="F271" t="s">
        <v>37</v>
      </c>
      <c r="G271">
        <v>93.18</v>
      </c>
      <c r="H271">
        <v>2</v>
      </c>
      <c r="I271">
        <v>9.3179999999999996</v>
      </c>
      <c r="J271">
        <v>195.678</v>
      </c>
      <c r="K271" t="s">
        <v>188</v>
      </c>
      <c r="L271" s="2">
        <v>0.77847222222222223</v>
      </c>
      <c r="M271" t="s">
        <v>33</v>
      </c>
      <c r="N271">
        <v>186.36</v>
      </c>
      <c r="O271">
        <v>4.7619047620000003</v>
      </c>
      <c r="P271">
        <v>9.3179999999999996</v>
      </c>
      <c r="Q271">
        <v>8.5</v>
      </c>
    </row>
    <row r="272" spans="1:17" hidden="1" x14ac:dyDescent="0.3">
      <c r="A272" t="s">
        <v>900</v>
      </c>
      <c r="B272" t="s">
        <v>18</v>
      </c>
      <c r="C272" t="s">
        <v>19</v>
      </c>
      <c r="D272" t="s">
        <v>27</v>
      </c>
      <c r="E272" t="s">
        <v>21</v>
      </c>
      <c r="F272" t="s">
        <v>28</v>
      </c>
      <c r="G272">
        <v>40.26</v>
      </c>
      <c r="H272">
        <v>10</v>
      </c>
      <c r="I272">
        <v>20.13</v>
      </c>
      <c r="J272">
        <v>422.73</v>
      </c>
      <c r="K272" t="s">
        <v>43</v>
      </c>
      <c r="L272" s="2">
        <v>0.75416666666666676</v>
      </c>
      <c r="M272" t="s">
        <v>33</v>
      </c>
      <c r="N272">
        <v>402.6</v>
      </c>
      <c r="O272">
        <v>4.7619047620000003</v>
      </c>
      <c r="P272">
        <v>20.13</v>
      </c>
      <c r="Q272">
        <v>5</v>
      </c>
    </row>
    <row r="273" spans="1:17" hidden="1" x14ac:dyDescent="0.3">
      <c r="A273" t="s">
        <v>967</v>
      </c>
      <c r="B273" t="s">
        <v>18</v>
      </c>
      <c r="C273" t="s">
        <v>19</v>
      </c>
      <c r="D273" t="s">
        <v>27</v>
      </c>
      <c r="E273" t="s">
        <v>21</v>
      </c>
      <c r="F273" t="s">
        <v>28</v>
      </c>
      <c r="G273">
        <v>90.02</v>
      </c>
      <c r="H273">
        <v>8</v>
      </c>
      <c r="I273">
        <v>36.008000000000003</v>
      </c>
      <c r="J273">
        <v>756.16800000000001</v>
      </c>
      <c r="K273" t="s">
        <v>254</v>
      </c>
      <c r="L273" s="2">
        <v>0.67222222222222217</v>
      </c>
      <c r="M273" t="s">
        <v>33</v>
      </c>
      <c r="N273">
        <v>720.16</v>
      </c>
      <c r="O273">
        <v>4.7619047620000003</v>
      </c>
      <c r="P273">
        <v>36.008000000000003</v>
      </c>
      <c r="Q273">
        <v>4.5</v>
      </c>
    </row>
    <row r="274" spans="1:17" hidden="1" x14ac:dyDescent="0.3">
      <c r="A274" t="s">
        <v>1032</v>
      </c>
      <c r="B274" t="s">
        <v>18</v>
      </c>
      <c r="C274" t="s">
        <v>19</v>
      </c>
      <c r="D274" t="s">
        <v>27</v>
      </c>
      <c r="E274" t="s">
        <v>31</v>
      </c>
      <c r="F274" t="s">
        <v>22</v>
      </c>
      <c r="G274">
        <v>50.79</v>
      </c>
      <c r="H274">
        <v>5</v>
      </c>
      <c r="I274">
        <v>12.6975</v>
      </c>
      <c r="J274">
        <v>266.64749999999998</v>
      </c>
      <c r="K274" t="s">
        <v>453</v>
      </c>
      <c r="L274" s="2">
        <v>0.62013888888888891</v>
      </c>
      <c r="M274" t="s">
        <v>33</v>
      </c>
      <c r="N274">
        <v>253.95</v>
      </c>
      <c r="O274">
        <v>4.7619047620000003</v>
      </c>
      <c r="P274">
        <v>12.6975</v>
      </c>
      <c r="Q274">
        <v>5.3</v>
      </c>
    </row>
    <row r="275" spans="1:17" hidden="1" x14ac:dyDescent="0.3">
      <c r="A275" t="s">
        <v>1034</v>
      </c>
      <c r="B275" t="s">
        <v>18</v>
      </c>
      <c r="C275" t="s">
        <v>19</v>
      </c>
      <c r="D275" t="s">
        <v>27</v>
      </c>
      <c r="E275" t="s">
        <v>21</v>
      </c>
      <c r="F275" t="s">
        <v>28</v>
      </c>
      <c r="G275">
        <v>93.88</v>
      </c>
      <c r="H275">
        <v>7</v>
      </c>
      <c r="I275">
        <v>32.857999999999997</v>
      </c>
      <c r="J275">
        <v>690.01800000000003</v>
      </c>
      <c r="K275" s="1">
        <v>43586</v>
      </c>
      <c r="L275" s="2">
        <v>0.49374999999999997</v>
      </c>
      <c r="M275" t="s">
        <v>33</v>
      </c>
      <c r="N275">
        <v>657.16</v>
      </c>
      <c r="O275">
        <v>4.7619047620000003</v>
      </c>
      <c r="P275">
        <v>32.857999999999997</v>
      </c>
      <c r="Q275">
        <v>7.3</v>
      </c>
    </row>
    <row r="276" spans="1:17" hidden="1" x14ac:dyDescent="0.3">
      <c r="A276" t="s">
        <v>1051</v>
      </c>
      <c r="B276" t="s">
        <v>18</v>
      </c>
      <c r="C276" t="s">
        <v>19</v>
      </c>
      <c r="D276" t="s">
        <v>27</v>
      </c>
      <c r="E276" t="s">
        <v>21</v>
      </c>
      <c r="F276" t="s">
        <v>51</v>
      </c>
      <c r="G276">
        <v>15.5</v>
      </c>
      <c r="H276">
        <v>1</v>
      </c>
      <c r="I276">
        <v>0.77500000000000002</v>
      </c>
      <c r="J276">
        <v>16.274999999999999</v>
      </c>
      <c r="K276" t="s">
        <v>103</v>
      </c>
      <c r="L276" s="2">
        <v>0.64097222222222217</v>
      </c>
      <c r="M276" t="s">
        <v>33</v>
      </c>
      <c r="N276">
        <v>15.5</v>
      </c>
      <c r="O276">
        <v>4.7619047620000003</v>
      </c>
      <c r="P276">
        <v>0.77500000000000002</v>
      </c>
      <c r="Q276">
        <v>7.4</v>
      </c>
    </row>
    <row r="277" spans="1:17" hidden="1" x14ac:dyDescent="0.3">
      <c r="A277" t="s">
        <v>1079</v>
      </c>
      <c r="B277" t="s">
        <v>18</v>
      </c>
      <c r="C277" t="s">
        <v>19</v>
      </c>
      <c r="D277" t="s">
        <v>27</v>
      </c>
      <c r="E277" t="s">
        <v>21</v>
      </c>
      <c r="F277" t="s">
        <v>48</v>
      </c>
      <c r="G277">
        <v>56.56</v>
      </c>
      <c r="H277">
        <v>5</v>
      </c>
      <c r="I277">
        <v>14.14</v>
      </c>
      <c r="J277">
        <v>296.94</v>
      </c>
      <c r="K277" t="s">
        <v>72</v>
      </c>
      <c r="L277" s="2">
        <v>0.79583333333333339</v>
      </c>
      <c r="M277" t="s">
        <v>33</v>
      </c>
      <c r="N277">
        <v>282.8</v>
      </c>
      <c r="O277">
        <v>4.7619047620000003</v>
      </c>
      <c r="P277">
        <v>14.14</v>
      </c>
      <c r="Q277">
        <v>4.5</v>
      </c>
    </row>
    <row r="278" spans="1:17" hidden="1" x14ac:dyDescent="0.3">
      <c r="A278" t="s">
        <v>36</v>
      </c>
      <c r="B278" t="s">
        <v>18</v>
      </c>
      <c r="C278" t="s">
        <v>19</v>
      </c>
      <c r="D278" t="s">
        <v>27</v>
      </c>
      <c r="E278" t="s">
        <v>31</v>
      </c>
      <c r="F278" t="s">
        <v>37</v>
      </c>
      <c r="G278">
        <v>86.31</v>
      </c>
      <c r="H278">
        <v>7</v>
      </c>
      <c r="I278">
        <v>30.208500000000001</v>
      </c>
      <c r="J278">
        <v>634.37850000000003</v>
      </c>
      <c r="K278" s="1">
        <v>43679</v>
      </c>
      <c r="L278" s="2">
        <v>0.44236111111111115</v>
      </c>
      <c r="M278" t="s">
        <v>23</v>
      </c>
      <c r="N278">
        <v>604.16999999999996</v>
      </c>
      <c r="O278">
        <v>4.7619047620000003</v>
      </c>
      <c r="P278">
        <v>30.208500000000001</v>
      </c>
      <c r="Q278">
        <v>5.3</v>
      </c>
    </row>
    <row r="279" spans="1:17" hidden="1" x14ac:dyDescent="0.3">
      <c r="A279" t="s">
        <v>53</v>
      </c>
      <c r="B279" t="s">
        <v>18</v>
      </c>
      <c r="C279" t="s">
        <v>19</v>
      </c>
      <c r="D279" t="s">
        <v>27</v>
      </c>
      <c r="E279" t="s">
        <v>21</v>
      </c>
      <c r="F279" t="s">
        <v>28</v>
      </c>
      <c r="G279">
        <v>46.95</v>
      </c>
      <c r="H279">
        <v>5</v>
      </c>
      <c r="I279">
        <v>11.737500000000001</v>
      </c>
      <c r="J279">
        <v>246.48750000000001</v>
      </c>
      <c r="K279" s="1">
        <v>43801</v>
      </c>
      <c r="L279" s="2">
        <v>0.43402777777777773</v>
      </c>
      <c r="M279" t="s">
        <v>23</v>
      </c>
      <c r="N279">
        <v>234.75</v>
      </c>
      <c r="O279">
        <v>4.7619047620000003</v>
      </c>
      <c r="P279">
        <v>11.737500000000001</v>
      </c>
      <c r="Q279">
        <v>7.1</v>
      </c>
    </row>
    <row r="280" spans="1:17" x14ac:dyDescent="0.3">
      <c r="A280" t="s">
        <v>54</v>
      </c>
      <c r="B280" t="s">
        <v>18</v>
      </c>
      <c r="C280" t="s">
        <v>19</v>
      </c>
      <c r="D280" t="s">
        <v>27</v>
      </c>
      <c r="E280" t="s">
        <v>31</v>
      </c>
      <c r="F280" t="s">
        <v>48</v>
      </c>
      <c r="G280">
        <v>43.19</v>
      </c>
      <c r="H280">
        <v>10</v>
      </c>
      <c r="I280">
        <v>21.594999999999999</v>
      </c>
      <c r="J280">
        <v>453.495</v>
      </c>
      <c r="K280" s="1">
        <v>43648</v>
      </c>
      <c r="L280" s="2">
        <v>0.70000000000000007</v>
      </c>
      <c r="M280" t="s">
        <v>23</v>
      </c>
      <c r="N280">
        <v>431.9</v>
      </c>
      <c r="O280">
        <v>4.7619047620000003</v>
      </c>
      <c r="P280">
        <v>21.594999999999999</v>
      </c>
      <c r="Q280">
        <v>8.1999999999999993</v>
      </c>
    </row>
    <row r="281" spans="1:17" hidden="1" x14ac:dyDescent="0.3">
      <c r="A281" t="s">
        <v>68</v>
      </c>
      <c r="B281" t="s">
        <v>18</v>
      </c>
      <c r="C281" t="s">
        <v>19</v>
      </c>
      <c r="D281" t="s">
        <v>27</v>
      </c>
      <c r="E281" t="s">
        <v>31</v>
      </c>
      <c r="F281" t="s">
        <v>28</v>
      </c>
      <c r="G281">
        <v>34.56</v>
      </c>
      <c r="H281">
        <v>5</v>
      </c>
      <c r="I281">
        <v>8.64</v>
      </c>
      <c r="J281">
        <v>181.44</v>
      </c>
      <c r="K281" t="s">
        <v>69</v>
      </c>
      <c r="L281" s="2">
        <v>0.46875</v>
      </c>
      <c r="M281" t="s">
        <v>23</v>
      </c>
      <c r="N281">
        <v>172.8</v>
      </c>
      <c r="O281">
        <v>4.7619047620000003</v>
      </c>
      <c r="P281">
        <v>8.64</v>
      </c>
      <c r="Q281">
        <v>9.9</v>
      </c>
    </row>
    <row r="282" spans="1:17" hidden="1" x14ac:dyDescent="0.3">
      <c r="A282" t="s">
        <v>86</v>
      </c>
      <c r="B282" t="s">
        <v>18</v>
      </c>
      <c r="C282" t="s">
        <v>19</v>
      </c>
      <c r="D282" t="s">
        <v>27</v>
      </c>
      <c r="E282" t="s">
        <v>21</v>
      </c>
      <c r="F282" t="s">
        <v>28</v>
      </c>
      <c r="G282">
        <v>60.88</v>
      </c>
      <c r="H282">
        <v>9</v>
      </c>
      <c r="I282">
        <v>27.396000000000001</v>
      </c>
      <c r="J282">
        <v>575.31600000000003</v>
      </c>
      <c r="K282" t="s">
        <v>58</v>
      </c>
      <c r="L282" s="2">
        <v>0.72013888888888899</v>
      </c>
      <c r="M282" t="s">
        <v>23</v>
      </c>
      <c r="N282">
        <v>547.91999999999996</v>
      </c>
      <c r="O282">
        <v>4.7619047620000003</v>
      </c>
      <c r="P282">
        <v>27.396000000000001</v>
      </c>
      <c r="Q282">
        <v>4.7</v>
      </c>
    </row>
    <row r="283" spans="1:17" hidden="1" x14ac:dyDescent="0.3">
      <c r="A283" t="s">
        <v>113</v>
      </c>
      <c r="B283" t="s">
        <v>18</v>
      </c>
      <c r="C283" t="s">
        <v>19</v>
      </c>
      <c r="D283" t="s">
        <v>27</v>
      </c>
      <c r="E283" t="s">
        <v>31</v>
      </c>
      <c r="F283" t="s">
        <v>22</v>
      </c>
      <c r="G283">
        <v>89.6</v>
      </c>
      <c r="H283">
        <v>8</v>
      </c>
      <c r="I283">
        <v>35.840000000000003</v>
      </c>
      <c r="J283">
        <v>752.64</v>
      </c>
      <c r="K283" s="1">
        <v>43648</v>
      </c>
      <c r="L283" s="2">
        <v>0.4777777777777778</v>
      </c>
      <c r="M283" t="s">
        <v>23</v>
      </c>
      <c r="N283">
        <v>716.8</v>
      </c>
      <c r="O283">
        <v>4.7619047620000003</v>
      </c>
      <c r="P283">
        <v>35.840000000000003</v>
      </c>
      <c r="Q283">
        <v>6.6</v>
      </c>
    </row>
    <row r="284" spans="1:17" hidden="1" x14ac:dyDescent="0.3">
      <c r="A284" t="s">
        <v>135</v>
      </c>
      <c r="B284" t="s">
        <v>18</v>
      </c>
      <c r="C284" t="s">
        <v>19</v>
      </c>
      <c r="D284" t="s">
        <v>27</v>
      </c>
      <c r="E284" t="s">
        <v>31</v>
      </c>
      <c r="F284" t="s">
        <v>32</v>
      </c>
      <c r="G284">
        <v>74.67</v>
      </c>
      <c r="H284">
        <v>9</v>
      </c>
      <c r="I284">
        <v>33.601500000000001</v>
      </c>
      <c r="J284">
        <v>705.63149999999996</v>
      </c>
      <c r="K284" t="s">
        <v>136</v>
      </c>
      <c r="L284" s="2">
        <v>0.4548611111111111</v>
      </c>
      <c r="M284" t="s">
        <v>23</v>
      </c>
      <c r="N284">
        <v>672.03</v>
      </c>
      <c r="O284">
        <v>4.7619047620000003</v>
      </c>
      <c r="P284">
        <v>33.601500000000001</v>
      </c>
      <c r="Q284">
        <v>9.4</v>
      </c>
    </row>
    <row r="285" spans="1:17" hidden="1" x14ac:dyDescent="0.3">
      <c r="A285" t="s">
        <v>161</v>
      </c>
      <c r="B285" t="s">
        <v>18</v>
      </c>
      <c r="C285" t="s">
        <v>19</v>
      </c>
      <c r="D285" t="s">
        <v>27</v>
      </c>
      <c r="E285" t="s">
        <v>31</v>
      </c>
      <c r="F285" t="s">
        <v>28</v>
      </c>
      <c r="G285">
        <v>97.16</v>
      </c>
      <c r="H285">
        <v>1</v>
      </c>
      <c r="I285">
        <v>4.8579999999999997</v>
      </c>
      <c r="J285">
        <v>102.018</v>
      </c>
      <c r="K285" s="1">
        <v>43680</v>
      </c>
      <c r="L285" s="2">
        <v>0.85972222222222217</v>
      </c>
      <c r="M285" t="s">
        <v>23</v>
      </c>
      <c r="N285">
        <v>97.16</v>
      </c>
      <c r="O285">
        <v>4.7619047620000003</v>
      </c>
      <c r="P285">
        <v>4.8579999999999997</v>
      </c>
      <c r="Q285">
        <v>7.2</v>
      </c>
    </row>
    <row r="286" spans="1:17" hidden="1" x14ac:dyDescent="0.3">
      <c r="A286" t="s">
        <v>164</v>
      </c>
      <c r="B286" t="s">
        <v>18</v>
      </c>
      <c r="C286" t="s">
        <v>19</v>
      </c>
      <c r="D286" t="s">
        <v>27</v>
      </c>
      <c r="E286" t="s">
        <v>31</v>
      </c>
      <c r="F286" t="s">
        <v>48</v>
      </c>
      <c r="G286">
        <v>52.75</v>
      </c>
      <c r="H286">
        <v>3</v>
      </c>
      <c r="I286">
        <v>7.9124999999999996</v>
      </c>
      <c r="J286">
        <v>166.16249999999999</v>
      </c>
      <c r="K286" t="s">
        <v>88</v>
      </c>
      <c r="L286" s="2">
        <v>0.42777777777777781</v>
      </c>
      <c r="M286" t="s">
        <v>23</v>
      </c>
      <c r="N286">
        <v>158.25</v>
      </c>
      <c r="O286">
        <v>4.7619047620000003</v>
      </c>
      <c r="P286">
        <v>7.9124999999999996</v>
      </c>
      <c r="Q286">
        <v>9.3000000000000007</v>
      </c>
    </row>
    <row r="287" spans="1:17" hidden="1" x14ac:dyDescent="0.3">
      <c r="A287" t="s">
        <v>189</v>
      </c>
      <c r="B287" t="s">
        <v>18</v>
      </c>
      <c r="C287" t="s">
        <v>19</v>
      </c>
      <c r="D287" t="s">
        <v>27</v>
      </c>
      <c r="E287" t="s">
        <v>21</v>
      </c>
      <c r="F287" t="s">
        <v>48</v>
      </c>
      <c r="G287">
        <v>10.96</v>
      </c>
      <c r="H287">
        <v>10</v>
      </c>
      <c r="I287">
        <v>5.48</v>
      </c>
      <c r="J287">
        <v>115.08</v>
      </c>
      <c r="K287" s="1">
        <v>43498</v>
      </c>
      <c r="L287" s="2">
        <v>0.8666666666666667</v>
      </c>
      <c r="M287" t="s">
        <v>23</v>
      </c>
      <c r="N287">
        <v>109.6</v>
      </c>
      <c r="O287">
        <v>4.7619047620000003</v>
      </c>
      <c r="P287">
        <v>5.48</v>
      </c>
      <c r="Q287">
        <v>6</v>
      </c>
    </row>
    <row r="288" spans="1:17" hidden="1" x14ac:dyDescent="0.3">
      <c r="A288" t="s">
        <v>213</v>
      </c>
      <c r="B288" t="s">
        <v>18</v>
      </c>
      <c r="C288" t="s">
        <v>19</v>
      </c>
      <c r="D288" t="s">
        <v>27</v>
      </c>
      <c r="E288" t="s">
        <v>31</v>
      </c>
      <c r="F288" t="s">
        <v>37</v>
      </c>
      <c r="G288">
        <v>72.5</v>
      </c>
      <c r="H288">
        <v>8</v>
      </c>
      <c r="I288">
        <v>29</v>
      </c>
      <c r="J288">
        <v>609</v>
      </c>
      <c r="K288" t="s">
        <v>96</v>
      </c>
      <c r="L288" s="2">
        <v>0.80902777777777779</v>
      </c>
      <c r="M288" t="s">
        <v>23</v>
      </c>
      <c r="N288">
        <v>580</v>
      </c>
      <c r="O288">
        <v>4.7619047620000003</v>
      </c>
      <c r="P288">
        <v>29</v>
      </c>
      <c r="Q288">
        <v>9.1999999999999993</v>
      </c>
    </row>
    <row r="289" spans="1:17" x14ac:dyDescent="0.3">
      <c r="A289" t="s">
        <v>219</v>
      </c>
      <c r="B289" t="s">
        <v>18</v>
      </c>
      <c r="C289" t="s">
        <v>19</v>
      </c>
      <c r="D289" t="s">
        <v>27</v>
      </c>
      <c r="E289" t="s">
        <v>21</v>
      </c>
      <c r="F289" t="s">
        <v>32</v>
      </c>
      <c r="G289">
        <v>77.95</v>
      </c>
      <c r="H289">
        <v>6</v>
      </c>
      <c r="I289">
        <v>23.385000000000002</v>
      </c>
      <c r="J289">
        <v>491.08499999999998</v>
      </c>
      <c r="K289" t="s">
        <v>62</v>
      </c>
      <c r="L289" s="2">
        <v>0.69236111111111109</v>
      </c>
      <c r="M289" t="s">
        <v>23</v>
      </c>
      <c r="N289">
        <v>467.7</v>
      </c>
      <c r="O289">
        <v>4.7619047620000003</v>
      </c>
      <c r="P289">
        <v>23.385000000000002</v>
      </c>
      <c r="Q289">
        <v>8</v>
      </c>
    </row>
    <row r="290" spans="1:17" hidden="1" x14ac:dyDescent="0.3">
      <c r="A290" t="s">
        <v>248</v>
      </c>
      <c r="B290" t="s">
        <v>18</v>
      </c>
      <c r="C290" t="s">
        <v>19</v>
      </c>
      <c r="D290" t="s">
        <v>27</v>
      </c>
      <c r="E290" t="s">
        <v>31</v>
      </c>
      <c r="F290" t="s">
        <v>22</v>
      </c>
      <c r="G290">
        <v>70.010000000000005</v>
      </c>
      <c r="H290">
        <v>5</v>
      </c>
      <c r="I290">
        <v>17.502500000000001</v>
      </c>
      <c r="J290">
        <v>367.55250000000001</v>
      </c>
      <c r="K290" s="1">
        <v>43525</v>
      </c>
      <c r="L290" s="2">
        <v>0.48333333333333334</v>
      </c>
      <c r="M290" t="s">
        <v>23</v>
      </c>
      <c r="N290">
        <v>350.05</v>
      </c>
      <c r="O290">
        <v>4.7619047620000003</v>
      </c>
      <c r="P290">
        <v>17.502500000000001</v>
      </c>
      <c r="Q290">
        <v>5.5</v>
      </c>
    </row>
    <row r="291" spans="1:17" hidden="1" x14ac:dyDescent="0.3">
      <c r="A291" t="s">
        <v>258</v>
      </c>
      <c r="B291" t="s">
        <v>18</v>
      </c>
      <c r="C291" t="s">
        <v>19</v>
      </c>
      <c r="D291" t="s">
        <v>27</v>
      </c>
      <c r="E291" t="s">
        <v>31</v>
      </c>
      <c r="F291" t="s">
        <v>48</v>
      </c>
      <c r="G291">
        <v>73.88</v>
      </c>
      <c r="H291">
        <v>6</v>
      </c>
      <c r="I291">
        <v>22.164000000000001</v>
      </c>
      <c r="J291">
        <v>465.44400000000002</v>
      </c>
      <c r="K291" t="s">
        <v>88</v>
      </c>
      <c r="L291" s="2">
        <v>0.8027777777777777</v>
      </c>
      <c r="M291" t="s">
        <v>23</v>
      </c>
      <c r="N291">
        <v>443.28</v>
      </c>
      <c r="O291">
        <v>4.7619047620000003</v>
      </c>
      <c r="P291">
        <v>22.164000000000001</v>
      </c>
      <c r="Q291">
        <v>4.4000000000000004</v>
      </c>
    </row>
    <row r="292" spans="1:17" hidden="1" x14ac:dyDescent="0.3">
      <c r="A292" t="s">
        <v>268</v>
      </c>
      <c r="B292" t="s">
        <v>18</v>
      </c>
      <c r="C292" t="s">
        <v>19</v>
      </c>
      <c r="D292" t="s">
        <v>27</v>
      </c>
      <c r="E292" t="s">
        <v>31</v>
      </c>
      <c r="F292" t="s">
        <v>32</v>
      </c>
      <c r="G292">
        <v>74.069999999999993</v>
      </c>
      <c r="H292">
        <v>1</v>
      </c>
      <c r="I292">
        <v>3.7035</v>
      </c>
      <c r="J292">
        <v>77.773499999999999</v>
      </c>
      <c r="K292" s="1">
        <v>43740</v>
      </c>
      <c r="L292" s="2">
        <v>0.53472222222222221</v>
      </c>
      <c r="M292" t="s">
        <v>23</v>
      </c>
      <c r="N292">
        <v>74.069999999999993</v>
      </c>
      <c r="O292">
        <v>4.7619047620000003</v>
      </c>
      <c r="P292">
        <v>3.7035</v>
      </c>
      <c r="Q292">
        <v>9.9</v>
      </c>
    </row>
    <row r="293" spans="1:17" hidden="1" x14ac:dyDescent="0.3">
      <c r="A293" t="s">
        <v>277</v>
      </c>
      <c r="B293" t="s">
        <v>18</v>
      </c>
      <c r="C293" t="s">
        <v>19</v>
      </c>
      <c r="D293" t="s">
        <v>27</v>
      </c>
      <c r="E293" t="s">
        <v>21</v>
      </c>
      <c r="F293" t="s">
        <v>32</v>
      </c>
      <c r="G293">
        <v>25.29</v>
      </c>
      <c r="H293">
        <v>1</v>
      </c>
      <c r="I293">
        <v>1.2645</v>
      </c>
      <c r="J293">
        <v>26.554500000000001</v>
      </c>
      <c r="K293" t="s">
        <v>88</v>
      </c>
      <c r="L293" s="2">
        <v>0.42569444444444443</v>
      </c>
      <c r="M293" t="s">
        <v>23</v>
      </c>
      <c r="N293">
        <v>25.29</v>
      </c>
      <c r="O293">
        <v>4.7619047620000003</v>
      </c>
      <c r="P293">
        <v>1.2645</v>
      </c>
      <c r="Q293">
        <v>6.1</v>
      </c>
    </row>
    <row r="294" spans="1:17" hidden="1" x14ac:dyDescent="0.3">
      <c r="A294" t="s">
        <v>286</v>
      </c>
      <c r="B294" t="s">
        <v>18</v>
      </c>
      <c r="C294" t="s">
        <v>19</v>
      </c>
      <c r="D294" t="s">
        <v>27</v>
      </c>
      <c r="E294" t="s">
        <v>21</v>
      </c>
      <c r="F294" t="s">
        <v>22</v>
      </c>
      <c r="G294">
        <v>23.03</v>
      </c>
      <c r="H294">
        <v>9</v>
      </c>
      <c r="I294">
        <v>10.3635</v>
      </c>
      <c r="J294">
        <v>217.6335</v>
      </c>
      <c r="K294" s="1">
        <v>43525</v>
      </c>
      <c r="L294" s="2">
        <v>0.50138888888888888</v>
      </c>
      <c r="M294" t="s">
        <v>23</v>
      </c>
      <c r="N294">
        <v>207.27</v>
      </c>
      <c r="O294">
        <v>4.7619047620000003</v>
      </c>
      <c r="P294">
        <v>10.3635</v>
      </c>
      <c r="Q294">
        <v>7.9</v>
      </c>
    </row>
    <row r="295" spans="1:17" hidden="1" x14ac:dyDescent="0.3">
      <c r="A295" t="s">
        <v>292</v>
      </c>
      <c r="B295" t="s">
        <v>18</v>
      </c>
      <c r="C295" t="s">
        <v>19</v>
      </c>
      <c r="D295" t="s">
        <v>27</v>
      </c>
      <c r="E295" t="s">
        <v>31</v>
      </c>
      <c r="F295" t="s">
        <v>28</v>
      </c>
      <c r="G295">
        <v>26.23</v>
      </c>
      <c r="H295">
        <v>9</v>
      </c>
      <c r="I295">
        <v>11.8035</v>
      </c>
      <c r="J295">
        <v>247.87350000000001</v>
      </c>
      <c r="K295" t="s">
        <v>76</v>
      </c>
      <c r="L295" s="2">
        <v>0.85</v>
      </c>
      <c r="M295" t="s">
        <v>23</v>
      </c>
      <c r="N295">
        <v>236.07</v>
      </c>
      <c r="O295">
        <v>4.7619047620000003</v>
      </c>
      <c r="P295">
        <v>11.8035</v>
      </c>
      <c r="Q295">
        <v>5.9</v>
      </c>
    </row>
    <row r="296" spans="1:17" hidden="1" x14ac:dyDescent="0.3">
      <c r="A296" t="s">
        <v>315</v>
      </c>
      <c r="B296" t="s">
        <v>18</v>
      </c>
      <c r="C296" t="s">
        <v>19</v>
      </c>
      <c r="D296" t="s">
        <v>27</v>
      </c>
      <c r="E296" t="s">
        <v>21</v>
      </c>
      <c r="F296" t="s">
        <v>32</v>
      </c>
      <c r="G296">
        <v>63.42</v>
      </c>
      <c r="H296">
        <v>8</v>
      </c>
      <c r="I296">
        <v>25.367999999999999</v>
      </c>
      <c r="J296">
        <v>532.72799999999995</v>
      </c>
      <c r="K296" s="1">
        <v>43772</v>
      </c>
      <c r="L296" s="2">
        <v>0.53819444444444442</v>
      </c>
      <c r="M296" t="s">
        <v>23</v>
      </c>
      <c r="N296">
        <v>507.36</v>
      </c>
      <c r="O296">
        <v>4.7619047620000003</v>
      </c>
      <c r="P296">
        <v>25.367999999999999</v>
      </c>
      <c r="Q296">
        <v>7.4</v>
      </c>
    </row>
    <row r="297" spans="1:17" hidden="1" x14ac:dyDescent="0.3">
      <c r="A297" t="s">
        <v>321</v>
      </c>
      <c r="B297" t="s">
        <v>18</v>
      </c>
      <c r="C297" t="s">
        <v>19</v>
      </c>
      <c r="D297" t="s">
        <v>27</v>
      </c>
      <c r="E297" t="s">
        <v>21</v>
      </c>
      <c r="F297" t="s">
        <v>37</v>
      </c>
      <c r="G297">
        <v>93.14</v>
      </c>
      <c r="H297">
        <v>2</v>
      </c>
      <c r="I297">
        <v>9.3140000000000001</v>
      </c>
      <c r="J297">
        <v>195.59399999999999</v>
      </c>
      <c r="K297" t="s">
        <v>115</v>
      </c>
      <c r="L297" s="2">
        <v>0.75624999999999998</v>
      </c>
      <c r="M297" t="s">
        <v>23</v>
      </c>
      <c r="N297">
        <v>186.28</v>
      </c>
      <c r="O297">
        <v>4.7619047620000003</v>
      </c>
      <c r="P297">
        <v>9.3140000000000001</v>
      </c>
      <c r="Q297">
        <v>4.0999999999999996</v>
      </c>
    </row>
    <row r="298" spans="1:17" hidden="1" x14ac:dyDescent="0.3">
      <c r="A298" t="s">
        <v>325</v>
      </c>
      <c r="B298" t="s">
        <v>18</v>
      </c>
      <c r="C298" t="s">
        <v>19</v>
      </c>
      <c r="D298" t="s">
        <v>27</v>
      </c>
      <c r="E298" t="s">
        <v>31</v>
      </c>
      <c r="F298" t="s">
        <v>51</v>
      </c>
      <c r="G298">
        <v>89.69</v>
      </c>
      <c r="H298">
        <v>1</v>
      </c>
      <c r="I298">
        <v>4.4844999999999997</v>
      </c>
      <c r="J298">
        <v>94.174499999999995</v>
      </c>
      <c r="K298" s="1">
        <v>43770</v>
      </c>
      <c r="L298" s="2">
        <v>0.47222222222222227</v>
      </c>
      <c r="M298" t="s">
        <v>23</v>
      </c>
      <c r="N298">
        <v>89.69</v>
      </c>
      <c r="O298">
        <v>4.7619047620000003</v>
      </c>
      <c r="P298">
        <v>4.4844999999999997</v>
      </c>
      <c r="Q298">
        <v>4.9000000000000004</v>
      </c>
    </row>
    <row r="299" spans="1:17" hidden="1" x14ac:dyDescent="0.3">
      <c r="A299" t="s">
        <v>347</v>
      </c>
      <c r="B299" t="s">
        <v>18</v>
      </c>
      <c r="C299" t="s">
        <v>19</v>
      </c>
      <c r="D299" t="s">
        <v>27</v>
      </c>
      <c r="E299" t="s">
        <v>21</v>
      </c>
      <c r="F299" t="s">
        <v>28</v>
      </c>
      <c r="G299">
        <v>75.06</v>
      </c>
      <c r="H299">
        <v>9</v>
      </c>
      <c r="I299">
        <v>33.777000000000001</v>
      </c>
      <c r="J299">
        <v>709.31700000000001</v>
      </c>
      <c r="K299" t="s">
        <v>103</v>
      </c>
      <c r="L299" s="2">
        <v>0.55902777777777779</v>
      </c>
      <c r="M299" t="s">
        <v>23</v>
      </c>
      <c r="N299">
        <v>675.54</v>
      </c>
      <c r="O299">
        <v>4.7619047620000003</v>
      </c>
      <c r="P299">
        <v>33.777000000000001</v>
      </c>
      <c r="Q299">
        <v>6.2</v>
      </c>
    </row>
    <row r="300" spans="1:17" hidden="1" x14ac:dyDescent="0.3">
      <c r="A300" t="s">
        <v>410</v>
      </c>
      <c r="B300" t="s">
        <v>18</v>
      </c>
      <c r="C300" t="s">
        <v>19</v>
      </c>
      <c r="D300" t="s">
        <v>27</v>
      </c>
      <c r="E300" t="s">
        <v>31</v>
      </c>
      <c r="F300" t="s">
        <v>22</v>
      </c>
      <c r="G300">
        <v>15.26</v>
      </c>
      <c r="H300">
        <v>6</v>
      </c>
      <c r="I300">
        <v>4.5780000000000003</v>
      </c>
      <c r="J300">
        <v>96.138000000000005</v>
      </c>
      <c r="K300" t="s">
        <v>118</v>
      </c>
      <c r="L300" s="2">
        <v>0.75208333333333333</v>
      </c>
      <c r="M300" t="s">
        <v>23</v>
      </c>
      <c r="N300">
        <v>91.56</v>
      </c>
      <c r="O300">
        <v>4.7619047620000003</v>
      </c>
      <c r="P300">
        <v>4.5780000000000003</v>
      </c>
      <c r="Q300">
        <v>9.8000000000000007</v>
      </c>
    </row>
    <row r="301" spans="1:17" hidden="1" x14ac:dyDescent="0.3">
      <c r="A301" t="s">
        <v>424</v>
      </c>
      <c r="B301" t="s">
        <v>18</v>
      </c>
      <c r="C301" t="s">
        <v>19</v>
      </c>
      <c r="D301" t="s">
        <v>27</v>
      </c>
      <c r="E301" t="s">
        <v>31</v>
      </c>
      <c r="F301" t="s">
        <v>51</v>
      </c>
      <c r="G301">
        <v>76.400000000000006</v>
      </c>
      <c r="H301">
        <v>9</v>
      </c>
      <c r="I301">
        <v>34.380000000000003</v>
      </c>
      <c r="J301">
        <v>721.98</v>
      </c>
      <c r="K301" t="s">
        <v>103</v>
      </c>
      <c r="L301" s="2">
        <v>0.65902777777777777</v>
      </c>
      <c r="M301" t="s">
        <v>23</v>
      </c>
      <c r="N301">
        <v>687.6</v>
      </c>
      <c r="O301">
        <v>4.7619047620000003</v>
      </c>
      <c r="P301">
        <v>34.380000000000003</v>
      </c>
      <c r="Q301">
        <v>7.5</v>
      </c>
    </row>
    <row r="302" spans="1:17" hidden="1" x14ac:dyDescent="0.3">
      <c r="A302" t="s">
        <v>433</v>
      </c>
      <c r="B302" t="s">
        <v>18</v>
      </c>
      <c r="C302" t="s">
        <v>19</v>
      </c>
      <c r="D302" t="s">
        <v>27</v>
      </c>
      <c r="E302" t="s">
        <v>21</v>
      </c>
      <c r="F302" t="s">
        <v>51</v>
      </c>
      <c r="G302">
        <v>77.930000000000007</v>
      </c>
      <c r="H302">
        <v>9</v>
      </c>
      <c r="I302">
        <v>35.0685</v>
      </c>
      <c r="J302">
        <v>736.43849999999998</v>
      </c>
      <c r="K302" t="s">
        <v>99</v>
      </c>
      <c r="L302" s="2">
        <v>0.67361111111111116</v>
      </c>
      <c r="M302" t="s">
        <v>23</v>
      </c>
      <c r="N302">
        <v>701.37</v>
      </c>
      <c r="O302">
        <v>4.7619047620000003</v>
      </c>
      <c r="P302">
        <v>35.0685</v>
      </c>
      <c r="Q302">
        <v>7.6</v>
      </c>
    </row>
    <row r="303" spans="1:17" hidden="1" x14ac:dyDescent="0.3">
      <c r="A303" t="s">
        <v>473</v>
      </c>
      <c r="B303" t="s">
        <v>18</v>
      </c>
      <c r="C303" t="s">
        <v>19</v>
      </c>
      <c r="D303" t="s">
        <v>27</v>
      </c>
      <c r="E303" t="s">
        <v>21</v>
      </c>
      <c r="F303" t="s">
        <v>48</v>
      </c>
      <c r="G303">
        <v>40.94</v>
      </c>
      <c r="H303">
        <v>5</v>
      </c>
      <c r="I303">
        <v>10.234999999999999</v>
      </c>
      <c r="J303">
        <v>214.935</v>
      </c>
      <c r="K303" s="1">
        <v>43617</v>
      </c>
      <c r="L303" s="2">
        <v>0.58194444444444449</v>
      </c>
      <c r="M303" t="s">
        <v>23</v>
      </c>
      <c r="N303">
        <v>204.7</v>
      </c>
      <c r="O303">
        <v>4.7619047620000003</v>
      </c>
      <c r="P303">
        <v>10.234999999999999</v>
      </c>
      <c r="Q303">
        <v>9.9</v>
      </c>
    </row>
    <row r="304" spans="1:17" hidden="1" x14ac:dyDescent="0.3">
      <c r="A304" t="s">
        <v>483</v>
      </c>
      <c r="B304" t="s">
        <v>18</v>
      </c>
      <c r="C304" t="s">
        <v>19</v>
      </c>
      <c r="D304" t="s">
        <v>27</v>
      </c>
      <c r="E304" t="s">
        <v>21</v>
      </c>
      <c r="F304" t="s">
        <v>22</v>
      </c>
      <c r="G304">
        <v>79.739999999999995</v>
      </c>
      <c r="H304">
        <v>1</v>
      </c>
      <c r="I304">
        <v>3.9870000000000001</v>
      </c>
      <c r="J304">
        <v>83.727000000000004</v>
      </c>
      <c r="K304" s="1">
        <v>43619</v>
      </c>
      <c r="L304" s="2">
        <v>0.44166666666666665</v>
      </c>
      <c r="M304" t="s">
        <v>23</v>
      </c>
      <c r="N304">
        <v>79.739999999999995</v>
      </c>
      <c r="O304">
        <v>4.7619047620000003</v>
      </c>
      <c r="P304">
        <v>3.9870000000000001</v>
      </c>
      <c r="Q304">
        <v>7.3</v>
      </c>
    </row>
    <row r="305" spans="1:17" hidden="1" x14ac:dyDescent="0.3">
      <c r="A305" t="s">
        <v>484</v>
      </c>
      <c r="B305" t="s">
        <v>18</v>
      </c>
      <c r="C305" t="s">
        <v>19</v>
      </c>
      <c r="D305" t="s">
        <v>27</v>
      </c>
      <c r="E305" t="s">
        <v>21</v>
      </c>
      <c r="F305" t="s">
        <v>22</v>
      </c>
      <c r="G305">
        <v>77.5</v>
      </c>
      <c r="H305">
        <v>5</v>
      </c>
      <c r="I305">
        <v>19.375</v>
      </c>
      <c r="J305">
        <v>406.875</v>
      </c>
      <c r="K305" t="s">
        <v>129</v>
      </c>
      <c r="L305" s="2">
        <v>0.85833333333333339</v>
      </c>
      <c r="M305" t="s">
        <v>23</v>
      </c>
      <c r="N305">
        <v>387.5</v>
      </c>
      <c r="O305">
        <v>4.7619047620000003</v>
      </c>
      <c r="P305">
        <v>19.375</v>
      </c>
      <c r="Q305">
        <v>4.3</v>
      </c>
    </row>
    <row r="306" spans="1:17" hidden="1" x14ac:dyDescent="0.3">
      <c r="A306" t="s">
        <v>485</v>
      </c>
      <c r="B306" t="s">
        <v>18</v>
      </c>
      <c r="C306" t="s">
        <v>19</v>
      </c>
      <c r="D306" t="s">
        <v>27</v>
      </c>
      <c r="E306" t="s">
        <v>21</v>
      </c>
      <c r="F306" t="s">
        <v>48</v>
      </c>
      <c r="G306">
        <v>54.27</v>
      </c>
      <c r="H306">
        <v>5</v>
      </c>
      <c r="I306">
        <v>13.567500000000001</v>
      </c>
      <c r="J306">
        <v>284.91750000000002</v>
      </c>
      <c r="K306" t="s">
        <v>125</v>
      </c>
      <c r="L306" s="2">
        <v>0.59444444444444444</v>
      </c>
      <c r="M306" t="s">
        <v>23</v>
      </c>
      <c r="N306">
        <v>271.35000000000002</v>
      </c>
      <c r="O306">
        <v>4.7619047620000003</v>
      </c>
      <c r="P306">
        <v>13.567500000000001</v>
      </c>
      <c r="Q306">
        <v>4.5999999999999996</v>
      </c>
    </row>
    <row r="307" spans="1:17" hidden="1" x14ac:dyDescent="0.3">
      <c r="A307" t="s">
        <v>497</v>
      </c>
      <c r="B307" t="s">
        <v>18</v>
      </c>
      <c r="C307" t="s">
        <v>19</v>
      </c>
      <c r="D307" t="s">
        <v>27</v>
      </c>
      <c r="E307" t="s">
        <v>21</v>
      </c>
      <c r="F307" t="s">
        <v>32</v>
      </c>
      <c r="G307">
        <v>56.53</v>
      </c>
      <c r="H307">
        <v>4</v>
      </c>
      <c r="I307">
        <v>11.305999999999999</v>
      </c>
      <c r="J307">
        <v>237.42599999999999</v>
      </c>
      <c r="K307" s="1">
        <v>43558</v>
      </c>
      <c r="L307" s="2">
        <v>0.82500000000000007</v>
      </c>
      <c r="M307" t="s">
        <v>23</v>
      </c>
      <c r="N307">
        <v>226.12</v>
      </c>
      <c r="O307">
        <v>4.7619047620000003</v>
      </c>
      <c r="P307">
        <v>11.305999999999999</v>
      </c>
      <c r="Q307">
        <v>5.5</v>
      </c>
    </row>
    <row r="308" spans="1:17" hidden="1" x14ac:dyDescent="0.3">
      <c r="A308" t="s">
        <v>502</v>
      </c>
      <c r="B308" t="s">
        <v>18</v>
      </c>
      <c r="C308" t="s">
        <v>19</v>
      </c>
      <c r="D308" t="s">
        <v>27</v>
      </c>
      <c r="E308" t="s">
        <v>31</v>
      </c>
      <c r="F308" t="s">
        <v>37</v>
      </c>
      <c r="G308">
        <v>25.84</v>
      </c>
      <c r="H308">
        <v>3</v>
      </c>
      <c r="I308">
        <v>3.8759999999999999</v>
      </c>
      <c r="J308">
        <v>81.396000000000001</v>
      </c>
      <c r="K308" s="1">
        <v>43741</v>
      </c>
      <c r="L308" s="2">
        <v>0.78819444444444453</v>
      </c>
      <c r="M308" t="s">
        <v>23</v>
      </c>
      <c r="N308">
        <v>77.52</v>
      </c>
      <c r="O308">
        <v>4.7619047620000003</v>
      </c>
      <c r="P308">
        <v>3.8759999999999999</v>
      </c>
      <c r="Q308">
        <v>6.6</v>
      </c>
    </row>
    <row r="309" spans="1:17" hidden="1" x14ac:dyDescent="0.3">
      <c r="A309" t="s">
        <v>503</v>
      </c>
      <c r="B309" t="s">
        <v>18</v>
      </c>
      <c r="C309" t="s">
        <v>19</v>
      </c>
      <c r="D309" t="s">
        <v>27</v>
      </c>
      <c r="E309" t="s">
        <v>31</v>
      </c>
      <c r="F309" t="s">
        <v>32</v>
      </c>
      <c r="G309">
        <v>50.93</v>
      </c>
      <c r="H309">
        <v>8</v>
      </c>
      <c r="I309">
        <v>20.372</v>
      </c>
      <c r="J309">
        <v>427.81200000000001</v>
      </c>
      <c r="K309" t="s">
        <v>72</v>
      </c>
      <c r="L309" s="2">
        <v>0.81666666666666676</v>
      </c>
      <c r="M309" t="s">
        <v>23</v>
      </c>
      <c r="N309">
        <v>407.44</v>
      </c>
      <c r="O309">
        <v>4.7619047620000003</v>
      </c>
      <c r="P309">
        <v>20.372</v>
      </c>
      <c r="Q309">
        <v>9.1999999999999993</v>
      </c>
    </row>
    <row r="310" spans="1:17" hidden="1" x14ac:dyDescent="0.3">
      <c r="A310" t="s">
        <v>521</v>
      </c>
      <c r="B310" t="s">
        <v>18</v>
      </c>
      <c r="C310" t="s">
        <v>19</v>
      </c>
      <c r="D310" t="s">
        <v>27</v>
      </c>
      <c r="E310" t="s">
        <v>21</v>
      </c>
      <c r="F310" t="s">
        <v>28</v>
      </c>
      <c r="G310">
        <v>23.46</v>
      </c>
      <c r="H310">
        <v>6</v>
      </c>
      <c r="I310">
        <v>7.0380000000000003</v>
      </c>
      <c r="J310">
        <v>147.798</v>
      </c>
      <c r="K310" t="s">
        <v>138</v>
      </c>
      <c r="L310" s="2">
        <v>0.80138888888888893</v>
      </c>
      <c r="M310" t="s">
        <v>23</v>
      </c>
      <c r="N310">
        <v>140.76</v>
      </c>
      <c r="O310">
        <v>4.7619047620000003</v>
      </c>
      <c r="P310">
        <v>7.0380000000000003</v>
      </c>
      <c r="Q310">
        <v>6.4</v>
      </c>
    </row>
    <row r="311" spans="1:17" hidden="1" x14ac:dyDescent="0.3">
      <c r="A311" t="s">
        <v>541</v>
      </c>
      <c r="B311" t="s">
        <v>18</v>
      </c>
      <c r="C311" t="s">
        <v>19</v>
      </c>
      <c r="D311" t="s">
        <v>27</v>
      </c>
      <c r="E311" t="s">
        <v>21</v>
      </c>
      <c r="F311" t="s">
        <v>48</v>
      </c>
      <c r="G311">
        <v>63.61</v>
      </c>
      <c r="H311">
        <v>5</v>
      </c>
      <c r="I311">
        <v>15.9025</v>
      </c>
      <c r="J311">
        <v>333.95249999999999</v>
      </c>
      <c r="K311" t="s">
        <v>96</v>
      </c>
      <c r="L311" s="2">
        <v>0.52986111111111112</v>
      </c>
      <c r="M311" t="s">
        <v>23</v>
      </c>
      <c r="N311">
        <v>318.05</v>
      </c>
      <c r="O311">
        <v>4.7619047620000003</v>
      </c>
      <c r="P311">
        <v>15.9025</v>
      </c>
      <c r="Q311">
        <v>4.8</v>
      </c>
    </row>
    <row r="312" spans="1:17" hidden="1" x14ac:dyDescent="0.3">
      <c r="A312" t="s">
        <v>542</v>
      </c>
      <c r="B312" t="s">
        <v>18</v>
      </c>
      <c r="C312" t="s">
        <v>19</v>
      </c>
      <c r="D312" t="s">
        <v>27</v>
      </c>
      <c r="E312" t="s">
        <v>31</v>
      </c>
      <c r="F312" t="s">
        <v>22</v>
      </c>
      <c r="G312">
        <v>25</v>
      </c>
      <c r="H312">
        <v>1</v>
      </c>
      <c r="I312">
        <v>1.25</v>
      </c>
      <c r="J312">
        <v>26.25</v>
      </c>
      <c r="K312" s="1">
        <v>43527</v>
      </c>
      <c r="L312" s="2">
        <v>0.63124999999999998</v>
      </c>
      <c r="M312" t="s">
        <v>23</v>
      </c>
      <c r="N312">
        <v>25</v>
      </c>
      <c r="O312">
        <v>4.7619047620000003</v>
      </c>
      <c r="P312">
        <v>1.25</v>
      </c>
      <c r="Q312">
        <v>5.5</v>
      </c>
    </row>
    <row r="313" spans="1:17" hidden="1" x14ac:dyDescent="0.3">
      <c r="A313" t="s">
        <v>568</v>
      </c>
      <c r="B313" t="s">
        <v>18</v>
      </c>
      <c r="C313" t="s">
        <v>19</v>
      </c>
      <c r="D313" t="s">
        <v>27</v>
      </c>
      <c r="E313" t="s">
        <v>31</v>
      </c>
      <c r="F313" t="s">
        <v>28</v>
      </c>
      <c r="G313">
        <v>38.6</v>
      </c>
      <c r="H313">
        <v>1</v>
      </c>
      <c r="I313">
        <v>1.93</v>
      </c>
      <c r="J313">
        <v>40.53</v>
      </c>
      <c r="K313" t="s">
        <v>228</v>
      </c>
      <c r="L313" s="2">
        <v>0.47638888888888892</v>
      </c>
      <c r="M313" t="s">
        <v>23</v>
      </c>
      <c r="N313">
        <v>38.6</v>
      </c>
      <c r="O313">
        <v>4.7619047620000003</v>
      </c>
      <c r="P313">
        <v>1.93</v>
      </c>
      <c r="Q313">
        <v>6.7</v>
      </c>
    </row>
    <row r="314" spans="1:17" hidden="1" x14ac:dyDescent="0.3">
      <c r="A314" t="s">
        <v>571</v>
      </c>
      <c r="B314" t="s">
        <v>18</v>
      </c>
      <c r="C314" t="s">
        <v>19</v>
      </c>
      <c r="D314" t="s">
        <v>27</v>
      </c>
      <c r="E314" t="s">
        <v>31</v>
      </c>
      <c r="F314" t="s">
        <v>37</v>
      </c>
      <c r="G314">
        <v>37.14</v>
      </c>
      <c r="H314">
        <v>5</v>
      </c>
      <c r="I314">
        <v>9.2850000000000001</v>
      </c>
      <c r="J314">
        <v>194.98500000000001</v>
      </c>
      <c r="K314" s="1">
        <v>43678</v>
      </c>
      <c r="L314" s="2">
        <v>0.54513888888888895</v>
      </c>
      <c r="M314" t="s">
        <v>23</v>
      </c>
      <c r="N314">
        <v>185.7</v>
      </c>
      <c r="O314">
        <v>4.7619047620000003</v>
      </c>
      <c r="P314">
        <v>9.2850000000000001</v>
      </c>
      <c r="Q314">
        <v>5</v>
      </c>
    </row>
    <row r="315" spans="1:17" x14ac:dyDescent="0.3">
      <c r="A315" t="s">
        <v>576</v>
      </c>
      <c r="B315" t="s">
        <v>18</v>
      </c>
      <c r="C315" t="s">
        <v>19</v>
      </c>
      <c r="D315" t="s">
        <v>27</v>
      </c>
      <c r="E315" t="s">
        <v>31</v>
      </c>
      <c r="F315" t="s">
        <v>51</v>
      </c>
      <c r="G315">
        <v>37.15</v>
      </c>
      <c r="H315">
        <v>4</v>
      </c>
      <c r="I315">
        <v>7.43</v>
      </c>
      <c r="J315">
        <v>156.03</v>
      </c>
      <c r="K315" t="s">
        <v>88</v>
      </c>
      <c r="L315" s="2">
        <v>0.7909722222222223</v>
      </c>
      <c r="M315" t="s">
        <v>23</v>
      </c>
      <c r="N315">
        <v>148.6</v>
      </c>
      <c r="O315">
        <v>4.7619047620000003</v>
      </c>
      <c r="P315">
        <v>7.43</v>
      </c>
      <c r="Q315">
        <v>8.3000000000000007</v>
      </c>
    </row>
    <row r="316" spans="1:17" hidden="1" x14ac:dyDescent="0.3">
      <c r="A316" t="s">
        <v>600</v>
      </c>
      <c r="B316" t="s">
        <v>18</v>
      </c>
      <c r="C316" t="s">
        <v>19</v>
      </c>
      <c r="D316" t="s">
        <v>27</v>
      </c>
      <c r="E316" t="s">
        <v>21</v>
      </c>
      <c r="F316" t="s">
        <v>32</v>
      </c>
      <c r="G316">
        <v>42.91</v>
      </c>
      <c r="H316">
        <v>5</v>
      </c>
      <c r="I316">
        <v>10.727499999999999</v>
      </c>
      <c r="J316">
        <v>225.2775</v>
      </c>
      <c r="K316" s="1">
        <v>43586</v>
      </c>
      <c r="L316" s="2">
        <v>0.7284722222222223</v>
      </c>
      <c r="M316" t="s">
        <v>23</v>
      </c>
      <c r="N316">
        <v>214.55</v>
      </c>
      <c r="O316">
        <v>4.7619047620000003</v>
      </c>
      <c r="P316">
        <v>10.727499999999999</v>
      </c>
      <c r="Q316">
        <v>6.1</v>
      </c>
    </row>
    <row r="317" spans="1:17" hidden="1" x14ac:dyDescent="0.3">
      <c r="A317" t="s">
        <v>601</v>
      </c>
      <c r="B317" t="s">
        <v>18</v>
      </c>
      <c r="C317" t="s">
        <v>19</v>
      </c>
      <c r="D317" t="s">
        <v>27</v>
      </c>
      <c r="E317" t="s">
        <v>21</v>
      </c>
      <c r="F317" t="s">
        <v>51</v>
      </c>
      <c r="G317">
        <v>54.28</v>
      </c>
      <c r="H317">
        <v>7</v>
      </c>
      <c r="I317">
        <v>18.998000000000001</v>
      </c>
      <c r="J317">
        <v>398.95800000000003</v>
      </c>
      <c r="K317" t="s">
        <v>35</v>
      </c>
      <c r="L317" s="2">
        <v>0.75347222222222221</v>
      </c>
      <c r="M317" t="s">
        <v>23</v>
      </c>
      <c r="N317">
        <v>379.96</v>
      </c>
      <c r="O317">
        <v>4.7619047620000003</v>
      </c>
      <c r="P317">
        <v>18.998000000000001</v>
      </c>
      <c r="Q317">
        <v>9.3000000000000007</v>
      </c>
    </row>
    <row r="318" spans="1:17" hidden="1" x14ac:dyDescent="0.3">
      <c r="A318" t="s">
        <v>607</v>
      </c>
      <c r="B318" t="s">
        <v>18</v>
      </c>
      <c r="C318" t="s">
        <v>19</v>
      </c>
      <c r="D318" t="s">
        <v>27</v>
      </c>
      <c r="E318" t="s">
        <v>31</v>
      </c>
      <c r="F318" t="s">
        <v>32</v>
      </c>
      <c r="G318">
        <v>34.729999999999997</v>
      </c>
      <c r="H318">
        <v>2</v>
      </c>
      <c r="I318">
        <v>3.4729999999999999</v>
      </c>
      <c r="J318">
        <v>72.933000000000007</v>
      </c>
      <c r="K318" s="1">
        <v>43468</v>
      </c>
      <c r="L318" s="2">
        <v>0.7597222222222223</v>
      </c>
      <c r="M318" t="s">
        <v>23</v>
      </c>
      <c r="N318">
        <v>69.459999999999994</v>
      </c>
      <c r="O318">
        <v>4.7619047620000003</v>
      </c>
      <c r="P318">
        <v>3.4729999999999999</v>
      </c>
      <c r="Q318">
        <v>9.6999999999999993</v>
      </c>
    </row>
    <row r="319" spans="1:17" hidden="1" x14ac:dyDescent="0.3">
      <c r="A319" t="s">
        <v>619</v>
      </c>
      <c r="B319" t="s">
        <v>18</v>
      </c>
      <c r="C319" t="s">
        <v>19</v>
      </c>
      <c r="D319" t="s">
        <v>27</v>
      </c>
      <c r="E319" t="s">
        <v>31</v>
      </c>
      <c r="F319" t="s">
        <v>22</v>
      </c>
      <c r="G319">
        <v>25.43</v>
      </c>
      <c r="H319">
        <v>6</v>
      </c>
      <c r="I319">
        <v>7.6289999999999996</v>
      </c>
      <c r="J319">
        <v>160.209</v>
      </c>
      <c r="K319" s="1">
        <v>43801</v>
      </c>
      <c r="L319" s="2">
        <v>0.79236111111111107</v>
      </c>
      <c r="M319" t="s">
        <v>23</v>
      </c>
      <c r="N319">
        <v>152.58000000000001</v>
      </c>
      <c r="O319">
        <v>4.7619047620000003</v>
      </c>
      <c r="P319">
        <v>7.6289999999999996</v>
      </c>
      <c r="Q319">
        <v>7</v>
      </c>
    </row>
    <row r="320" spans="1:17" hidden="1" x14ac:dyDescent="0.3">
      <c r="A320" t="s">
        <v>623</v>
      </c>
      <c r="B320" t="s">
        <v>18</v>
      </c>
      <c r="C320" t="s">
        <v>19</v>
      </c>
      <c r="D320" t="s">
        <v>27</v>
      </c>
      <c r="E320" t="s">
        <v>21</v>
      </c>
      <c r="F320" t="s">
        <v>32</v>
      </c>
      <c r="G320">
        <v>28.32</v>
      </c>
      <c r="H320">
        <v>5</v>
      </c>
      <c r="I320">
        <v>7.08</v>
      </c>
      <c r="J320">
        <v>148.68</v>
      </c>
      <c r="K320" s="1">
        <v>43772</v>
      </c>
      <c r="L320" s="2">
        <v>0.56111111111111112</v>
      </c>
      <c r="M320" t="s">
        <v>23</v>
      </c>
      <c r="N320">
        <v>141.6</v>
      </c>
      <c r="O320">
        <v>4.7619047620000003</v>
      </c>
      <c r="P320">
        <v>7.08</v>
      </c>
      <c r="Q320">
        <v>6.2</v>
      </c>
    </row>
    <row r="321" spans="1:17" hidden="1" x14ac:dyDescent="0.3">
      <c r="A321" t="s">
        <v>626</v>
      </c>
      <c r="B321" t="s">
        <v>18</v>
      </c>
      <c r="C321" t="s">
        <v>19</v>
      </c>
      <c r="D321" t="s">
        <v>27</v>
      </c>
      <c r="E321" t="s">
        <v>31</v>
      </c>
      <c r="F321" t="s">
        <v>32</v>
      </c>
      <c r="G321">
        <v>97.94</v>
      </c>
      <c r="H321">
        <v>1</v>
      </c>
      <c r="I321">
        <v>4.8970000000000002</v>
      </c>
      <c r="J321">
        <v>102.837</v>
      </c>
      <c r="K321" s="1">
        <v>43649</v>
      </c>
      <c r="L321" s="2">
        <v>0.48888888888888887</v>
      </c>
      <c r="M321" t="s">
        <v>23</v>
      </c>
      <c r="N321">
        <v>97.94</v>
      </c>
      <c r="O321">
        <v>4.7619047620000003</v>
      </c>
      <c r="P321">
        <v>4.8970000000000002</v>
      </c>
      <c r="Q321">
        <v>6.9</v>
      </c>
    </row>
    <row r="322" spans="1:17" hidden="1" x14ac:dyDescent="0.3">
      <c r="A322" t="s">
        <v>629</v>
      </c>
      <c r="B322" t="s">
        <v>18</v>
      </c>
      <c r="C322" t="s">
        <v>19</v>
      </c>
      <c r="D322" t="s">
        <v>27</v>
      </c>
      <c r="E322" t="s">
        <v>31</v>
      </c>
      <c r="F322" t="s">
        <v>32</v>
      </c>
      <c r="G322">
        <v>30.68</v>
      </c>
      <c r="H322">
        <v>3</v>
      </c>
      <c r="I322">
        <v>4.6020000000000003</v>
      </c>
      <c r="J322">
        <v>96.641999999999996</v>
      </c>
      <c r="K322" t="s">
        <v>136</v>
      </c>
      <c r="L322" s="2">
        <v>0.45833333333333331</v>
      </c>
      <c r="M322" t="s">
        <v>23</v>
      </c>
      <c r="N322">
        <v>92.04</v>
      </c>
      <c r="O322">
        <v>4.7619047620000003</v>
      </c>
      <c r="P322">
        <v>4.6020000000000003</v>
      </c>
      <c r="Q322">
        <v>9.1</v>
      </c>
    </row>
    <row r="323" spans="1:17" x14ac:dyDescent="0.3">
      <c r="A323" t="s">
        <v>635</v>
      </c>
      <c r="B323" t="s">
        <v>18</v>
      </c>
      <c r="C323" t="s">
        <v>19</v>
      </c>
      <c r="D323" t="s">
        <v>27</v>
      </c>
      <c r="E323" t="s">
        <v>21</v>
      </c>
      <c r="F323" t="s">
        <v>51</v>
      </c>
      <c r="G323">
        <v>29.42</v>
      </c>
      <c r="H323">
        <v>10</v>
      </c>
      <c r="I323">
        <v>14.71</v>
      </c>
      <c r="J323">
        <v>308.91000000000003</v>
      </c>
      <c r="K323" s="1">
        <v>43800</v>
      </c>
      <c r="L323" s="2">
        <v>0.68263888888888891</v>
      </c>
      <c r="M323" t="s">
        <v>23</v>
      </c>
      <c r="N323">
        <v>294.2</v>
      </c>
      <c r="O323">
        <v>4.7619047620000003</v>
      </c>
      <c r="P323">
        <v>14.71</v>
      </c>
      <c r="Q323">
        <v>8.9</v>
      </c>
    </row>
    <row r="324" spans="1:17" hidden="1" x14ac:dyDescent="0.3">
      <c r="A324" t="s">
        <v>676</v>
      </c>
      <c r="B324" t="s">
        <v>18</v>
      </c>
      <c r="C324" t="s">
        <v>19</v>
      </c>
      <c r="D324" t="s">
        <v>27</v>
      </c>
      <c r="E324" t="s">
        <v>21</v>
      </c>
      <c r="F324" t="s">
        <v>37</v>
      </c>
      <c r="G324">
        <v>43.06</v>
      </c>
      <c r="H324">
        <v>5</v>
      </c>
      <c r="I324">
        <v>10.765000000000001</v>
      </c>
      <c r="J324">
        <v>226.065</v>
      </c>
      <c r="K324" s="1">
        <v>43557</v>
      </c>
      <c r="L324" s="2">
        <v>0.69305555555555554</v>
      </c>
      <c r="M324" t="s">
        <v>23</v>
      </c>
      <c r="N324">
        <v>215.3</v>
      </c>
      <c r="O324">
        <v>4.7619047620000003</v>
      </c>
      <c r="P324">
        <v>10.765000000000001</v>
      </c>
      <c r="Q324">
        <v>7.7</v>
      </c>
    </row>
    <row r="325" spans="1:17" hidden="1" x14ac:dyDescent="0.3">
      <c r="A325" t="s">
        <v>697</v>
      </c>
      <c r="B325" t="s">
        <v>18</v>
      </c>
      <c r="C325" t="s">
        <v>19</v>
      </c>
      <c r="D325" t="s">
        <v>27</v>
      </c>
      <c r="E325" t="s">
        <v>31</v>
      </c>
      <c r="F325" t="s">
        <v>51</v>
      </c>
      <c r="G325">
        <v>30.61</v>
      </c>
      <c r="H325">
        <v>1</v>
      </c>
      <c r="I325">
        <v>1.5305</v>
      </c>
      <c r="J325">
        <v>32.140500000000003</v>
      </c>
      <c r="K325" t="s">
        <v>147</v>
      </c>
      <c r="L325" s="2">
        <v>0.51388888888888895</v>
      </c>
      <c r="M325" t="s">
        <v>23</v>
      </c>
      <c r="N325">
        <v>30.61</v>
      </c>
      <c r="O325">
        <v>4.7619047620000003</v>
      </c>
      <c r="P325">
        <v>1.5305</v>
      </c>
      <c r="Q325">
        <v>5.2</v>
      </c>
    </row>
    <row r="326" spans="1:17" x14ac:dyDescent="0.3">
      <c r="A326" t="s">
        <v>715</v>
      </c>
      <c r="B326" t="s">
        <v>18</v>
      </c>
      <c r="C326" t="s">
        <v>19</v>
      </c>
      <c r="D326" t="s">
        <v>27</v>
      </c>
      <c r="E326" t="s">
        <v>31</v>
      </c>
      <c r="F326" t="s">
        <v>37</v>
      </c>
      <c r="G326">
        <v>60.87</v>
      </c>
      <c r="H326">
        <v>2</v>
      </c>
      <c r="I326">
        <v>6.0869999999999997</v>
      </c>
      <c r="J326">
        <v>127.827</v>
      </c>
      <c r="K326" s="1">
        <v>43711</v>
      </c>
      <c r="L326" s="2">
        <v>0.52569444444444446</v>
      </c>
      <c r="M326" t="s">
        <v>23</v>
      </c>
      <c r="N326">
        <v>121.74</v>
      </c>
      <c r="O326">
        <v>4.7619047620000003</v>
      </c>
      <c r="P326">
        <v>6.0869999999999997</v>
      </c>
      <c r="Q326">
        <v>8.6999999999999993</v>
      </c>
    </row>
    <row r="327" spans="1:17" hidden="1" x14ac:dyDescent="0.3">
      <c r="A327" t="s">
        <v>720</v>
      </c>
      <c r="B327" t="s">
        <v>18</v>
      </c>
      <c r="C327" t="s">
        <v>19</v>
      </c>
      <c r="D327" t="s">
        <v>27</v>
      </c>
      <c r="E327" t="s">
        <v>31</v>
      </c>
      <c r="F327" t="s">
        <v>28</v>
      </c>
      <c r="G327">
        <v>78.31</v>
      </c>
      <c r="H327">
        <v>3</v>
      </c>
      <c r="I327">
        <v>11.746499999999999</v>
      </c>
      <c r="J327">
        <v>246.6765</v>
      </c>
      <c r="K327" s="1">
        <v>43588</v>
      </c>
      <c r="L327" s="2">
        <v>0.69305555555555554</v>
      </c>
      <c r="M327" t="s">
        <v>23</v>
      </c>
      <c r="N327">
        <v>234.93</v>
      </c>
      <c r="O327">
        <v>4.7619047620000003</v>
      </c>
      <c r="P327">
        <v>11.746499999999999</v>
      </c>
      <c r="Q327">
        <v>5.4</v>
      </c>
    </row>
    <row r="328" spans="1:17" hidden="1" x14ac:dyDescent="0.3">
      <c r="A328" t="s">
        <v>754</v>
      </c>
      <c r="B328" t="s">
        <v>18</v>
      </c>
      <c r="C328" t="s">
        <v>19</v>
      </c>
      <c r="D328" t="s">
        <v>27</v>
      </c>
      <c r="E328" t="s">
        <v>21</v>
      </c>
      <c r="F328" t="s">
        <v>51</v>
      </c>
      <c r="G328">
        <v>48.63</v>
      </c>
      <c r="H328">
        <v>4</v>
      </c>
      <c r="I328">
        <v>9.7260000000000009</v>
      </c>
      <c r="J328">
        <v>204.24600000000001</v>
      </c>
      <c r="K328" s="1">
        <v>43557</v>
      </c>
      <c r="L328" s="2">
        <v>0.65555555555555556</v>
      </c>
      <c r="M328" t="s">
        <v>23</v>
      </c>
      <c r="N328">
        <v>194.52</v>
      </c>
      <c r="O328">
        <v>4.7619047620000003</v>
      </c>
      <c r="P328">
        <v>9.7260000000000009</v>
      </c>
      <c r="Q328">
        <v>7.6</v>
      </c>
    </row>
    <row r="329" spans="1:17" hidden="1" x14ac:dyDescent="0.3">
      <c r="A329" t="s">
        <v>798</v>
      </c>
      <c r="B329" t="s">
        <v>18</v>
      </c>
      <c r="C329" t="s">
        <v>19</v>
      </c>
      <c r="D329" t="s">
        <v>27</v>
      </c>
      <c r="E329" t="s">
        <v>31</v>
      </c>
      <c r="F329" t="s">
        <v>37</v>
      </c>
      <c r="G329">
        <v>25.7</v>
      </c>
      <c r="H329">
        <v>3</v>
      </c>
      <c r="I329">
        <v>3.855</v>
      </c>
      <c r="J329">
        <v>80.954999999999998</v>
      </c>
      <c r="K329" t="s">
        <v>91</v>
      </c>
      <c r="L329" s="2">
        <v>0.74930555555555556</v>
      </c>
      <c r="M329" t="s">
        <v>23</v>
      </c>
      <c r="N329">
        <v>77.099999999999994</v>
      </c>
      <c r="O329">
        <v>4.7619047620000003</v>
      </c>
      <c r="P329">
        <v>3.855</v>
      </c>
      <c r="Q329">
        <v>6.1</v>
      </c>
    </row>
    <row r="330" spans="1:17" hidden="1" x14ac:dyDescent="0.3">
      <c r="A330" t="s">
        <v>820</v>
      </c>
      <c r="B330" t="s">
        <v>18</v>
      </c>
      <c r="C330" t="s">
        <v>19</v>
      </c>
      <c r="D330" t="s">
        <v>27</v>
      </c>
      <c r="E330" t="s">
        <v>31</v>
      </c>
      <c r="F330" t="s">
        <v>22</v>
      </c>
      <c r="G330">
        <v>56</v>
      </c>
      <c r="H330">
        <v>3</v>
      </c>
      <c r="I330">
        <v>8.4</v>
      </c>
      <c r="J330">
        <v>176.4</v>
      </c>
      <c r="K330" t="s">
        <v>110</v>
      </c>
      <c r="L330" s="2">
        <v>0.81458333333333333</v>
      </c>
      <c r="M330" t="s">
        <v>23</v>
      </c>
      <c r="N330">
        <v>168</v>
      </c>
      <c r="O330">
        <v>4.7619047620000003</v>
      </c>
      <c r="P330">
        <v>8.4</v>
      </c>
      <c r="Q330">
        <v>4.8</v>
      </c>
    </row>
    <row r="331" spans="1:17" x14ac:dyDescent="0.3">
      <c r="A331" t="s">
        <v>848</v>
      </c>
      <c r="B331" t="s">
        <v>18</v>
      </c>
      <c r="C331" t="s">
        <v>19</v>
      </c>
      <c r="D331" t="s">
        <v>27</v>
      </c>
      <c r="E331" t="s">
        <v>21</v>
      </c>
      <c r="F331" t="s">
        <v>48</v>
      </c>
      <c r="G331">
        <v>55.39</v>
      </c>
      <c r="H331">
        <v>4</v>
      </c>
      <c r="I331">
        <v>11.077999999999999</v>
      </c>
      <c r="J331">
        <v>232.63800000000001</v>
      </c>
      <c r="K331" t="s">
        <v>39</v>
      </c>
      <c r="L331" s="2">
        <v>0.6381944444444444</v>
      </c>
      <c r="M331" t="s">
        <v>23</v>
      </c>
      <c r="N331">
        <v>221.56</v>
      </c>
      <c r="O331">
        <v>4.7619047620000003</v>
      </c>
      <c r="P331">
        <v>11.077999999999999</v>
      </c>
      <c r="Q331">
        <v>8</v>
      </c>
    </row>
    <row r="332" spans="1:17" hidden="1" x14ac:dyDescent="0.3">
      <c r="A332" t="s">
        <v>870</v>
      </c>
      <c r="B332" t="s">
        <v>18</v>
      </c>
      <c r="C332" t="s">
        <v>19</v>
      </c>
      <c r="D332" t="s">
        <v>27</v>
      </c>
      <c r="E332" t="s">
        <v>21</v>
      </c>
      <c r="F332" t="s">
        <v>37</v>
      </c>
      <c r="G332">
        <v>94.76</v>
      </c>
      <c r="H332">
        <v>4</v>
      </c>
      <c r="I332">
        <v>18.952000000000002</v>
      </c>
      <c r="J332">
        <v>397.99200000000002</v>
      </c>
      <c r="K332" s="1">
        <v>43771</v>
      </c>
      <c r="L332" s="2">
        <v>0.67083333333333339</v>
      </c>
      <c r="M332" t="s">
        <v>23</v>
      </c>
      <c r="N332">
        <v>379.04</v>
      </c>
      <c r="O332">
        <v>4.7619047620000003</v>
      </c>
      <c r="P332">
        <v>18.952000000000002</v>
      </c>
      <c r="Q332">
        <v>7.8</v>
      </c>
    </row>
    <row r="333" spans="1:17" hidden="1" x14ac:dyDescent="0.3">
      <c r="A333" t="s">
        <v>878</v>
      </c>
      <c r="B333" t="s">
        <v>18</v>
      </c>
      <c r="C333" t="s">
        <v>19</v>
      </c>
      <c r="D333" t="s">
        <v>27</v>
      </c>
      <c r="E333" t="s">
        <v>31</v>
      </c>
      <c r="F333" t="s">
        <v>37</v>
      </c>
      <c r="G333">
        <v>58.91</v>
      </c>
      <c r="H333">
        <v>7</v>
      </c>
      <c r="I333">
        <v>20.618500000000001</v>
      </c>
      <c r="J333">
        <v>432.98849999999999</v>
      </c>
      <c r="K333" t="s">
        <v>91</v>
      </c>
      <c r="L333" s="2">
        <v>0.63541666666666663</v>
      </c>
      <c r="M333" t="s">
        <v>23</v>
      </c>
      <c r="N333">
        <v>412.37</v>
      </c>
      <c r="O333">
        <v>4.7619047620000003</v>
      </c>
      <c r="P333">
        <v>20.618500000000001</v>
      </c>
      <c r="Q333">
        <v>9.6999999999999993</v>
      </c>
    </row>
    <row r="334" spans="1:17" hidden="1" x14ac:dyDescent="0.3">
      <c r="A334" t="s">
        <v>906</v>
      </c>
      <c r="B334" t="s">
        <v>18</v>
      </c>
      <c r="C334" t="s">
        <v>19</v>
      </c>
      <c r="D334" t="s">
        <v>27</v>
      </c>
      <c r="E334" t="s">
        <v>31</v>
      </c>
      <c r="F334" t="s">
        <v>48</v>
      </c>
      <c r="G334">
        <v>33.880000000000003</v>
      </c>
      <c r="H334">
        <v>8</v>
      </c>
      <c r="I334">
        <v>13.552</v>
      </c>
      <c r="J334">
        <v>284.59199999999998</v>
      </c>
      <c r="K334" t="s">
        <v>183</v>
      </c>
      <c r="L334" s="2">
        <v>0.8534722222222223</v>
      </c>
      <c r="M334" t="s">
        <v>23</v>
      </c>
      <c r="N334">
        <v>271.04000000000002</v>
      </c>
      <c r="O334">
        <v>4.7619047620000003</v>
      </c>
      <c r="P334">
        <v>13.552</v>
      </c>
      <c r="Q334">
        <v>9.6</v>
      </c>
    </row>
    <row r="335" spans="1:17" hidden="1" x14ac:dyDescent="0.3">
      <c r="A335" t="s">
        <v>940</v>
      </c>
      <c r="B335" t="s">
        <v>18</v>
      </c>
      <c r="C335" t="s">
        <v>19</v>
      </c>
      <c r="D335" t="s">
        <v>27</v>
      </c>
      <c r="E335" t="s">
        <v>21</v>
      </c>
      <c r="F335" t="s">
        <v>51</v>
      </c>
      <c r="G335">
        <v>98.48</v>
      </c>
      <c r="H335">
        <v>2</v>
      </c>
      <c r="I335">
        <v>9.8480000000000008</v>
      </c>
      <c r="J335">
        <v>206.80799999999999</v>
      </c>
      <c r="K335" t="s">
        <v>453</v>
      </c>
      <c r="L335" s="2">
        <v>0.42499999999999999</v>
      </c>
      <c r="M335" t="s">
        <v>23</v>
      </c>
      <c r="N335">
        <v>196.96</v>
      </c>
      <c r="O335">
        <v>4.7619047620000003</v>
      </c>
      <c r="P335">
        <v>9.8480000000000008</v>
      </c>
      <c r="Q335">
        <v>9.1999999999999993</v>
      </c>
    </row>
    <row r="336" spans="1:17" hidden="1" x14ac:dyDescent="0.3">
      <c r="A336" t="s">
        <v>958</v>
      </c>
      <c r="B336" t="s">
        <v>18</v>
      </c>
      <c r="C336" t="s">
        <v>19</v>
      </c>
      <c r="D336" t="s">
        <v>27</v>
      </c>
      <c r="E336" t="s">
        <v>31</v>
      </c>
      <c r="F336" t="s">
        <v>37</v>
      </c>
      <c r="G336">
        <v>64.59</v>
      </c>
      <c r="H336">
        <v>4</v>
      </c>
      <c r="I336">
        <v>12.917999999999999</v>
      </c>
      <c r="J336">
        <v>271.27800000000002</v>
      </c>
      <c r="K336" s="1">
        <v>43617</v>
      </c>
      <c r="L336" s="2">
        <v>0.56597222222222221</v>
      </c>
      <c r="M336" t="s">
        <v>23</v>
      </c>
      <c r="N336">
        <v>258.36</v>
      </c>
      <c r="O336">
        <v>4.7619047620000003</v>
      </c>
      <c r="P336">
        <v>12.917999999999999</v>
      </c>
      <c r="Q336">
        <v>9.3000000000000007</v>
      </c>
    </row>
    <row r="337" spans="1:17" hidden="1" x14ac:dyDescent="0.3">
      <c r="A337" t="s">
        <v>1021</v>
      </c>
      <c r="B337" t="s">
        <v>18</v>
      </c>
      <c r="C337" t="s">
        <v>19</v>
      </c>
      <c r="D337" t="s">
        <v>27</v>
      </c>
      <c r="E337" t="s">
        <v>21</v>
      </c>
      <c r="F337" t="s">
        <v>48</v>
      </c>
      <c r="G337">
        <v>74.44</v>
      </c>
      <c r="H337">
        <v>10</v>
      </c>
      <c r="I337">
        <v>37.22</v>
      </c>
      <c r="J337">
        <v>781.62</v>
      </c>
      <c r="K337" t="s">
        <v>99</v>
      </c>
      <c r="L337" s="2">
        <v>0.4861111111111111</v>
      </c>
      <c r="M337" t="s">
        <v>23</v>
      </c>
      <c r="N337">
        <v>744.4</v>
      </c>
      <c r="O337">
        <v>4.7619047620000003</v>
      </c>
      <c r="P337">
        <v>37.22</v>
      </c>
      <c r="Q337">
        <v>5.0999999999999996</v>
      </c>
    </row>
    <row r="338" spans="1:17" hidden="1" x14ac:dyDescent="0.3">
      <c r="A338" t="s">
        <v>1029</v>
      </c>
      <c r="B338" t="s">
        <v>18</v>
      </c>
      <c r="C338" t="s">
        <v>19</v>
      </c>
      <c r="D338" t="s">
        <v>27</v>
      </c>
      <c r="E338" t="s">
        <v>31</v>
      </c>
      <c r="F338" t="s">
        <v>48</v>
      </c>
      <c r="G338">
        <v>66.52</v>
      </c>
      <c r="H338">
        <v>4</v>
      </c>
      <c r="I338">
        <v>13.304</v>
      </c>
      <c r="J338">
        <v>279.38400000000001</v>
      </c>
      <c r="K338" s="1">
        <v>43499</v>
      </c>
      <c r="L338" s="2">
        <v>0.7597222222222223</v>
      </c>
      <c r="M338" t="s">
        <v>23</v>
      </c>
      <c r="N338">
        <v>266.08</v>
      </c>
      <c r="O338">
        <v>4.7619047620000003</v>
      </c>
      <c r="P338">
        <v>13.304</v>
      </c>
      <c r="Q338">
        <v>6.9</v>
      </c>
    </row>
    <row r="339" spans="1:17" hidden="1" x14ac:dyDescent="0.3">
      <c r="A339" t="s">
        <v>1031</v>
      </c>
      <c r="B339" t="s">
        <v>18</v>
      </c>
      <c r="C339" t="s">
        <v>19</v>
      </c>
      <c r="D339" t="s">
        <v>27</v>
      </c>
      <c r="E339" t="s">
        <v>21</v>
      </c>
      <c r="F339" t="s">
        <v>32</v>
      </c>
      <c r="G339">
        <v>45.68</v>
      </c>
      <c r="H339">
        <v>10</v>
      </c>
      <c r="I339">
        <v>22.84</v>
      </c>
      <c r="J339">
        <v>479.64</v>
      </c>
      <c r="K339" t="s">
        <v>183</v>
      </c>
      <c r="L339" s="2">
        <v>0.8125</v>
      </c>
      <c r="M339" t="s">
        <v>23</v>
      </c>
      <c r="N339">
        <v>456.8</v>
      </c>
      <c r="O339">
        <v>4.7619047620000003</v>
      </c>
      <c r="P339">
        <v>22.84</v>
      </c>
      <c r="Q339">
        <v>5.7</v>
      </c>
    </row>
    <row r="340" spans="1:17" hidden="1" x14ac:dyDescent="0.3">
      <c r="A340" t="s">
        <v>1055</v>
      </c>
      <c r="B340" t="s">
        <v>18</v>
      </c>
      <c r="C340" t="s">
        <v>19</v>
      </c>
      <c r="D340" t="s">
        <v>27</v>
      </c>
      <c r="E340" t="s">
        <v>21</v>
      </c>
      <c r="F340" t="s">
        <v>32</v>
      </c>
      <c r="G340">
        <v>33.299999999999997</v>
      </c>
      <c r="H340">
        <v>9</v>
      </c>
      <c r="I340">
        <v>14.984999999999999</v>
      </c>
      <c r="J340">
        <v>314.685</v>
      </c>
      <c r="K340" s="1">
        <v>43558</v>
      </c>
      <c r="L340" s="2">
        <v>0.64374999999999993</v>
      </c>
      <c r="M340" t="s">
        <v>23</v>
      </c>
      <c r="N340">
        <v>299.7</v>
      </c>
      <c r="O340">
        <v>4.7619047620000003</v>
      </c>
      <c r="P340">
        <v>14.984999999999999</v>
      </c>
      <c r="Q340">
        <v>7.2</v>
      </c>
    </row>
    <row r="341" spans="1:17" x14ac:dyDescent="0.3">
      <c r="A341" t="s">
        <v>1081</v>
      </c>
      <c r="B341" t="s">
        <v>18</v>
      </c>
      <c r="C341" t="s">
        <v>19</v>
      </c>
      <c r="D341" t="s">
        <v>27</v>
      </c>
      <c r="E341" t="s">
        <v>31</v>
      </c>
      <c r="F341" t="s">
        <v>28</v>
      </c>
      <c r="G341">
        <v>58.03</v>
      </c>
      <c r="H341">
        <v>2</v>
      </c>
      <c r="I341">
        <v>5.8029999999999999</v>
      </c>
      <c r="J341">
        <v>121.863</v>
      </c>
      <c r="K341" s="1">
        <v>43741</v>
      </c>
      <c r="L341" s="2">
        <v>0.8652777777777777</v>
      </c>
      <c r="M341" t="s">
        <v>23</v>
      </c>
      <c r="N341">
        <v>116.06</v>
      </c>
      <c r="O341">
        <v>4.7619047620000003</v>
      </c>
      <c r="P341">
        <v>5.8029999999999999</v>
      </c>
      <c r="Q341">
        <v>8.8000000000000007</v>
      </c>
    </row>
    <row r="342" spans="1:17" hidden="1" x14ac:dyDescent="0.3">
      <c r="A342" t="s">
        <v>52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25.51</v>
      </c>
      <c r="H342">
        <v>4</v>
      </c>
      <c r="I342">
        <v>5.1020000000000003</v>
      </c>
      <c r="J342">
        <v>107.142</v>
      </c>
      <c r="K342" s="1">
        <v>43711</v>
      </c>
      <c r="L342" s="2">
        <v>0.7104166666666667</v>
      </c>
      <c r="M342" t="s">
        <v>29</v>
      </c>
      <c r="N342">
        <v>102.04</v>
      </c>
      <c r="O342">
        <v>4.7619047620000003</v>
      </c>
      <c r="P342">
        <v>5.1020000000000003</v>
      </c>
      <c r="Q342">
        <v>6.8</v>
      </c>
    </row>
    <row r="343" spans="1:17" hidden="1" x14ac:dyDescent="0.3">
      <c r="A343" t="s">
        <v>57</v>
      </c>
      <c r="B343" t="s">
        <v>46</v>
      </c>
      <c r="C343" t="s">
        <v>47</v>
      </c>
      <c r="D343" t="s">
        <v>20</v>
      </c>
      <c r="E343" t="s">
        <v>21</v>
      </c>
      <c r="F343" t="s">
        <v>37</v>
      </c>
      <c r="G343">
        <v>93.72</v>
      </c>
      <c r="H343">
        <v>6</v>
      </c>
      <c r="I343">
        <v>28.116</v>
      </c>
      <c r="J343">
        <v>590.43600000000004</v>
      </c>
      <c r="K343" t="s">
        <v>58</v>
      </c>
      <c r="L343" s="2">
        <v>0.67986111111111114</v>
      </c>
      <c r="M343" t="s">
        <v>29</v>
      </c>
      <c r="N343">
        <v>562.32000000000005</v>
      </c>
      <c r="O343">
        <v>4.7619047620000003</v>
      </c>
      <c r="P343">
        <v>28.116</v>
      </c>
      <c r="Q343">
        <v>4.5</v>
      </c>
    </row>
    <row r="344" spans="1:17" hidden="1" x14ac:dyDescent="0.3">
      <c r="A344" t="s">
        <v>79</v>
      </c>
      <c r="B344" t="s">
        <v>46</v>
      </c>
      <c r="C344" t="s">
        <v>47</v>
      </c>
      <c r="D344" t="s">
        <v>20</v>
      </c>
      <c r="E344" t="s">
        <v>31</v>
      </c>
      <c r="F344" t="s">
        <v>37</v>
      </c>
      <c r="G344">
        <v>78.069999999999993</v>
      </c>
      <c r="H344">
        <v>9</v>
      </c>
      <c r="I344">
        <v>35.131500000000003</v>
      </c>
      <c r="J344">
        <v>737.76149999999996</v>
      </c>
      <c r="K344" t="s">
        <v>80</v>
      </c>
      <c r="L344" s="2">
        <v>0.52986111111111112</v>
      </c>
      <c r="M344" t="s">
        <v>29</v>
      </c>
      <c r="N344">
        <v>702.63</v>
      </c>
      <c r="O344">
        <v>4.7619047620000003</v>
      </c>
      <c r="P344">
        <v>35.131500000000003</v>
      </c>
      <c r="Q344">
        <v>4.5</v>
      </c>
    </row>
    <row r="345" spans="1:17" hidden="1" x14ac:dyDescent="0.3">
      <c r="A345" t="s">
        <v>89</v>
      </c>
      <c r="B345" t="s">
        <v>46</v>
      </c>
      <c r="C345" t="s">
        <v>47</v>
      </c>
      <c r="D345" t="s">
        <v>20</v>
      </c>
      <c r="E345" t="s">
        <v>31</v>
      </c>
      <c r="F345" t="s">
        <v>32</v>
      </c>
      <c r="G345">
        <v>30.12</v>
      </c>
      <c r="H345">
        <v>8</v>
      </c>
      <c r="I345">
        <v>12.048</v>
      </c>
      <c r="J345">
        <v>253.00800000000001</v>
      </c>
      <c r="K345" s="1">
        <v>43527</v>
      </c>
      <c r="L345" s="2">
        <v>0.54236111111111118</v>
      </c>
      <c r="M345" t="s">
        <v>29</v>
      </c>
      <c r="N345">
        <v>240.96</v>
      </c>
      <c r="O345">
        <v>4.7619047620000003</v>
      </c>
      <c r="P345">
        <v>12.048</v>
      </c>
      <c r="Q345">
        <v>7.7</v>
      </c>
    </row>
    <row r="346" spans="1:17" hidden="1" x14ac:dyDescent="0.3">
      <c r="A346" t="s">
        <v>93</v>
      </c>
      <c r="B346" t="s">
        <v>46</v>
      </c>
      <c r="C346" t="s">
        <v>47</v>
      </c>
      <c r="D346" t="s">
        <v>20</v>
      </c>
      <c r="E346" t="s">
        <v>21</v>
      </c>
      <c r="F346" t="s">
        <v>37</v>
      </c>
      <c r="G346">
        <v>69.12</v>
      </c>
      <c r="H346">
        <v>6</v>
      </c>
      <c r="I346">
        <v>20.736000000000001</v>
      </c>
      <c r="J346">
        <v>435.45600000000002</v>
      </c>
      <c r="K346" s="1">
        <v>43679</v>
      </c>
      <c r="L346" s="2">
        <v>0.54375000000000007</v>
      </c>
      <c r="M346" t="s">
        <v>29</v>
      </c>
      <c r="N346">
        <v>414.72</v>
      </c>
      <c r="O346">
        <v>4.7619047620000003</v>
      </c>
      <c r="P346">
        <v>20.736000000000001</v>
      </c>
      <c r="Q346">
        <v>5.6</v>
      </c>
    </row>
    <row r="347" spans="1:17" hidden="1" x14ac:dyDescent="0.3">
      <c r="A347" t="s">
        <v>97</v>
      </c>
      <c r="B347" t="s">
        <v>46</v>
      </c>
      <c r="C347" t="s">
        <v>47</v>
      </c>
      <c r="D347" t="s">
        <v>20</v>
      </c>
      <c r="E347" t="s">
        <v>21</v>
      </c>
      <c r="F347" t="s">
        <v>28</v>
      </c>
      <c r="G347">
        <v>93.96</v>
      </c>
      <c r="H347">
        <v>4</v>
      </c>
      <c r="I347">
        <v>18.792000000000002</v>
      </c>
      <c r="J347">
        <v>394.63200000000001</v>
      </c>
      <c r="K347" s="1">
        <v>43711</v>
      </c>
      <c r="L347" s="2">
        <v>0.75</v>
      </c>
      <c r="M347" t="s">
        <v>29</v>
      </c>
      <c r="N347">
        <v>375.84</v>
      </c>
      <c r="O347">
        <v>4.7619047620000003</v>
      </c>
      <c r="P347">
        <v>18.792000000000002</v>
      </c>
      <c r="Q347">
        <v>9.5</v>
      </c>
    </row>
    <row r="348" spans="1:17" hidden="1" x14ac:dyDescent="0.3">
      <c r="A348" t="s">
        <v>122</v>
      </c>
      <c r="B348" t="s">
        <v>46</v>
      </c>
      <c r="C348" t="s">
        <v>47</v>
      </c>
      <c r="D348" t="s">
        <v>20</v>
      </c>
      <c r="E348" t="s">
        <v>31</v>
      </c>
      <c r="F348" t="s">
        <v>22</v>
      </c>
      <c r="G348">
        <v>75.739999999999995</v>
      </c>
      <c r="H348">
        <v>4</v>
      </c>
      <c r="I348">
        <v>15.148</v>
      </c>
      <c r="J348">
        <v>318.108</v>
      </c>
      <c r="K348" t="s">
        <v>123</v>
      </c>
      <c r="L348" s="2">
        <v>0.60763888888888895</v>
      </c>
      <c r="M348" t="s">
        <v>29</v>
      </c>
      <c r="N348">
        <v>302.95999999999998</v>
      </c>
      <c r="O348">
        <v>4.7619047620000003</v>
      </c>
      <c r="P348">
        <v>15.148</v>
      </c>
      <c r="Q348">
        <v>7.6</v>
      </c>
    </row>
    <row r="349" spans="1:17" hidden="1" x14ac:dyDescent="0.3">
      <c r="A349" t="s">
        <v>232</v>
      </c>
      <c r="B349" t="s">
        <v>46</v>
      </c>
      <c r="C349" t="s">
        <v>47</v>
      </c>
      <c r="D349" t="s">
        <v>20</v>
      </c>
      <c r="E349" t="s">
        <v>31</v>
      </c>
      <c r="F349" t="s">
        <v>28</v>
      </c>
      <c r="G349">
        <v>72.17</v>
      </c>
      <c r="H349">
        <v>1</v>
      </c>
      <c r="I349">
        <v>3.6084999999999998</v>
      </c>
      <c r="J349">
        <v>75.778499999999994</v>
      </c>
      <c r="K349" s="1">
        <v>43556</v>
      </c>
      <c r="L349" s="2">
        <v>0.81944444444444453</v>
      </c>
      <c r="M349" t="s">
        <v>29</v>
      </c>
      <c r="N349">
        <v>72.17</v>
      </c>
      <c r="O349">
        <v>4.7619047620000003</v>
      </c>
      <c r="P349">
        <v>3.6084999999999998</v>
      </c>
      <c r="Q349">
        <v>6.1</v>
      </c>
    </row>
    <row r="350" spans="1:17" hidden="1" x14ac:dyDescent="0.3">
      <c r="A350" t="s">
        <v>267</v>
      </c>
      <c r="B350" t="s">
        <v>46</v>
      </c>
      <c r="C350" t="s">
        <v>47</v>
      </c>
      <c r="D350" t="s">
        <v>20</v>
      </c>
      <c r="E350" t="s">
        <v>31</v>
      </c>
      <c r="F350" t="s">
        <v>32</v>
      </c>
      <c r="G350">
        <v>46.47</v>
      </c>
      <c r="H350">
        <v>4</v>
      </c>
      <c r="I350">
        <v>9.2940000000000005</v>
      </c>
      <c r="J350">
        <v>195.17400000000001</v>
      </c>
      <c r="K350" s="1">
        <v>43679</v>
      </c>
      <c r="L350" s="2">
        <v>0.45347222222222222</v>
      </c>
      <c r="M350" t="s">
        <v>29</v>
      </c>
      <c r="N350">
        <v>185.88</v>
      </c>
      <c r="O350">
        <v>4.7619047620000003</v>
      </c>
      <c r="P350">
        <v>9.2940000000000005</v>
      </c>
      <c r="Q350">
        <v>7</v>
      </c>
    </row>
    <row r="351" spans="1:17" hidden="1" x14ac:dyDescent="0.3">
      <c r="A351" t="s">
        <v>281</v>
      </c>
      <c r="B351" t="s">
        <v>46</v>
      </c>
      <c r="C351" t="s">
        <v>47</v>
      </c>
      <c r="D351" t="s">
        <v>20</v>
      </c>
      <c r="E351" t="s">
        <v>21</v>
      </c>
      <c r="F351" t="s">
        <v>28</v>
      </c>
      <c r="G351">
        <v>57.49</v>
      </c>
      <c r="H351">
        <v>4</v>
      </c>
      <c r="I351">
        <v>11.497999999999999</v>
      </c>
      <c r="J351">
        <v>241.458</v>
      </c>
      <c r="K351" t="s">
        <v>67</v>
      </c>
      <c r="L351" s="2">
        <v>0.49791666666666662</v>
      </c>
      <c r="M351" t="s">
        <v>29</v>
      </c>
      <c r="N351">
        <v>229.96</v>
      </c>
      <c r="O351">
        <v>4.7619047620000003</v>
      </c>
      <c r="P351">
        <v>11.497999999999999</v>
      </c>
      <c r="Q351">
        <v>6.6</v>
      </c>
    </row>
    <row r="352" spans="1:17" hidden="1" x14ac:dyDescent="0.3">
      <c r="A352" t="s">
        <v>297</v>
      </c>
      <c r="B352" t="s">
        <v>46</v>
      </c>
      <c r="C352" t="s">
        <v>47</v>
      </c>
      <c r="D352" t="s">
        <v>20</v>
      </c>
      <c r="E352" t="s">
        <v>21</v>
      </c>
      <c r="F352" t="s">
        <v>37</v>
      </c>
      <c r="G352">
        <v>29.61</v>
      </c>
      <c r="H352">
        <v>7</v>
      </c>
      <c r="I352">
        <v>10.3635</v>
      </c>
      <c r="J352">
        <v>217.6335</v>
      </c>
      <c r="K352" s="1">
        <v>43772</v>
      </c>
      <c r="L352" s="2">
        <v>0.66180555555555554</v>
      </c>
      <c r="M352" t="s">
        <v>29</v>
      </c>
      <c r="N352">
        <v>207.27</v>
      </c>
      <c r="O352">
        <v>4.7619047620000003</v>
      </c>
      <c r="P352">
        <v>10.3635</v>
      </c>
      <c r="Q352">
        <v>6.5</v>
      </c>
    </row>
    <row r="353" spans="1:17" hidden="1" x14ac:dyDescent="0.3">
      <c r="A353" t="s">
        <v>313</v>
      </c>
      <c r="B353" t="s">
        <v>46</v>
      </c>
      <c r="C353" t="s">
        <v>47</v>
      </c>
      <c r="D353" t="s">
        <v>20</v>
      </c>
      <c r="E353" t="s">
        <v>21</v>
      </c>
      <c r="F353" t="s">
        <v>28</v>
      </c>
      <c r="G353">
        <v>90.7</v>
      </c>
      <c r="H353">
        <v>6</v>
      </c>
      <c r="I353">
        <v>27.21</v>
      </c>
      <c r="J353">
        <v>571.41</v>
      </c>
      <c r="K353" t="s">
        <v>314</v>
      </c>
      <c r="L353" s="2">
        <v>0.45277777777777778</v>
      </c>
      <c r="M353" t="s">
        <v>29</v>
      </c>
      <c r="N353">
        <v>544.20000000000005</v>
      </c>
      <c r="O353">
        <v>4.7619047620000003</v>
      </c>
      <c r="P353">
        <v>27.21</v>
      </c>
      <c r="Q353">
        <v>5.3</v>
      </c>
    </row>
    <row r="354" spans="1:17" hidden="1" x14ac:dyDescent="0.3">
      <c r="A354" t="s">
        <v>319</v>
      </c>
      <c r="B354" t="s">
        <v>46</v>
      </c>
      <c r="C354" t="s">
        <v>47</v>
      </c>
      <c r="D354" t="s">
        <v>20</v>
      </c>
      <c r="E354" t="s">
        <v>31</v>
      </c>
      <c r="F354" t="s">
        <v>51</v>
      </c>
      <c r="G354">
        <v>73.819999999999993</v>
      </c>
      <c r="H354">
        <v>4</v>
      </c>
      <c r="I354">
        <v>14.763999999999999</v>
      </c>
      <c r="J354">
        <v>310.04399999999998</v>
      </c>
      <c r="K354" t="s">
        <v>301</v>
      </c>
      <c r="L354" s="2">
        <v>0.7715277777777777</v>
      </c>
      <c r="M354" t="s">
        <v>29</v>
      </c>
      <c r="N354">
        <v>295.27999999999997</v>
      </c>
      <c r="O354">
        <v>4.7619047620000003</v>
      </c>
      <c r="P354">
        <v>14.763999999999999</v>
      </c>
      <c r="Q354">
        <v>6.7</v>
      </c>
    </row>
    <row r="355" spans="1:17" hidden="1" x14ac:dyDescent="0.3">
      <c r="A355" t="s">
        <v>324</v>
      </c>
      <c r="B355" t="s">
        <v>46</v>
      </c>
      <c r="C355" t="s">
        <v>47</v>
      </c>
      <c r="D355" t="s">
        <v>20</v>
      </c>
      <c r="E355" t="s">
        <v>21</v>
      </c>
      <c r="F355" t="s">
        <v>28</v>
      </c>
      <c r="G355">
        <v>13.22</v>
      </c>
      <c r="H355">
        <v>5</v>
      </c>
      <c r="I355">
        <v>3.3050000000000002</v>
      </c>
      <c r="J355">
        <v>69.405000000000001</v>
      </c>
      <c r="K355" s="1">
        <v>43499</v>
      </c>
      <c r="L355" s="2">
        <v>0.80972222222222223</v>
      </c>
      <c r="M355" t="s">
        <v>29</v>
      </c>
      <c r="N355">
        <v>66.099999999999994</v>
      </c>
      <c r="O355">
        <v>4.7619047620000003</v>
      </c>
      <c r="P355">
        <v>3.3050000000000002</v>
      </c>
      <c r="Q355">
        <v>4.3</v>
      </c>
    </row>
    <row r="356" spans="1:17" hidden="1" x14ac:dyDescent="0.3">
      <c r="A356" t="s">
        <v>332</v>
      </c>
      <c r="B356" t="s">
        <v>46</v>
      </c>
      <c r="C356" t="s">
        <v>47</v>
      </c>
      <c r="D356" t="s">
        <v>20</v>
      </c>
      <c r="E356" t="s">
        <v>21</v>
      </c>
      <c r="F356" t="s">
        <v>28</v>
      </c>
      <c r="G356">
        <v>81.400000000000006</v>
      </c>
      <c r="H356">
        <v>3</v>
      </c>
      <c r="I356">
        <v>12.21</v>
      </c>
      <c r="J356">
        <v>256.41000000000003</v>
      </c>
      <c r="K356" s="1">
        <v>43710</v>
      </c>
      <c r="L356" s="2">
        <v>0.82152777777777775</v>
      </c>
      <c r="M356" t="s">
        <v>29</v>
      </c>
      <c r="N356">
        <v>244.2</v>
      </c>
      <c r="O356">
        <v>4.7619047620000003</v>
      </c>
      <c r="P356">
        <v>12.21</v>
      </c>
      <c r="Q356">
        <v>4.8</v>
      </c>
    </row>
    <row r="357" spans="1:17" hidden="1" x14ac:dyDescent="0.3">
      <c r="A357" t="s">
        <v>342</v>
      </c>
      <c r="B357" t="s">
        <v>46</v>
      </c>
      <c r="C357" t="s">
        <v>47</v>
      </c>
      <c r="D357" t="s">
        <v>20</v>
      </c>
      <c r="E357" t="s">
        <v>31</v>
      </c>
      <c r="F357" t="s">
        <v>51</v>
      </c>
      <c r="G357">
        <v>32.619999999999997</v>
      </c>
      <c r="H357">
        <v>4</v>
      </c>
      <c r="I357">
        <v>6.524</v>
      </c>
      <c r="J357">
        <v>137.00399999999999</v>
      </c>
      <c r="K357" t="s">
        <v>228</v>
      </c>
      <c r="L357" s="2">
        <v>0.59166666666666667</v>
      </c>
      <c r="M357" t="s">
        <v>29</v>
      </c>
      <c r="N357">
        <v>130.47999999999999</v>
      </c>
      <c r="O357">
        <v>4.7619047620000003</v>
      </c>
      <c r="P357">
        <v>6.524</v>
      </c>
      <c r="Q357">
        <v>9</v>
      </c>
    </row>
    <row r="358" spans="1:17" hidden="1" x14ac:dyDescent="0.3">
      <c r="A358" t="s">
        <v>349</v>
      </c>
      <c r="B358" t="s">
        <v>46</v>
      </c>
      <c r="C358" t="s">
        <v>47</v>
      </c>
      <c r="D358" t="s">
        <v>20</v>
      </c>
      <c r="E358" t="s">
        <v>21</v>
      </c>
      <c r="F358" t="s">
        <v>51</v>
      </c>
      <c r="G358">
        <v>38.299999999999997</v>
      </c>
      <c r="H358">
        <v>4</v>
      </c>
      <c r="I358">
        <v>7.66</v>
      </c>
      <c r="J358">
        <v>160.86000000000001</v>
      </c>
      <c r="K358" t="s">
        <v>125</v>
      </c>
      <c r="L358" s="2">
        <v>0.80694444444444446</v>
      </c>
      <c r="M358" t="s">
        <v>29</v>
      </c>
      <c r="N358">
        <v>153.19999999999999</v>
      </c>
      <c r="O358">
        <v>4.7619047620000003</v>
      </c>
      <c r="P358">
        <v>7.66</v>
      </c>
      <c r="Q358">
        <v>5.7</v>
      </c>
    </row>
    <row r="359" spans="1:17" hidden="1" x14ac:dyDescent="0.3">
      <c r="A359" t="s">
        <v>355</v>
      </c>
      <c r="B359" t="s">
        <v>46</v>
      </c>
      <c r="C359" t="s">
        <v>47</v>
      </c>
      <c r="D359" t="s">
        <v>20</v>
      </c>
      <c r="E359" t="s">
        <v>21</v>
      </c>
      <c r="F359" t="s">
        <v>48</v>
      </c>
      <c r="G359">
        <v>74.599999999999994</v>
      </c>
      <c r="H359">
        <v>10</v>
      </c>
      <c r="I359">
        <v>37.299999999999997</v>
      </c>
      <c r="J359">
        <v>783.3</v>
      </c>
      <c r="K359" s="1">
        <v>43678</v>
      </c>
      <c r="L359" s="2">
        <v>0.87152777777777779</v>
      </c>
      <c r="M359" t="s">
        <v>29</v>
      </c>
      <c r="N359">
        <v>746</v>
      </c>
      <c r="O359">
        <v>4.7619047620000003</v>
      </c>
      <c r="P359">
        <v>37.299999999999997</v>
      </c>
      <c r="Q359">
        <v>9.5</v>
      </c>
    </row>
    <row r="360" spans="1:17" hidden="1" x14ac:dyDescent="0.3">
      <c r="A360" t="s">
        <v>398</v>
      </c>
      <c r="B360" t="s">
        <v>46</v>
      </c>
      <c r="C360" t="s">
        <v>47</v>
      </c>
      <c r="D360" t="s">
        <v>20</v>
      </c>
      <c r="E360" t="s">
        <v>31</v>
      </c>
      <c r="F360" t="s">
        <v>37</v>
      </c>
      <c r="G360">
        <v>79.930000000000007</v>
      </c>
      <c r="H360">
        <v>6</v>
      </c>
      <c r="I360">
        <v>23.978999999999999</v>
      </c>
      <c r="J360">
        <v>503.55900000000003</v>
      </c>
      <c r="K360" t="s">
        <v>305</v>
      </c>
      <c r="L360" s="2">
        <v>0.58611111111111114</v>
      </c>
      <c r="M360" t="s">
        <v>29</v>
      </c>
      <c r="N360">
        <v>479.58</v>
      </c>
      <c r="O360">
        <v>4.7619047620000003</v>
      </c>
      <c r="P360">
        <v>23.978999999999999</v>
      </c>
      <c r="Q360">
        <v>5.5</v>
      </c>
    </row>
    <row r="361" spans="1:17" hidden="1" x14ac:dyDescent="0.3">
      <c r="A361" t="s">
        <v>430</v>
      </c>
      <c r="B361" t="s">
        <v>46</v>
      </c>
      <c r="C361" t="s">
        <v>47</v>
      </c>
      <c r="D361" t="s">
        <v>20</v>
      </c>
      <c r="E361" t="s">
        <v>21</v>
      </c>
      <c r="F361" t="s">
        <v>22</v>
      </c>
      <c r="G361">
        <v>76.900000000000006</v>
      </c>
      <c r="H361">
        <v>7</v>
      </c>
      <c r="I361">
        <v>26.914999999999999</v>
      </c>
      <c r="J361">
        <v>565.21500000000003</v>
      </c>
      <c r="K361" t="s">
        <v>118</v>
      </c>
      <c r="L361" s="2">
        <v>0.84791666666666676</v>
      </c>
      <c r="M361" t="s">
        <v>29</v>
      </c>
      <c r="N361">
        <v>538.29999999999995</v>
      </c>
      <c r="O361">
        <v>4.7619047620000003</v>
      </c>
      <c r="P361">
        <v>26.914999999999999</v>
      </c>
      <c r="Q361">
        <v>7.7</v>
      </c>
    </row>
    <row r="362" spans="1:17" hidden="1" x14ac:dyDescent="0.3">
      <c r="A362" t="s">
        <v>441</v>
      </c>
      <c r="B362" t="s">
        <v>46</v>
      </c>
      <c r="C362" t="s">
        <v>47</v>
      </c>
      <c r="D362" t="s">
        <v>20</v>
      </c>
      <c r="E362" t="s">
        <v>31</v>
      </c>
      <c r="F362" t="s">
        <v>32</v>
      </c>
      <c r="G362">
        <v>27</v>
      </c>
      <c r="H362">
        <v>9</v>
      </c>
      <c r="I362">
        <v>12.15</v>
      </c>
      <c r="J362">
        <v>255.15</v>
      </c>
      <c r="K362" s="1">
        <v>43499</v>
      </c>
      <c r="L362" s="2">
        <v>0.59444444444444444</v>
      </c>
      <c r="M362" t="s">
        <v>29</v>
      </c>
      <c r="N362">
        <v>243</v>
      </c>
      <c r="O362">
        <v>4.7619047620000003</v>
      </c>
      <c r="P362">
        <v>12.15</v>
      </c>
      <c r="Q362">
        <v>4.8</v>
      </c>
    </row>
    <row r="363" spans="1:17" hidden="1" x14ac:dyDescent="0.3">
      <c r="A363" t="s">
        <v>459</v>
      </c>
      <c r="B363" t="s">
        <v>46</v>
      </c>
      <c r="C363" t="s">
        <v>47</v>
      </c>
      <c r="D363" t="s">
        <v>20</v>
      </c>
      <c r="E363" t="s">
        <v>21</v>
      </c>
      <c r="F363" t="s">
        <v>28</v>
      </c>
      <c r="G363">
        <v>26.26</v>
      </c>
      <c r="H363">
        <v>7</v>
      </c>
      <c r="I363">
        <v>9.1910000000000007</v>
      </c>
      <c r="J363">
        <v>193.011</v>
      </c>
      <c r="K363" s="1">
        <v>43498</v>
      </c>
      <c r="L363" s="2">
        <v>0.81944444444444453</v>
      </c>
      <c r="M363" t="s">
        <v>29</v>
      </c>
      <c r="N363">
        <v>183.82</v>
      </c>
      <c r="O363">
        <v>4.7619047620000003</v>
      </c>
      <c r="P363">
        <v>9.1910000000000007</v>
      </c>
      <c r="Q363">
        <v>9.9</v>
      </c>
    </row>
    <row r="364" spans="1:17" hidden="1" x14ac:dyDescent="0.3">
      <c r="A364" t="s">
        <v>474</v>
      </c>
      <c r="B364" t="s">
        <v>46</v>
      </c>
      <c r="C364" t="s">
        <v>47</v>
      </c>
      <c r="D364" t="s">
        <v>20</v>
      </c>
      <c r="E364" t="s">
        <v>31</v>
      </c>
      <c r="F364" t="s">
        <v>37</v>
      </c>
      <c r="G364">
        <v>75.819999999999993</v>
      </c>
      <c r="H364">
        <v>1</v>
      </c>
      <c r="I364">
        <v>3.7909999999999999</v>
      </c>
      <c r="J364">
        <v>79.611000000000004</v>
      </c>
      <c r="K364" t="s">
        <v>305</v>
      </c>
      <c r="L364" s="2">
        <v>0.55486111111111114</v>
      </c>
      <c r="M364" t="s">
        <v>29</v>
      </c>
      <c r="N364">
        <v>75.819999999999993</v>
      </c>
      <c r="O364">
        <v>4.7619047620000003</v>
      </c>
      <c r="P364">
        <v>3.7909999999999999</v>
      </c>
      <c r="Q364">
        <v>5.8</v>
      </c>
    </row>
    <row r="365" spans="1:17" hidden="1" x14ac:dyDescent="0.3">
      <c r="A365" t="s">
        <v>488</v>
      </c>
      <c r="B365" t="s">
        <v>46</v>
      </c>
      <c r="C365" t="s">
        <v>47</v>
      </c>
      <c r="D365" t="s">
        <v>20</v>
      </c>
      <c r="E365" t="s">
        <v>31</v>
      </c>
      <c r="F365" t="s">
        <v>28</v>
      </c>
      <c r="G365">
        <v>19.239999999999998</v>
      </c>
      <c r="H365">
        <v>9</v>
      </c>
      <c r="I365">
        <v>8.6579999999999995</v>
      </c>
      <c r="J365">
        <v>181.81800000000001</v>
      </c>
      <c r="K365" s="1">
        <v>43558</v>
      </c>
      <c r="L365" s="2">
        <v>0.68611111111111101</v>
      </c>
      <c r="M365" t="s">
        <v>29</v>
      </c>
      <c r="N365">
        <v>173.16</v>
      </c>
      <c r="O365">
        <v>4.7619047620000003</v>
      </c>
      <c r="P365">
        <v>8.6579999999999995</v>
      </c>
      <c r="Q365">
        <v>8</v>
      </c>
    </row>
    <row r="366" spans="1:17" hidden="1" x14ac:dyDescent="0.3">
      <c r="A366" t="s">
        <v>496</v>
      </c>
      <c r="B366" t="s">
        <v>46</v>
      </c>
      <c r="C366" t="s">
        <v>47</v>
      </c>
      <c r="D366" t="s">
        <v>20</v>
      </c>
      <c r="E366" t="s">
        <v>21</v>
      </c>
      <c r="F366" t="s">
        <v>51</v>
      </c>
      <c r="G366">
        <v>68.709999999999994</v>
      </c>
      <c r="H366">
        <v>4</v>
      </c>
      <c r="I366">
        <v>13.742000000000001</v>
      </c>
      <c r="J366">
        <v>288.58199999999999</v>
      </c>
      <c r="K366" s="1">
        <v>43556</v>
      </c>
      <c r="L366" s="2">
        <v>0.79236111111111107</v>
      </c>
      <c r="M366" t="s">
        <v>29</v>
      </c>
      <c r="N366">
        <v>274.83999999999997</v>
      </c>
      <c r="O366">
        <v>4.7619047620000003</v>
      </c>
      <c r="P366">
        <v>13.742000000000001</v>
      </c>
      <c r="Q366">
        <v>4.0999999999999996</v>
      </c>
    </row>
    <row r="367" spans="1:17" hidden="1" x14ac:dyDescent="0.3">
      <c r="A367" t="s">
        <v>514</v>
      </c>
      <c r="B367" t="s">
        <v>46</v>
      </c>
      <c r="C367" t="s">
        <v>47</v>
      </c>
      <c r="D367" t="s">
        <v>20</v>
      </c>
      <c r="E367" t="s">
        <v>31</v>
      </c>
      <c r="F367" t="s">
        <v>51</v>
      </c>
      <c r="G367">
        <v>40.61</v>
      </c>
      <c r="H367">
        <v>9</v>
      </c>
      <c r="I367">
        <v>18.2745</v>
      </c>
      <c r="J367">
        <v>383.7645</v>
      </c>
      <c r="K367" s="1">
        <v>43497</v>
      </c>
      <c r="L367" s="2">
        <v>0.56944444444444442</v>
      </c>
      <c r="M367" t="s">
        <v>29</v>
      </c>
      <c r="N367">
        <v>365.49</v>
      </c>
      <c r="O367">
        <v>4.7619047620000003</v>
      </c>
      <c r="P367">
        <v>18.2745</v>
      </c>
      <c r="Q367">
        <v>7</v>
      </c>
    </row>
    <row r="368" spans="1:17" hidden="1" x14ac:dyDescent="0.3">
      <c r="A368" t="s">
        <v>544</v>
      </c>
      <c r="B368" t="s">
        <v>46</v>
      </c>
      <c r="C368" t="s">
        <v>47</v>
      </c>
      <c r="D368" t="s">
        <v>20</v>
      </c>
      <c r="E368" t="s">
        <v>21</v>
      </c>
      <c r="F368" t="s">
        <v>51</v>
      </c>
      <c r="G368">
        <v>29.56</v>
      </c>
      <c r="H368">
        <v>5</v>
      </c>
      <c r="I368">
        <v>7.39</v>
      </c>
      <c r="J368">
        <v>155.19</v>
      </c>
      <c r="K368" t="s">
        <v>257</v>
      </c>
      <c r="L368" s="2">
        <v>0.70763888888888893</v>
      </c>
      <c r="M368" t="s">
        <v>29</v>
      </c>
      <c r="N368">
        <v>147.80000000000001</v>
      </c>
      <c r="O368">
        <v>4.7619047620000003</v>
      </c>
      <c r="P368">
        <v>7.39</v>
      </c>
      <c r="Q368">
        <v>6.9</v>
      </c>
    </row>
    <row r="369" spans="1:17" hidden="1" x14ac:dyDescent="0.3">
      <c r="A369" t="s">
        <v>562</v>
      </c>
      <c r="B369" t="s">
        <v>46</v>
      </c>
      <c r="C369" t="s">
        <v>47</v>
      </c>
      <c r="D369" t="s">
        <v>20</v>
      </c>
      <c r="E369" t="s">
        <v>31</v>
      </c>
      <c r="F369" t="s">
        <v>22</v>
      </c>
      <c r="G369">
        <v>72.569999999999993</v>
      </c>
      <c r="H369">
        <v>8</v>
      </c>
      <c r="I369">
        <v>29.027999999999999</v>
      </c>
      <c r="J369">
        <v>609.58799999999997</v>
      </c>
      <c r="K369" t="s">
        <v>235</v>
      </c>
      <c r="L369" s="2">
        <v>0.74861111111111101</v>
      </c>
      <c r="M369" t="s">
        <v>29</v>
      </c>
      <c r="N369">
        <v>580.55999999999995</v>
      </c>
      <c r="O369">
        <v>4.7619047620000003</v>
      </c>
      <c r="P369">
        <v>29.027999999999999</v>
      </c>
      <c r="Q369">
        <v>4.5999999999999996</v>
      </c>
    </row>
    <row r="370" spans="1:17" hidden="1" x14ac:dyDescent="0.3">
      <c r="A370" t="s">
        <v>572</v>
      </c>
      <c r="B370" t="s">
        <v>46</v>
      </c>
      <c r="C370" t="s">
        <v>47</v>
      </c>
      <c r="D370" t="s">
        <v>20</v>
      </c>
      <c r="E370" t="s">
        <v>31</v>
      </c>
      <c r="F370" t="s">
        <v>32</v>
      </c>
      <c r="G370">
        <v>60.38</v>
      </c>
      <c r="H370">
        <v>10</v>
      </c>
      <c r="I370">
        <v>30.19</v>
      </c>
      <c r="J370">
        <v>633.99</v>
      </c>
      <c r="K370" s="1">
        <v>43801</v>
      </c>
      <c r="L370" s="2">
        <v>0.67986111111111114</v>
      </c>
      <c r="M370" t="s">
        <v>29</v>
      </c>
      <c r="N370">
        <v>603.79999999999995</v>
      </c>
      <c r="O370">
        <v>4.7619047620000003</v>
      </c>
      <c r="P370">
        <v>30.19</v>
      </c>
      <c r="Q370">
        <v>6</v>
      </c>
    </row>
    <row r="371" spans="1:17" hidden="1" x14ac:dyDescent="0.3">
      <c r="A371" t="s">
        <v>587</v>
      </c>
      <c r="B371" t="s">
        <v>46</v>
      </c>
      <c r="C371" t="s">
        <v>47</v>
      </c>
      <c r="D371" t="s">
        <v>20</v>
      </c>
      <c r="E371" t="s">
        <v>21</v>
      </c>
      <c r="F371" t="s">
        <v>37</v>
      </c>
      <c r="G371">
        <v>98.13</v>
      </c>
      <c r="H371">
        <v>1</v>
      </c>
      <c r="I371">
        <v>4.9065000000000003</v>
      </c>
      <c r="J371">
        <v>103.0365</v>
      </c>
      <c r="K371" t="s">
        <v>62</v>
      </c>
      <c r="L371" s="2">
        <v>0.73333333333333339</v>
      </c>
      <c r="M371" t="s">
        <v>29</v>
      </c>
      <c r="N371">
        <v>98.13</v>
      </c>
      <c r="O371">
        <v>4.7619047620000003</v>
      </c>
      <c r="P371">
        <v>4.9065000000000003</v>
      </c>
      <c r="Q371">
        <v>8.9</v>
      </c>
    </row>
    <row r="372" spans="1:17" hidden="1" x14ac:dyDescent="0.3">
      <c r="A372" t="s">
        <v>595</v>
      </c>
      <c r="B372" t="s">
        <v>46</v>
      </c>
      <c r="C372" t="s">
        <v>47</v>
      </c>
      <c r="D372" t="s">
        <v>20</v>
      </c>
      <c r="E372" t="s">
        <v>21</v>
      </c>
      <c r="F372" t="s">
        <v>37</v>
      </c>
      <c r="G372">
        <v>48.5</v>
      </c>
      <c r="H372">
        <v>3</v>
      </c>
      <c r="I372">
        <v>7.2750000000000004</v>
      </c>
      <c r="J372">
        <v>152.77500000000001</v>
      </c>
      <c r="K372" s="1">
        <v>43678</v>
      </c>
      <c r="L372" s="2">
        <v>0.53472222222222221</v>
      </c>
      <c r="M372" t="s">
        <v>29</v>
      </c>
      <c r="N372">
        <v>145.5</v>
      </c>
      <c r="O372">
        <v>4.7619047620000003</v>
      </c>
      <c r="P372">
        <v>7.2750000000000004</v>
      </c>
      <c r="Q372">
        <v>6.7</v>
      </c>
    </row>
    <row r="373" spans="1:17" hidden="1" x14ac:dyDescent="0.3">
      <c r="A373" t="s">
        <v>597</v>
      </c>
      <c r="B373" t="s">
        <v>46</v>
      </c>
      <c r="C373" t="s">
        <v>47</v>
      </c>
      <c r="D373" t="s">
        <v>20</v>
      </c>
      <c r="E373" t="s">
        <v>31</v>
      </c>
      <c r="F373" t="s">
        <v>22</v>
      </c>
      <c r="G373">
        <v>61.29</v>
      </c>
      <c r="H373">
        <v>5</v>
      </c>
      <c r="I373">
        <v>15.3225</v>
      </c>
      <c r="J373">
        <v>321.77249999999998</v>
      </c>
      <c r="K373" t="s">
        <v>56</v>
      </c>
      <c r="L373" s="2">
        <v>0.60277777777777775</v>
      </c>
      <c r="M373" t="s">
        <v>29</v>
      </c>
      <c r="N373">
        <v>306.45</v>
      </c>
      <c r="O373">
        <v>4.7619047620000003</v>
      </c>
      <c r="P373">
        <v>15.3225</v>
      </c>
      <c r="Q373">
        <v>7</v>
      </c>
    </row>
    <row r="374" spans="1:17" hidden="1" x14ac:dyDescent="0.3">
      <c r="A374" t="s">
        <v>645</v>
      </c>
      <c r="B374" t="s">
        <v>46</v>
      </c>
      <c r="C374" t="s">
        <v>47</v>
      </c>
      <c r="D374" t="s">
        <v>20</v>
      </c>
      <c r="E374" t="s">
        <v>21</v>
      </c>
      <c r="F374" t="s">
        <v>51</v>
      </c>
      <c r="G374">
        <v>72.040000000000006</v>
      </c>
      <c r="H374">
        <v>2</v>
      </c>
      <c r="I374">
        <v>7.2039999999999997</v>
      </c>
      <c r="J374">
        <v>151.28399999999999</v>
      </c>
      <c r="K374" s="1">
        <v>43557</v>
      </c>
      <c r="L374" s="2">
        <v>0.81805555555555554</v>
      </c>
      <c r="M374" t="s">
        <v>29</v>
      </c>
      <c r="N374">
        <v>144.08000000000001</v>
      </c>
      <c r="O374">
        <v>4.7619047620000003</v>
      </c>
      <c r="P374">
        <v>7.2039999999999997</v>
      </c>
      <c r="Q374">
        <v>9.5</v>
      </c>
    </row>
    <row r="375" spans="1:17" hidden="1" x14ac:dyDescent="0.3">
      <c r="A375" t="s">
        <v>660</v>
      </c>
      <c r="B375" t="s">
        <v>46</v>
      </c>
      <c r="C375" t="s">
        <v>47</v>
      </c>
      <c r="D375" t="s">
        <v>20</v>
      </c>
      <c r="E375" t="s">
        <v>31</v>
      </c>
      <c r="F375" t="s">
        <v>37</v>
      </c>
      <c r="G375">
        <v>26.67</v>
      </c>
      <c r="H375">
        <v>10</v>
      </c>
      <c r="I375">
        <v>13.335000000000001</v>
      </c>
      <c r="J375">
        <v>280.03500000000003</v>
      </c>
      <c r="K375" t="s">
        <v>228</v>
      </c>
      <c r="L375" s="2">
        <v>0.4916666666666667</v>
      </c>
      <c r="M375" t="s">
        <v>29</v>
      </c>
      <c r="N375">
        <v>266.7</v>
      </c>
      <c r="O375">
        <v>4.7619047620000003</v>
      </c>
      <c r="P375">
        <v>13.335000000000001</v>
      </c>
      <c r="Q375">
        <v>8.6</v>
      </c>
    </row>
    <row r="376" spans="1:17" hidden="1" x14ac:dyDescent="0.3">
      <c r="A376" t="s">
        <v>683</v>
      </c>
      <c r="B376" t="s">
        <v>46</v>
      </c>
      <c r="C376" t="s">
        <v>47</v>
      </c>
      <c r="D376" t="s">
        <v>20</v>
      </c>
      <c r="E376" t="s">
        <v>31</v>
      </c>
      <c r="F376" t="s">
        <v>37</v>
      </c>
      <c r="G376">
        <v>96.8</v>
      </c>
      <c r="H376">
        <v>3</v>
      </c>
      <c r="I376">
        <v>14.52</v>
      </c>
      <c r="J376">
        <v>304.92</v>
      </c>
      <c r="K376" t="s">
        <v>67</v>
      </c>
      <c r="L376" s="2">
        <v>0.54513888888888895</v>
      </c>
      <c r="M376" t="s">
        <v>29</v>
      </c>
      <c r="N376">
        <v>290.39999999999998</v>
      </c>
      <c r="O376">
        <v>4.7619047620000003</v>
      </c>
      <c r="P376">
        <v>14.52</v>
      </c>
      <c r="Q376">
        <v>5.3</v>
      </c>
    </row>
    <row r="377" spans="1:17" hidden="1" x14ac:dyDescent="0.3">
      <c r="A377" t="s">
        <v>701</v>
      </c>
      <c r="B377" t="s">
        <v>46</v>
      </c>
      <c r="C377" t="s">
        <v>47</v>
      </c>
      <c r="D377" t="s">
        <v>20</v>
      </c>
      <c r="E377" t="s">
        <v>31</v>
      </c>
      <c r="F377" t="s">
        <v>51</v>
      </c>
      <c r="G377">
        <v>93.22</v>
      </c>
      <c r="H377">
        <v>3</v>
      </c>
      <c r="I377">
        <v>13.983000000000001</v>
      </c>
      <c r="J377">
        <v>293.64299999999997</v>
      </c>
      <c r="K377" t="s">
        <v>129</v>
      </c>
      <c r="L377" s="2">
        <v>0.48958333333333331</v>
      </c>
      <c r="M377" t="s">
        <v>29</v>
      </c>
      <c r="N377">
        <v>279.66000000000003</v>
      </c>
      <c r="O377">
        <v>4.7619047620000003</v>
      </c>
      <c r="P377">
        <v>13.983000000000001</v>
      </c>
      <c r="Q377">
        <v>7.2</v>
      </c>
    </row>
    <row r="378" spans="1:17" hidden="1" x14ac:dyDescent="0.3">
      <c r="A378" t="s">
        <v>705</v>
      </c>
      <c r="B378" t="s">
        <v>46</v>
      </c>
      <c r="C378" t="s">
        <v>47</v>
      </c>
      <c r="D378" t="s">
        <v>20</v>
      </c>
      <c r="E378" t="s">
        <v>31</v>
      </c>
      <c r="F378" t="s">
        <v>37</v>
      </c>
      <c r="G378">
        <v>72.599999999999994</v>
      </c>
      <c r="H378">
        <v>6</v>
      </c>
      <c r="I378">
        <v>21.78</v>
      </c>
      <c r="J378">
        <v>457.38</v>
      </c>
      <c r="K378" t="s">
        <v>138</v>
      </c>
      <c r="L378" s="2">
        <v>0.82708333333333339</v>
      </c>
      <c r="M378" t="s">
        <v>29</v>
      </c>
      <c r="N378">
        <v>435.6</v>
      </c>
      <c r="O378">
        <v>4.7619047620000003</v>
      </c>
      <c r="P378">
        <v>21.78</v>
      </c>
      <c r="Q378">
        <v>6.9</v>
      </c>
    </row>
    <row r="379" spans="1:17" hidden="1" x14ac:dyDescent="0.3">
      <c r="A379" t="s">
        <v>713</v>
      </c>
      <c r="B379" t="s">
        <v>46</v>
      </c>
      <c r="C379" t="s">
        <v>47</v>
      </c>
      <c r="D379" t="s">
        <v>20</v>
      </c>
      <c r="E379" t="s">
        <v>31</v>
      </c>
      <c r="F379" t="s">
        <v>51</v>
      </c>
      <c r="G379">
        <v>91.35</v>
      </c>
      <c r="H379">
        <v>1</v>
      </c>
      <c r="I379">
        <v>4.5674999999999999</v>
      </c>
      <c r="J379">
        <v>95.917500000000004</v>
      </c>
      <c r="K379" t="s">
        <v>212</v>
      </c>
      <c r="L379" s="2">
        <v>0.65416666666666667</v>
      </c>
      <c r="M379" t="s">
        <v>29</v>
      </c>
      <c r="N379">
        <v>91.35</v>
      </c>
      <c r="O379">
        <v>4.7619047620000003</v>
      </c>
      <c r="P379">
        <v>4.5674999999999999</v>
      </c>
      <c r="Q379">
        <v>6.8</v>
      </c>
    </row>
    <row r="380" spans="1:17" hidden="1" x14ac:dyDescent="0.3">
      <c r="A380" t="s">
        <v>714</v>
      </c>
      <c r="B380" t="s">
        <v>46</v>
      </c>
      <c r="C380" t="s">
        <v>47</v>
      </c>
      <c r="D380" t="s">
        <v>20</v>
      </c>
      <c r="E380" t="s">
        <v>21</v>
      </c>
      <c r="F380" t="s">
        <v>48</v>
      </c>
      <c r="G380">
        <v>78.88</v>
      </c>
      <c r="H380">
        <v>2</v>
      </c>
      <c r="I380">
        <v>7.8879999999999999</v>
      </c>
      <c r="J380">
        <v>165.648</v>
      </c>
      <c r="K380" t="s">
        <v>145</v>
      </c>
      <c r="L380" s="2">
        <v>0.6694444444444444</v>
      </c>
      <c r="M380" t="s">
        <v>29</v>
      </c>
      <c r="N380">
        <v>157.76</v>
      </c>
      <c r="O380">
        <v>4.7619047620000003</v>
      </c>
      <c r="P380">
        <v>7.8879999999999999</v>
      </c>
      <c r="Q380">
        <v>9.1</v>
      </c>
    </row>
    <row r="381" spans="1:17" hidden="1" x14ac:dyDescent="0.3">
      <c r="A381" t="s">
        <v>716</v>
      </c>
      <c r="B381" t="s">
        <v>46</v>
      </c>
      <c r="C381" t="s">
        <v>47</v>
      </c>
      <c r="D381" t="s">
        <v>20</v>
      </c>
      <c r="E381" t="s">
        <v>31</v>
      </c>
      <c r="F381" t="s">
        <v>22</v>
      </c>
      <c r="G381">
        <v>82.58</v>
      </c>
      <c r="H381">
        <v>10</v>
      </c>
      <c r="I381">
        <v>41.29</v>
      </c>
      <c r="J381">
        <v>867.09</v>
      </c>
      <c r="K381" t="s">
        <v>354</v>
      </c>
      <c r="L381" s="2">
        <v>0.6118055555555556</v>
      </c>
      <c r="M381" t="s">
        <v>29</v>
      </c>
      <c r="N381">
        <v>825.8</v>
      </c>
      <c r="O381">
        <v>4.7619047620000003</v>
      </c>
      <c r="P381">
        <v>41.29</v>
      </c>
      <c r="Q381">
        <v>5</v>
      </c>
    </row>
    <row r="382" spans="1:17" hidden="1" x14ac:dyDescent="0.3">
      <c r="A382" t="s">
        <v>727</v>
      </c>
      <c r="B382" t="s">
        <v>46</v>
      </c>
      <c r="C382" t="s">
        <v>47</v>
      </c>
      <c r="D382" t="s">
        <v>20</v>
      </c>
      <c r="E382" t="s">
        <v>21</v>
      </c>
      <c r="F382" t="s">
        <v>48</v>
      </c>
      <c r="G382">
        <v>17.63</v>
      </c>
      <c r="H382">
        <v>5</v>
      </c>
      <c r="I382">
        <v>4.4074999999999998</v>
      </c>
      <c r="J382">
        <v>92.557500000000005</v>
      </c>
      <c r="K382" s="1">
        <v>43680</v>
      </c>
      <c r="L382" s="2">
        <v>0.64374999999999993</v>
      </c>
      <c r="M382" t="s">
        <v>29</v>
      </c>
      <c r="N382">
        <v>88.15</v>
      </c>
      <c r="O382">
        <v>4.7619047620000003</v>
      </c>
      <c r="P382">
        <v>4.4074999999999998</v>
      </c>
      <c r="Q382">
        <v>8.5</v>
      </c>
    </row>
    <row r="383" spans="1:17" hidden="1" x14ac:dyDescent="0.3">
      <c r="A383" t="s">
        <v>736</v>
      </c>
      <c r="B383" t="s">
        <v>46</v>
      </c>
      <c r="C383" t="s">
        <v>47</v>
      </c>
      <c r="D383" t="s">
        <v>20</v>
      </c>
      <c r="E383" t="s">
        <v>31</v>
      </c>
      <c r="F383" t="s">
        <v>51</v>
      </c>
      <c r="G383">
        <v>33.630000000000003</v>
      </c>
      <c r="H383">
        <v>1</v>
      </c>
      <c r="I383">
        <v>1.6815</v>
      </c>
      <c r="J383">
        <v>35.311500000000002</v>
      </c>
      <c r="K383" t="s">
        <v>295</v>
      </c>
      <c r="L383" s="2">
        <v>0.82986111111111116</v>
      </c>
      <c r="M383" t="s">
        <v>29</v>
      </c>
      <c r="N383">
        <v>33.630000000000003</v>
      </c>
      <c r="O383">
        <v>4.7619047620000003</v>
      </c>
      <c r="P383">
        <v>1.6815</v>
      </c>
      <c r="Q383">
        <v>5.6</v>
      </c>
    </row>
    <row r="384" spans="1:17" hidden="1" x14ac:dyDescent="0.3">
      <c r="A384" t="s">
        <v>760</v>
      </c>
      <c r="B384" t="s">
        <v>46</v>
      </c>
      <c r="C384" t="s">
        <v>47</v>
      </c>
      <c r="D384" t="s">
        <v>20</v>
      </c>
      <c r="E384" t="s">
        <v>31</v>
      </c>
      <c r="F384" t="s">
        <v>48</v>
      </c>
      <c r="G384">
        <v>93.4</v>
      </c>
      <c r="H384">
        <v>2</v>
      </c>
      <c r="I384">
        <v>9.34</v>
      </c>
      <c r="J384">
        <v>196.14</v>
      </c>
      <c r="K384" t="s">
        <v>235</v>
      </c>
      <c r="L384" s="2">
        <v>0.69027777777777777</v>
      </c>
      <c r="M384" t="s">
        <v>29</v>
      </c>
      <c r="N384">
        <v>186.8</v>
      </c>
      <c r="O384">
        <v>4.7619047620000003</v>
      </c>
      <c r="P384">
        <v>9.34</v>
      </c>
      <c r="Q384">
        <v>5.5</v>
      </c>
    </row>
    <row r="385" spans="1:17" hidden="1" x14ac:dyDescent="0.3">
      <c r="A385" t="s">
        <v>764</v>
      </c>
      <c r="B385" t="s">
        <v>46</v>
      </c>
      <c r="C385" t="s">
        <v>47</v>
      </c>
      <c r="D385" t="s">
        <v>20</v>
      </c>
      <c r="E385" t="s">
        <v>31</v>
      </c>
      <c r="F385" t="s">
        <v>51</v>
      </c>
      <c r="G385">
        <v>83.77</v>
      </c>
      <c r="H385">
        <v>2</v>
      </c>
      <c r="I385">
        <v>8.3770000000000007</v>
      </c>
      <c r="J385">
        <v>175.917</v>
      </c>
      <c r="K385" t="s">
        <v>43</v>
      </c>
      <c r="L385" s="2">
        <v>0.83124999999999993</v>
      </c>
      <c r="M385" t="s">
        <v>29</v>
      </c>
      <c r="N385">
        <v>167.54</v>
      </c>
      <c r="O385">
        <v>4.7619047620000003</v>
      </c>
      <c r="P385">
        <v>8.3770000000000007</v>
      </c>
      <c r="Q385">
        <v>4.5999999999999996</v>
      </c>
    </row>
    <row r="386" spans="1:17" hidden="1" x14ac:dyDescent="0.3">
      <c r="A386" t="s">
        <v>769</v>
      </c>
      <c r="B386" t="s">
        <v>46</v>
      </c>
      <c r="C386" t="s">
        <v>47</v>
      </c>
      <c r="D386" t="s">
        <v>20</v>
      </c>
      <c r="E386" t="s">
        <v>21</v>
      </c>
      <c r="F386" t="s">
        <v>28</v>
      </c>
      <c r="G386">
        <v>39.479999999999997</v>
      </c>
      <c r="H386">
        <v>1</v>
      </c>
      <c r="I386">
        <v>1.974</v>
      </c>
      <c r="J386">
        <v>41.454000000000001</v>
      </c>
      <c r="K386" s="1">
        <v>43801</v>
      </c>
      <c r="L386" s="2">
        <v>0.82152777777777775</v>
      </c>
      <c r="M386" t="s">
        <v>29</v>
      </c>
      <c r="N386">
        <v>39.479999999999997</v>
      </c>
      <c r="O386">
        <v>4.7619047620000003</v>
      </c>
      <c r="P386">
        <v>1.974</v>
      </c>
      <c r="Q386">
        <v>6.5</v>
      </c>
    </row>
    <row r="387" spans="1:17" hidden="1" x14ac:dyDescent="0.3">
      <c r="A387" t="s">
        <v>792</v>
      </c>
      <c r="B387" t="s">
        <v>46</v>
      </c>
      <c r="C387" t="s">
        <v>47</v>
      </c>
      <c r="D387" t="s">
        <v>20</v>
      </c>
      <c r="E387" t="s">
        <v>31</v>
      </c>
      <c r="F387" t="s">
        <v>22</v>
      </c>
      <c r="G387">
        <v>80.47</v>
      </c>
      <c r="H387">
        <v>9</v>
      </c>
      <c r="I387">
        <v>36.211500000000001</v>
      </c>
      <c r="J387">
        <v>760.44150000000002</v>
      </c>
      <c r="K387" s="1">
        <v>43617</v>
      </c>
      <c r="L387" s="2">
        <v>0.47083333333333338</v>
      </c>
      <c r="M387" t="s">
        <v>29</v>
      </c>
      <c r="N387">
        <v>724.23</v>
      </c>
      <c r="O387">
        <v>4.7619047620000003</v>
      </c>
      <c r="P387">
        <v>36.211500000000001</v>
      </c>
      <c r="Q387">
        <v>9.1999999999999993</v>
      </c>
    </row>
    <row r="388" spans="1:17" hidden="1" x14ac:dyDescent="0.3">
      <c r="A388" t="s">
        <v>793</v>
      </c>
      <c r="B388" t="s">
        <v>46</v>
      </c>
      <c r="C388" t="s">
        <v>47</v>
      </c>
      <c r="D388" t="s">
        <v>20</v>
      </c>
      <c r="E388" t="s">
        <v>21</v>
      </c>
      <c r="F388" t="s">
        <v>32</v>
      </c>
      <c r="G388">
        <v>88.39</v>
      </c>
      <c r="H388">
        <v>9</v>
      </c>
      <c r="I388">
        <v>39.775500000000001</v>
      </c>
      <c r="J388">
        <v>835.28549999999996</v>
      </c>
      <c r="K388" s="1">
        <v>43499</v>
      </c>
      <c r="L388" s="2">
        <v>0.52777777777777779</v>
      </c>
      <c r="M388" t="s">
        <v>29</v>
      </c>
      <c r="N388">
        <v>795.51</v>
      </c>
      <c r="O388">
        <v>4.7619047620000003</v>
      </c>
      <c r="P388">
        <v>39.775500000000001</v>
      </c>
      <c r="Q388">
        <v>6.3</v>
      </c>
    </row>
    <row r="389" spans="1:17" hidden="1" x14ac:dyDescent="0.3">
      <c r="A389" t="s">
        <v>818</v>
      </c>
      <c r="B389" t="s">
        <v>46</v>
      </c>
      <c r="C389" t="s">
        <v>47</v>
      </c>
      <c r="D389" t="s">
        <v>20</v>
      </c>
      <c r="E389" t="s">
        <v>21</v>
      </c>
      <c r="F389" t="s">
        <v>32</v>
      </c>
      <c r="G389">
        <v>52.18</v>
      </c>
      <c r="H389">
        <v>7</v>
      </c>
      <c r="I389">
        <v>18.263000000000002</v>
      </c>
      <c r="J389">
        <v>383.52300000000002</v>
      </c>
      <c r="K389" s="1">
        <v>43711</v>
      </c>
      <c r="L389" s="2">
        <v>0.45416666666666666</v>
      </c>
      <c r="M389" t="s">
        <v>29</v>
      </c>
      <c r="N389">
        <v>365.26</v>
      </c>
      <c r="O389">
        <v>4.7619047620000003</v>
      </c>
      <c r="P389">
        <v>18.263000000000002</v>
      </c>
      <c r="Q389">
        <v>9.3000000000000007</v>
      </c>
    </row>
    <row r="390" spans="1:17" hidden="1" x14ac:dyDescent="0.3">
      <c r="A390" t="s">
        <v>893</v>
      </c>
      <c r="B390" t="s">
        <v>46</v>
      </c>
      <c r="C390" t="s">
        <v>47</v>
      </c>
      <c r="D390" t="s">
        <v>20</v>
      </c>
      <c r="E390" t="s">
        <v>21</v>
      </c>
      <c r="F390" t="s">
        <v>28</v>
      </c>
      <c r="G390">
        <v>75.59</v>
      </c>
      <c r="H390">
        <v>9</v>
      </c>
      <c r="I390">
        <v>34.015500000000003</v>
      </c>
      <c r="J390">
        <v>714.32550000000003</v>
      </c>
      <c r="K390" t="s">
        <v>149</v>
      </c>
      <c r="L390" s="2">
        <v>0.46666666666666662</v>
      </c>
      <c r="M390" t="s">
        <v>29</v>
      </c>
      <c r="N390">
        <v>680.31</v>
      </c>
      <c r="O390">
        <v>4.7619047620000003</v>
      </c>
      <c r="P390">
        <v>34.015500000000003</v>
      </c>
      <c r="Q390">
        <v>8</v>
      </c>
    </row>
    <row r="391" spans="1:17" hidden="1" x14ac:dyDescent="0.3">
      <c r="A391" t="s">
        <v>921</v>
      </c>
      <c r="B391" t="s">
        <v>46</v>
      </c>
      <c r="C391" t="s">
        <v>47</v>
      </c>
      <c r="D391" t="s">
        <v>20</v>
      </c>
      <c r="E391" t="s">
        <v>21</v>
      </c>
      <c r="F391" t="s">
        <v>37</v>
      </c>
      <c r="G391">
        <v>11.85</v>
      </c>
      <c r="H391">
        <v>8</v>
      </c>
      <c r="I391">
        <v>4.74</v>
      </c>
      <c r="J391">
        <v>99.54</v>
      </c>
      <c r="K391" s="1">
        <v>43709</v>
      </c>
      <c r="L391" s="2">
        <v>0.69027777777777777</v>
      </c>
      <c r="M391" t="s">
        <v>29</v>
      </c>
      <c r="N391">
        <v>94.8</v>
      </c>
      <c r="O391">
        <v>4.7619047620000003</v>
      </c>
      <c r="P391">
        <v>4.74</v>
      </c>
      <c r="Q391">
        <v>4.0999999999999996</v>
      </c>
    </row>
    <row r="392" spans="1:17" hidden="1" x14ac:dyDescent="0.3">
      <c r="A392" t="s">
        <v>961</v>
      </c>
      <c r="B392" t="s">
        <v>46</v>
      </c>
      <c r="C392" t="s">
        <v>47</v>
      </c>
      <c r="D392" t="s">
        <v>20</v>
      </c>
      <c r="E392" t="s">
        <v>21</v>
      </c>
      <c r="F392" t="s">
        <v>28</v>
      </c>
      <c r="G392">
        <v>21.43</v>
      </c>
      <c r="H392">
        <v>10</v>
      </c>
      <c r="I392">
        <v>10.715</v>
      </c>
      <c r="J392">
        <v>225.01499999999999</v>
      </c>
      <c r="K392" t="s">
        <v>80</v>
      </c>
      <c r="L392" s="2">
        <v>0.49374999999999997</v>
      </c>
      <c r="M392" t="s">
        <v>29</v>
      </c>
      <c r="N392">
        <v>214.3</v>
      </c>
      <c r="O392">
        <v>4.7619047620000003</v>
      </c>
      <c r="P392">
        <v>10.715</v>
      </c>
      <c r="Q392">
        <v>6.2</v>
      </c>
    </row>
    <row r="393" spans="1:17" hidden="1" x14ac:dyDescent="0.3">
      <c r="A393" t="s">
        <v>966</v>
      </c>
      <c r="B393" t="s">
        <v>46</v>
      </c>
      <c r="C393" t="s">
        <v>47</v>
      </c>
      <c r="D393" t="s">
        <v>20</v>
      </c>
      <c r="E393" t="s">
        <v>31</v>
      </c>
      <c r="F393" t="s">
        <v>28</v>
      </c>
      <c r="G393">
        <v>39.75</v>
      </c>
      <c r="H393">
        <v>1</v>
      </c>
      <c r="I393">
        <v>1.9875</v>
      </c>
      <c r="J393">
        <v>41.737499999999997</v>
      </c>
      <c r="K393" t="s">
        <v>41</v>
      </c>
      <c r="L393" s="2">
        <v>0.84652777777777777</v>
      </c>
      <c r="M393" t="s">
        <v>29</v>
      </c>
      <c r="N393">
        <v>39.75</v>
      </c>
      <c r="O393">
        <v>4.7619047620000003</v>
      </c>
      <c r="P393">
        <v>1.9875</v>
      </c>
      <c r="Q393">
        <v>6.1</v>
      </c>
    </row>
    <row r="394" spans="1:17" hidden="1" x14ac:dyDescent="0.3">
      <c r="A394" t="s">
        <v>1043</v>
      </c>
      <c r="B394" t="s">
        <v>46</v>
      </c>
      <c r="C394" t="s">
        <v>47</v>
      </c>
      <c r="D394" t="s">
        <v>20</v>
      </c>
      <c r="E394" t="s">
        <v>31</v>
      </c>
      <c r="F394" t="s">
        <v>32</v>
      </c>
      <c r="G394">
        <v>65.91</v>
      </c>
      <c r="H394">
        <v>6</v>
      </c>
      <c r="I394">
        <v>19.773</v>
      </c>
      <c r="J394">
        <v>415.233</v>
      </c>
      <c r="K394" s="1">
        <v>43710</v>
      </c>
      <c r="L394" s="2">
        <v>0.48958333333333331</v>
      </c>
      <c r="M394" t="s">
        <v>29</v>
      </c>
      <c r="N394">
        <v>395.46</v>
      </c>
      <c r="O394">
        <v>4.7619047620000003</v>
      </c>
      <c r="P394">
        <v>19.773</v>
      </c>
      <c r="Q394">
        <v>5.7</v>
      </c>
    </row>
    <row r="395" spans="1:17" hidden="1" x14ac:dyDescent="0.3">
      <c r="A395" t="s">
        <v>45</v>
      </c>
      <c r="B395" t="s">
        <v>46</v>
      </c>
      <c r="C395" t="s">
        <v>47</v>
      </c>
      <c r="D395" t="s">
        <v>20</v>
      </c>
      <c r="E395" t="s">
        <v>21</v>
      </c>
      <c r="F395" t="s">
        <v>48</v>
      </c>
      <c r="G395">
        <v>54.84</v>
      </c>
      <c r="H395">
        <v>3</v>
      </c>
      <c r="I395">
        <v>8.2260000000000009</v>
      </c>
      <c r="J395">
        <v>172.74600000000001</v>
      </c>
      <c r="K395" t="s">
        <v>49</v>
      </c>
      <c r="L395" s="2">
        <v>0.56041666666666667</v>
      </c>
      <c r="M395" t="s">
        <v>33</v>
      </c>
      <c r="N395">
        <v>164.52</v>
      </c>
      <c r="O395">
        <v>4.7619047620000003</v>
      </c>
      <c r="P395">
        <v>8.2260000000000009</v>
      </c>
      <c r="Q395">
        <v>5.9</v>
      </c>
    </row>
    <row r="396" spans="1:17" hidden="1" x14ac:dyDescent="0.3">
      <c r="A396" t="s">
        <v>98</v>
      </c>
      <c r="B396" t="s">
        <v>46</v>
      </c>
      <c r="C396" t="s">
        <v>47</v>
      </c>
      <c r="D396" t="s">
        <v>20</v>
      </c>
      <c r="E396" t="s">
        <v>31</v>
      </c>
      <c r="F396" t="s">
        <v>22</v>
      </c>
      <c r="G396">
        <v>56.69</v>
      </c>
      <c r="H396">
        <v>9</v>
      </c>
      <c r="I396">
        <v>25.5105</v>
      </c>
      <c r="J396">
        <v>535.72050000000002</v>
      </c>
      <c r="K396" t="s">
        <v>99</v>
      </c>
      <c r="L396" s="2">
        <v>0.72499999999999998</v>
      </c>
      <c r="M396" t="s">
        <v>33</v>
      </c>
      <c r="N396">
        <v>510.21</v>
      </c>
      <c r="O396">
        <v>4.7619047620000003</v>
      </c>
      <c r="P396">
        <v>25.5105</v>
      </c>
      <c r="Q396">
        <v>8.4</v>
      </c>
    </row>
    <row r="397" spans="1:17" hidden="1" x14ac:dyDescent="0.3">
      <c r="A397" t="s">
        <v>101</v>
      </c>
      <c r="B397" t="s">
        <v>46</v>
      </c>
      <c r="C397" t="s">
        <v>47</v>
      </c>
      <c r="D397" t="s">
        <v>20</v>
      </c>
      <c r="E397" t="s">
        <v>31</v>
      </c>
      <c r="F397" t="s">
        <v>28</v>
      </c>
      <c r="G397">
        <v>18.93</v>
      </c>
      <c r="H397">
        <v>6</v>
      </c>
      <c r="I397">
        <v>5.6790000000000003</v>
      </c>
      <c r="J397">
        <v>119.259</v>
      </c>
      <c r="K397" s="1">
        <v>43740</v>
      </c>
      <c r="L397" s="2">
        <v>0.53125</v>
      </c>
      <c r="M397" t="s">
        <v>33</v>
      </c>
      <c r="N397">
        <v>113.58</v>
      </c>
      <c r="O397">
        <v>4.7619047620000003</v>
      </c>
      <c r="P397">
        <v>5.6790000000000003</v>
      </c>
      <c r="Q397">
        <v>8.1</v>
      </c>
    </row>
    <row r="398" spans="1:17" hidden="1" x14ac:dyDescent="0.3">
      <c r="A398" t="s">
        <v>159</v>
      </c>
      <c r="B398" t="s">
        <v>46</v>
      </c>
      <c r="C398" t="s">
        <v>47</v>
      </c>
      <c r="D398" t="s">
        <v>20</v>
      </c>
      <c r="E398" t="s">
        <v>31</v>
      </c>
      <c r="F398" t="s">
        <v>22</v>
      </c>
      <c r="G398">
        <v>64.36</v>
      </c>
      <c r="H398">
        <v>9</v>
      </c>
      <c r="I398">
        <v>28.962</v>
      </c>
      <c r="J398">
        <v>608.202</v>
      </c>
      <c r="K398" s="1">
        <v>43802</v>
      </c>
      <c r="L398" s="2">
        <v>0.50624999999999998</v>
      </c>
      <c r="M398" t="s">
        <v>33</v>
      </c>
      <c r="N398">
        <v>579.24</v>
      </c>
      <c r="O398">
        <v>4.7619047620000003</v>
      </c>
      <c r="P398">
        <v>28.962</v>
      </c>
      <c r="Q398">
        <v>8.6</v>
      </c>
    </row>
    <row r="399" spans="1:17" hidden="1" x14ac:dyDescent="0.3">
      <c r="A399" t="s">
        <v>193</v>
      </c>
      <c r="B399" t="s">
        <v>46</v>
      </c>
      <c r="C399" t="s">
        <v>47</v>
      </c>
      <c r="D399" t="s">
        <v>20</v>
      </c>
      <c r="E399" t="s">
        <v>31</v>
      </c>
      <c r="F399" t="s">
        <v>37</v>
      </c>
      <c r="G399">
        <v>99.96</v>
      </c>
      <c r="H399">
        <v>9</v>
      </c>
      <c r="I399">
        <v>44.981999999999999</v>
      </c>
      <c r="J399">
        <v>944.62199999999996</v>
      </c>
      <c r="K399" s="1">
        <v>43711</v>
      </c>
      <c r="L399" s="2">
        <v>0.72638888888888886</v>
      </c>
      <c r="M399" t="s">
        <v>33</v>
      </c>
      <c r="N399">
        <v>899.64</v>
      </c>
      <c r="O399">
        <v>4.7619047620000003</v>
      </c>
      <c r="P399">
        <v>44.981999999999999</v>
      </c>
      <c r="Q399">
        <v>4.2</v>
      </c>
    </row>
    <row r="400" spans="1:17" hidden="1" x14ac:dyDescent="0.3">
      <c r="A400" t="s">
        <v>204</v>
      </c>
      <c r="B400" t="s">
        <v>46</v>
      </c>
      <c r="C400" t="s">
        <v>47</v>
      </c>
      <c r="D400" t="s">
        <v>20</v>
      </c>
      <c r="E400" t="s">
        <v>31</v>
      </c>
      <c r="F400" t="s">
        <v>28</v>
      </c>
      <c r="G400">
        <v>87.45</v>
      </c>
      <c r="H400">
        <v>6</v>
      </c>
      <c r="I400">
        <v>26.234999999999999</v>
      </c>
      <c r="J400">
        <v>550.93499999999995</v>
      </c>
      <c r="K400" t="s">
        <v>69</v>
      </c>
      <c r="L400" s="2">
        <v>0.61111111111111105</v>
      </c>
      <c r="M400" t="s">
        <v>33</v>
      </c>
      <c r="N400">
        <v>524.70000000000005</v>
      </c>
      <c r="O400">
        <v>4.7619047620000003</v>
      </c>
      <c r="P400">
        <v>26.234999999999999</v>
      </c>
      <c r="Q400">
        <v>8.8000000000000007</v>
      </c>
    </row>
    <row r="401" spans="1:17" hidden="1" x14ac:dyDescent="0.3">
      <c r="A401" t="s">
        <v>223</v>
      </c>
      <c r="B401" t="s">
        <v>46</v>
      </c>
      <c r="C401" t="s">
        <v>47</v>
      </c>
      <c r="D401" t="s">
        <v>20</v>
      </c>
      <c r="E401" t="s">
        <v>31</v>
      </c>
      <c r="F401" t="s">
        <v>32</v>
      </c>
      <c r="G401">
        <v>71.86</v>
      </c>
      <c r="H401">
        <v>8</v>
      </c>
      <c r="I401">
        <v>28.744</v>
      </c>
      <c r="J401">
        <v>603.62400000000002</v>
      </c>
      <c r="K401" s="1">
        <v>43619</v>
      </c>
      <c r="L401" s="2">
        <v>0.62986111111111109</v>
      </c>
      <c r="M401" t="s">
        <v>33</v>
      </c>
      <c r="N401">
        <v>574.88</v>
      </c>
      <c r="O401">
        <v>4.7619047620000003</v>
      </c>
      <c r="P401">
        <v>28.744</v>
      </c>
      <c r="Q401">
        <v>6.2</v>
      </c>
    </row>
    <row r="402" spans="1:17" hidden="1" x14ac:dyDescent="0.3">
      <c r="A402" t="s">
        <v>225</v>
      </c>
      <c r="B402" t="s">
        <v>46</v>
      </c>
      <c r="C402" t="s">
        <v>47</v>
      </c>
      <c r="D402" t="s">
        <v>20</v>
      </c>
      <c r="E402" t="s">
        <v>21</v>
      </c>
      <c r="F402" t="s">
        <v>51</v>
      </c>
      <c r="G402">
        <v>91.54</v>
      </c>
      <c r="H402">
        <v>4</v>
      </c>
      <c r="I402">
        <v>18.308</v>
      </c>
      <c r="J402">
        <v>384.46800000000002</v>
      </c>
      <c r="K402" t="s">
        <v>88</v>
      </c>
      <c r="L402" s="2">
        <v>0.80555555555555547</v>
      </c>
      <c r="M402" t="s">
        <v>33</v>
      </c>
      <c r="N402">
        <v>366.16</v>
      </c>
      <c r="O402">
        <v>4.7619047620000003</v>
      </c>
      <c r="P402">
        <v>18.308</v>
      </c>
      <c r="Q402">
        <v>4.8</v>
      </c>
    </row>
    <row r="403" spans="1:17" hidden="1" x14ac:dyDescent="0.3">
      <c r="A403" t="s">
        <v>249</v>
      </c>
      <c r="B403" t="s">
        <v>46</v>
      </c>
      <c r="C403" t="s">
        <v>47</v>
      </c>
      <c r="D403" t="s">
        <v>20</v>
      </c>
      <c r="E403" t="s">
        <v>31</v>
      </c>
      <c r="F403" t="s">
        <v>48</v>
      </c>
      <c r="G403">
        <v>80.05</v>
      </c>
      <c r="H403">
        <v>5</v>
      </c>
      <c r="I403">
        <v>20.012499999999999</v>
      </c>
      <c r="J403">
        <v>420.26249999999999</v>
      </c>
      <c r="K403" t="s">
        <v>145</v>
      </c>
      <c r="L403" s="2">
        <v>0.53125</v>
      </c>
      <c r="M403" t="s">
        <v>33</v>
      </c>
      <c r="N403">
        <v>400.25</v>
      </c>
      <c r="O403">
        <v>4.7619047620000003</v>
      </c>
      <c r="P403">
        <v>20.012499999999999</v>
      </c>
      <c r="Q403">
        <v>9.4</v>
      </c>
    </row>
    <row r="404" spans="1:17" hidden="1" x14ac:dyDescent="0.3">
      <c r="A404" t="s">
        <v>251</v>
      </c>
      <c r="B404" t="s">
        <v>46</v>
      </c>
      <c r="C404" t="s">
        <v>47</v>
      </c>
      <c r="D404" t="s">
        <v>20</v>
      </c>
      <c r="E404" t="s">
        <v>31</v>
      </c>
      <c r="F404" t="s">
        <v>28</v>
      </c>
      <c r="G404">
        <v>52.89</v>
      </c>
      <c r="H404">
        <v>6</v>
      </c>
      <c r="I404">
        <v>15.867000000000001</v>
      </c>
      <c r="J404">
        <v>333.20699999999999</v>
      </c>
      <c r="K404" t="s">
        <v>183</v>
      </c>
      <c r="L404" s="2">
        <v>0.7319444444444444</v>
      </c>
      <c r="M404" t="s">
        <v>33</v>
      </c>
      <c r="N404">
        <v>317.33999999999997</v>
      </c>
      <c r="O404">
        <v>4.7619047620000003</v>
      </c>
      <c r="P404">
        <v>15.867000000000001</v>
      </c>
      <c r="Q404">
        <v>9.8000000000000007</v>
      </c>
    </row>
    <row r="405" spans="1:17" hidden="1" x14ac:dyDescent="0.3">
      <c r="A405" t="s">
        <v>285</v>
      </c>
      <c r="B405" t="s">
        <v>46</v>
      </c>
      <c r="C405" t="s">
        <v>47</v>
      </c>
      <c r="D405" t="s">
        <v>20</v>
      </c>
      <c r="E405" t="s">
        <v>31</v>
      </c>
      <c r="F405" t="s">
        <v>32</v>
      </c>
      <c r="G405">
        <v>17.77</v>
      </c>
      <c r="H405">
        <v>5</v>
      </c>
      <c r="I405">
        <v>4.4424999999999999</v>
      </c>
      <c r="J405">
        <v>93.292500000000004</v>
      </c>
      <c r="K405" t="s">
        <v>118</v>
      </c>
      <c r="L405" s="2">
        <v>0.52916666666666667</v>
      </c>
      <c r="M405" t="s">
        <v>33</v>
      </c>
      <c r="N405">
        <v>88.85</v>
      </c>
      <c r="O405">
        <v>4.7619047620000003</v>
      </c>
      <c r="P405">
        <v>4.4424999999999999</v>
      </c>
      <c r="Q405">
        <v>5.4</v>
      </c>
    </row>
    <row r="406" spans="1:17" hidden="1" x14ac:dyDescent="0.3">
      <c r="A406" t="s">
        <v>317</v>
      </c>
      <c r="B406" t="s">
        <v>46</v>
      </c>
      <c r="C406" t="s">
        <v>47</v>
      </c>
      <c r="D406" t="s">
        <v>20</v>
      </c>
      <c r="E406" t="s">
        <v>21</v>
      </c>
      <c r="F406" t="s">
        <v>28</v>
      </c>
      <c r="G406">
        <v>10.59</v>
      </c>
      <c r="H406">
        <v>3</v>
      </c>
      <c r="I406">
        <v>1.5885</v>
      </c>
      <c r="J406">
        <v>33.358499999999999</v>
      </c>
      <c r="K406" s="1">
        <v>43802</v>
      </c>
      <c r="L406" s="2">
        <v>0.57777777777777783</v>
      </c>
      <c r="M406" t="s">
        <v>33</v>
      </c>
      <c r="N406">
        <v>31.77</v>
      </c>
      <c r="O406">
        <v>4.7619047620000003</v>
      </c>
      <c r="P406">
        <v>1.5885</v>
      </c>
      <c r="Q406">
        <v>8.6999999999999993</v>
      </c>
    </row>
    <row r="407" spans="1:17" hidden="1" x14ac:dyDescent="0.3">
      <c r="A407" t="s">
        <v>378</v>
      </c>
      <c r="B407" t="s">
        <v>46</v>
      </c>
      <c r="C407" t="s">
        <v>47</v>
      </c>
      <c r="D407" t="s">
        <v>20</v>
      </c>
      <c r="E407" t="s">
        <v>31</v>
      </c>
      <c r="F407" t="s">
        <v>28</v>
      </c>
      <c r="G407">
        <v>40.299999999999997</v>
      </c>
      <c r="H407">
        <v>10</v>
      </c>
      <c r="I407">
        <v>20.149999999999999</v>
      </c>
      <c r="J407">
        <v>423.15</v>
      </c>
      <c r="K407" t="s">
        <v>129</v>
      </c>
      <c r="L407" s="2">
        <v>0.73402777777777783</v>
      </c>
      <c r="M407" t="s">
        <v>33</v>
      </c>
      <c r="N407">
        <v>403</v>
      </c>
      <c r="O407">
        <v>4.7619047620000003</v>
      </c>
      <c r="P407">
        <v>20.149999999999999</v>
      </c>
      <c r="Q407">
        <v>7</v>
      </c>
    </row>
    <row r="408" spans="1:17" hidden="1" x14ac:dyDescent="0.3">
      <c r="A408" t="s">
        <v>389</v>
      </c>
      <c r="B408" t="s">
        <v>46</v>
      </c>
      <c r="C408" t="s">
        <v>47</v>
      </c>
      <c r="D408" t="s">
        <v>20</v>
      </c>
      <c r="E408" t="s">
        <v>31</v>
      </c>
      <c r="F408" t="s">
        <v>22</v>
      </c>
      <c r="G408">
        <v>39.01</v>
      </c>
      <c r="H408">
        <v>1</v>
      </c>
      <c r="I408">
        <v>1.9504999999999999</v>
      </c>
      <c r="J408">
        <v>40.960500000000003</v>
      </c>
      <c r="K408" s="1">
        <v>43802</v>
      </c>
      <c r="L408" s="2">
        <v>0.69861111111111107</v>
      </c>
      <c r="M408" t="s">
        <v>33</v>
      </c>
      <c r="N408">
        <v>39.01</v>
      </c>
      <c r="O408">
        <v>4.7619047620000003</v>
      </c>
      <c r="P408">
        <v>1.9504999999999999</v>
      </c>
      <c r="Q408">
        <v>4.7</v>
      </c>
    </row>
    <row r="409" spans="1:17" hidden="1" x14ac:dyDescent="0.3">
      <c r="A409" t="s">
        <v>416</v>
      </c>
      <c r="B409" t="s">
        <v>46</v>
      </c>
      <c r="C409" t="s">
        <v>47</v>
      </c>
      <c r="D409" t="s">
        <v>20</v>
      </c>
      <c r="E409" t="s">
        <v>31</v>
      </c>
      <c r="F409" t="s">
        <v>22</v>
      </c>
      <c r="G409">
        <v>51.13</v>
      </c>
      <c r="H409">
        <v>4</v>
      </c>
      <c r="I409">
        <v>10.226000000000001</v>
      </c>
      <c r="J409">
        <v>214.74600000000001</v>
      </c>
      <c r="K409" t="s">
        <v>76</v>
      </c>
      <c r="L409" s="2">
        <v>0.42430555555555555</v>
      </c>
      <c r="M409" t="s">
        <v>33</v>
      </c>
      <c r="N409">
        <v>204.52</v>
      </c>
      <c r="O409">
        <v>4.7619047620000003</v>
      </c>
      <c r="P409">
        <v>10.226000000000001</v>
      </c>
      <c r="Q409">
        <v>4</v>
      </c>
    </row>
    <row r="410" spans="1:17" hidden="1" x14ac:dyDescent="0.3">
      <c r="A410" t="s">
        <v>427</v>
      </c>
      <c r="B410" t="s">
        <v>46</v>
      </c>
      <c r="C410" t="s">
        <v>47</v>
      </c>
      <c r="D410" t="s">
        <v>20</v>
      </c>
      <c r="E410" t="s">
        <v>21</v>
      </c>
      <c r="F410" t="s">
        <v>48</v>
      </c>
      <c r="G410">
        <v>42.82</v>
      </c>
      <c r="H410">
        <v>9</v>
      </c>
      <c r="I410">
        <v>19.268999999999998</v>
      </c>
      <c r="J410">
        <v>404.649</v>
      </c>
      <c r="K410" s="1">
        <v>43587</v>
      </c>
      <c r="L410" s="2">
        <v>0.6430555555555556</v>
      </c>
      <c r="M410" t="s">
        <v>33</v>
      </c>
      <c r="N410">
        <v>385.38</v>
      </c>
      <c r="O410">
        <v>4.7619047620000003</v>
      </c>
      <c r="P410">
        <v>19.268999999999998</v>
      </c>
      <c r="Q410">
        <v>8.9</v>
      </c>
    </row>
    <row r="411" spans="1:17" hidden="1" x14ac:dyDescent="0.3">
      <c r="A411" t="s">
        <v>428</v>
      </c>
      <c r="B411" t="s">
        <v>46</v>
      </c>
      <c r="C411" t="s">
        <v>47</v>
      </c>
      <c r="D411" t="s">
        <v>20</v>
      </c>
      <c r="E411" t="s">
        <v>31</v>
      </c>
      <c r="F411" t="s">
        <v>28</v>
      </c>
      <c r="G411">
        <v>48.09</v>
      </c>
      <c r="H411">
        <v>3</v>
      </c>
      <c r="I411">
        <v>7.2134999999999998</v>
      </c>
      <c r="J411">
        <v>151.48349999999999</v>
      </c>
      <c r="K411" s="1">
        <v>43740</v>
      </c>
      <c r="L411" s="2">
        <v>0.76597222222222217</v>
      </c>
      <c r="M411" t="s">
        <v>33</v>
      </c>
      <c r="N411">
        <v>144.27000000000001</v>
      </c>
      <c r="O411">
        <v>4.7619047620000003</v>
      </c>
      <c r="P411">
        <v>7.2134999999999998</v>
      </c>
      <c r="Q411">
        <v>7.8</v>
      </c>
    </row>
    <row r="412" spans="1:17" hidden="1" x14ac:dyDescent="0.3">
      <c r="A412" t="s">
        <v>440</v>
      </c>
      <c r="B412" t="s">
        <v>46</v>
      </c>
      <c r="C412" t="s">
        <v>47</v>
      </c>
      <c r="D412" t="s">
        <v>20</v>
      </c>
      <c r="E412" t="s">
        <v>21</v>
      </c>
      <c r="F412" t="s">
        <v>51</v>
      </c>
      <c r="G412">
        <v>54.73</v>
      </c>
      <c r="H412">
        <v>7</v>
      </c>
      <c r="I412">
        <v>19.1555</v>
      </c>
      <c r="J412">
        <v>402.26549999999997</v>
      </c>
      <c r="K412" t="s">
        <v>354</v>
      </c>
      <c r="L412" s="2">
        <v>0.79305555555555562</v>
      </c>
      <c r="M412" t="s">
        <v>33</v>
      </c>
      <c r="N412">
        <v>383.11</v>
      </c>
      <c r="O412">
        <v>4.7619047620000003</v>
      </c>
      <c r="P412">
        <v>19.1555</v>
      </c>
      <c r="Q412">
        <v>8.5</v>
      </c>
    </row>
    <row r="413" spans="1:17" hidden="1" x14ac:dyDescent="0.3">
      <c r="A413" t="s">
        <v>443</v>
      </c>
      <c r="B413" t="s">
        <v>46</v>
      </c>
      <c r="C413" t="s">
        <v>47</v>
      </c>
      <c r="D413" t="s">
        <v>20</v>
      </c>
      <c r="E413" t="s">
        <v>21</v>
      </c>
      <c r="F413" t="s">
        <v>48</v>
      </c>
      <c r="G413">
        <v>89.14</v>
      </c>
      <c r="H413">
        <v>4</v>
      </c>
      <c r="I413">
        <v>17.827999999999999</v>
      </c>
      <c r="J413">
        <v>374.38799999999998</v>
      </c>
      <c r="K413" s="1">
        <v>43647</v>
      </c>
      <c r="L413" s="2">
        <v>0.51388888888888895</v>
      </c>
      <c r="M413" t="s">
        <v>33</v>
      </c>
      <c r="N413">
        <v>356.56</v>
      </c>
      <c r="O413">
        <v>4.7619047620000003</v>
      </c>
      <c r="P413">
        <v>17.827999999999999</v>
      </c>
      <c r="Q413">
        <v>7.8</v>
      </c>
    </row>
    <row r="414" spans="1:17" hidden="1" x14ac:dyDescent="0.3">
      <c r="A414" t="s">
        <v>465</v>
      </c>
      <c r="B414" t="s">
        <v>46</v>
      </c>
      <c r="C414" t="s">
        <v>47</v>
      </c>
      <c r="D414" t="s">
        <v>20</v>
      </c>
      <c r="E414" t="s">
        <v>21</v>
      </c>
      <c r="F414" t="s">
        <v>32</v>
      </c>
      <c r="G414">
        <v>35.380000000000003</v>
      </c>
      <c r="H414">
        <v>9</v>
      </c>
      <c r="I414">
        <v>15.920999999999999</v>
      </c>
      <c r="J414">
        <v>334.34100000000001</v>
      </c>
      <c r="K414" s="1">
        <v>43586</v>
      </c>
      <c r="L414" s="2">
        <v>0.82638888888888884</v>
      </c>
      <c r="M414" t="s">
        <v>33</v>
      </c>
      <c r="N414">
        <v>318.42</v>
      </c>
      <c r="O414">
        <v>4.7619047620000003</v>
      </c>
      <c r="P414">
        <v>15.920999999999999</v>
      </c>
      <c r="Q414">
        <v>9.6</v>
      </c>
    </row>
    <row r="415" spans="1:17" hidden="1" x14ac:dyDescent="0.3">
      <c r="A415" t="s">
        <v>487</v>
      </c>
      <c r="B415" t="s">
        <v>46</v>
      </c>
      <c r="C415" t="s">
        <v>47</v>
      </c>
      <c r="D415" t="s">
        <v>20</v>
      </c>
      <c r="E415" t="s">
        <v>21</v>
      </c>
      <c r="F415" t="s">
        <v>22</v>
      </c>
      <c r="G415">
        <v>41.06</v>
      </c>
      <c r="H415">
        <v>6</v>
      </c>
      <c r="I415">
        <v>12.318</v>
      </c>
      <c r="J415">
        <v>258.678</v>
      </c>
      <c r="K415" s="1">
        <v>43588</v>
      </c>
      <c r="L415" s="2">
        <v>0.5625</v>
      </c>
      <c r="M415" t="s">
        <v>33</v>
      </c>
      <c r="N415">
        <v>246.36</v>
      </c>
      <c r="O415">
        <v>4.7619047620000003</v>
      </c>
      <c r="P415">
        <v>12.318</v>
      </c>
      <c r="Q415">
        <v>8.3000000000000007</v>
      </c>
    </row>
    <row r="416" spans="1:17" hidden="1" x14ac:dyDescent="0.3">
      <c r="A416" t="s">
        <v>512</v>
      </c>
      <c r="B416" t="s">
        <v>46</v>
      </c>
      <c r="C416" t="s">
        <v>47</v>
      </c>
      <c r="D416" t="s">
        <v>20</v>
      </c>
      <c r="E416" t="s">
        <v>31</v>
      </c>
      <c r="F416" t="s">
        <v>51</v>
      </c>
      <c r="G416">
        <v>25.42</v>
      </c>
      <c r="H416">
        <v>8</v>
      </c>
      <c r="I416">
        <v>10.167999999999999</v>
      </c>
      <c r="J416">
        <v>213.52799999999999</v>
      </c>
      <c r="K416" t="s">
        <v>103</v>
      </c>
      <c r="L416" s="2">
        <v>0.8208333333333333</v>
      </c>
      <c r="M416" t="s">
        <v>33</v>
      </c>
      <c r="N416">
        <v>203.36</v>
      </c>
      <c r="O416">
        <v>4.7619047620000003</v>
      </c>
      <c r="P416">
        <v>10.167999999999999</v>
      </c>
      <c r="Q416">
        <v>6.7</v>
      </c>
    </row>
    <row r="417" spans="1:17" hidden="1" x14ac:dyDescent="0.3">
      <c r="A417" t="s">
        <v>516</v>
      </c>
      <c r="B417" t="s">
        <v>46</v>
      </c>
      <c r="C417" t="s">
        <v>47</v>
      </c>
      <c r="D417" t="s">
        <v>20</v>
      </c>
      <c r="E417" t="s">
        <v>21</v>
      </c>
      <c r="F417" t="s">
        <v>48</v>
      </c>
      <c r="G417">
        <v>20.87</v>
      </c>
      <c r="H417">
        <v>3</v>
      </c>
      <c r="I417">
        <v>3.1305000000000001</v>
      </c>
      <c r="J417">
        <v>65.740499999999997</v>
      </c>
      <c r="K417" t="s">
        <v>295</v>
      </c>
      <c r="L417" s="2">
        <v>0.57847222222222217</v>
      </c>
      <c r="M417" t="s">
        <v>33</v>
      </c>
      <c r="N417">
        <v>62.61</v>
      </c>
      <c r="O417">
        <v>4.7619047620000003</v>
      </c>
      <c r="P417">
        <v>3.1305000000000001</v>
      </c>
      <c r="Q417">
        <v>8</v>
      </c>
    </row>
    <row r="418" spans="1:17" hidden="1" x14ac:dyDescent="0.3">
      <c r="A418" t="s">
        <v>530</v>
      </c>
      <c r="B418" t="s">
        <v>46</v>
      </c>
      <c r="C418" t="s">
        <v>47</v>
      </c>
      <c r="D418" t="s">
        <v>20</v>
      </c>
      <c r="E418" t="s">
        <v>21</v>
      </c>
      <c r="F418" t="s">
        <v>37</v>
      </c>
      <c r="G418">
        <v>88.43</v>
      </c>
      <c r="H418">
        <v>8</v>
      </c>
      <c r="I418">
        <v>35.372</v>
      </c>
      <c r="J418">
        <v>742.81200000000001</v>
      </c>
      <c r="K418" t="s">
        <v>72</v>
      </c>
      <c r="L418" s="2">
        <v>0.81597222222222221</v>
      </c>
      <c r="M418" t="s">
        <v>33</v>
      </c>
      <c r="N418">
        <v>707.44</v>
      </c>
      <c r="O418">
        <v>4.7619047620000003</v>
      </c>
      <c r="P418">
        <v>35.372</v>
      </c>
      <c r="Q418">
        <v>4.3</v>
      </c>
    </row>
    <row r="419" spans="1:17" hidden="1" x14ac:dyDescent="0.3">
      <c r="A419" t="s">
        <v>534</v>
      </c>
      <c r="B419" t="s">
        <v>46</v>
      </c>
      <c r="C419" t="s">
        <v>47</v>
      </c>
      <c r="D419" t="s">
        <v>20</v>
      </c>
      <c r="E419" t="s">
        <v>21</v>
      </c>
      <c r="F419" t="s">
        <v>22</v>
      </c>
      <c r="G419">
        <v>19.149999999999999</v>
      </c>
      <c r="H419">
        <v>1</v>
      </c>
      <c r="I419">
        <v>0.95750000000000002</v>
      </c>
      <c r="J419">
        <v>20.107500000000002</v>
      </c>
      <c r="K419" t="s">
        <v>80</v>
      </c>
      <c r="L419" s="2">
        <v>0.74861111111111101</v>
      </c>
      <c r="M419" t="s">
        <v>33</v>
      </c>
      <c r="N419">
        <v>19.149999999999999</v>
      </c>
      <c r="O419">
        <v>4.7619047620000003</v>
      </c>
      <c r="P419">
        <v>0.95750000000000002</v>
      </c>
      <c r="Q419">
        <v>9.5</v>
      </c>
    </row>
    <row r="420" spans="1:17" hidden="1" x14ac:dyDescent="0.3">
      <c r="A420" t="s">
        <v>537</v>
      </c>
      <c r="B420" t="s">
        <v>46</v>
      </c>
      <c r="C420" t="s">
        <v>47</v>
      </c>
      <c r="D420" t="s">
        <v>20</v>
      </c>
      <c r="E420" t="s">
        <v>21</v>
      </c>
      <c r="F420" t="s">
        <v>22</v>
      </c>
      <c r="G420">
        <v>27.07</v>
      </c>
      <c r="H420">
        <v>1</v>
      </c>
      <c r="I420">
        <v>1.3534999999999999</v>
      </c>
      <c r="J420">
        <v>28.423500000000001</v>
      </c>
      <c r="K420" s="1">
        <v>43800</v>
      </c>
      <c r="L420" s="2">
        <v>0.83819444444444446</v>
      </c>
      <c r="M420" t="s">
        <v>33</v>
      </c>
      <c r="N420">
        <v>27.07</v>
      </c>
      <c r="O420">
        <v>4.7619047620000003</v>
      </c>
      <c r="P420">
        <v>1.3534999999999999</v>
      </c>
      <c r="Q420">
        <v>5.3</v>
      </c>
    </row>
    <row r="421" spans="1:17" hidden="1" x14ac:dyDescent="0.3">
      <c r="A421" t="s">
        <v>538</v>
      </c>
      <c r="B421" t="s">
        <v>46</v>
      </c>
      <c r="C421" t="s">
        <v>47</v>
      </c>
      <c r="D421" t="s">
        <v>20</v>
      </c>
      <c r="E421" t="s">
        <v>21</v>
      </c>
      <c r="F421" t="s">
        <v>37</v>
      </c>
      <c r="G421">
        <v>39.119999999999997</v>
      </c>
      <c r="H421">
        <v>1</v>
      </c>
      <c r="I421">
        <v>1.956</v>
      </c>
      <c r="J421">
        <v>41.076000000000001</v>
      </c>
      <c r="K421" t="s">
        <v>167</v>
      </c>
      <c r="L421" s="2">
        <v>0.4597222222222222</v>
      </c>
      <c r="M421" t="s">
        <v>33</v>
      </c>
      <c r="N421">
        <v>39.119999999999997</v>
      </c>
      <c r="O421">
        <v>4.7619047620000003</v>
      </c>
      <c r="P421">
        <v>1.956</v>
      </c>
      <c r="Q421">
        <v>9.6</v>
      </c>
    </row>
    <row r="422" spans="1:17" hidden="1" x14ac:dyDescent="0.3">
      <c r="A422" t="s">
        <v>545</v>
      </c>
      <c r="B422" t="s">
        <v>46</v>
      </c>
      <c r="C422" t="s">
        <v>47</v>
      </c>
      <c r="D422" t="s">
        <v>20</v>
      </c>
      <c r="E422" t="s">
        <v>21</v>
      </c>
      <c r="F422" t="s">
        <v>48</v>
      </c>
      <c r="G422">
        <v>77.400000000000006</v>
      </c>
      <c r="H422">
        <v>9</v>
      </c>
      <c r="I422">
        <v>34.83</v>
      </c>
      <c r="J422">
        <v>731.43</v>
      </c>
      <c r="K422" t="s">
        <v>118</v>
      </c>
      <c r="L422" s="2">
        <v>0.59375</v>
      </c>
      <c r="M422" t="s">
        <v>33</v>
      </c>
      <c r="N422">
        <v>696.6</v>
      </c>
      <c r="O422">
        <v>4.7619047620000003</v>
      </c>
      <c r="P422">
        <v>34.83</v>
      </c>
      <c r="Q422">
        <v>4.5</v>
      </c>
    </row>
    <row r="423" spans="1:17" hidden="1" x14ac:dyDescent="0.3">
      <c r="A423" t="s">
        <v>550</v>
      </c>
      <c r="B423" t="s">
        <v>46</v>
      </c>
      <c r="C423" t="s">
        <v>47</v>
      </c>
      <c r="D423" t="s">
        <v>20</v>
      </c>
      <c r="E423" t="s">
        <v>21</v>
      </c>
      <c r="F423" t="s">
        <v>48</v>
      </c>
      <c r="G423">
        <v>73.05</v>
      </c>
      <c r="H423">
        <v>10</v>
      </c>
      <c r="I423">
        <v>36.524999999999999</v>
      </c>
      <c r="J423">
        <v>767.02499999999998</v>
      </c>
      <c r="K423" s="1">
        <v>43527</v>
      </c>
      <c r="L423" s="2">
        <v>0.51736111111111105</v>
      </c>
      <c r="M423" t="s">
        <v>33</v>
      </c>
      <c r="N423">
        <v>730.5</v>
      </c>
      <c r="O423">
        <v>4.7619047620000003</v>
      </c>
      <c r="P423">
        <v>36.524999999999999</v>
      </c>
      <c r="Q423">
        <v>8.6999999999999993</v>
      </c>
    </row>
    <row r="424" spans="1:17" hidden="1" x14ac:dyDescent="0.3">
      <c r="A424" t="s">
        <v>589</v>
      </c>
      <c r="B424" t="s">
        <v>46</v>
      </c>
      <c r="C424" t="s">
        <v>47</v>
      </c>
      <c r="D424" t="s">
        <v>20</v>
      </c>
      <c r="E424" t="s">
        <v>31</v>
      </c>
      <c r="F424" t="s">
        <v>37</v>
      </c>
      <c r="G424">
        <v>73.97</v>
      </c>
      <c r="H424">
        <v>1</v>
      </c>
      <c r="I424">
        <v>3.6985000000000001</v>
      </c>
      <c r="J424">
        <v>77.668499999999995</v>
      </c>
      <c r="K424" s="1">
        <v>43526</v>
      </c>
      <c r="L424" s="2">
        <v>0.66180555555555554</v>
      </c>
      <c r="M424" t="s">
        <v>33</v>
      </c>
      <c r="N424">
        <v>73.97</v>
      </c>
      <c r="O424">
        <v>4.7619047620000003</v>
      </c>
      <c r="P424">
        <v>3.6985000000000001</v>
      </c>
      <c r="Q424">
        <v>5.4</v>
      </c>
    </row>
    <row r="425" spans="1:17" hidden="1" x14ac:dyDescent="0.3">
      <c r="A425" t="s">
        <v>599</v>
      </c>
      <c r="B425" t="s">
        <v>46</v>
      </c>
      <c r="C425" t="s">
        <v>47</v>
      </c>
      <c r="D425" t="s">
        <v>20</v>
      </c>
      <c r="E425" t="s">
        <v>21</v>
      </c>
      <c r="F425" t="s">
        <v>37</v>
      </c>
      <c r="G425">
        <v>90.74</v>
      </c>
      <c r="H425">
        <v>7</v>
      </c>
      <c r="I425">
        <v>31.759</v>
      </c>
      <c r="J425">
        <v>666.93899999999996</v>
      </c>
      <c r="K425" t="s">
        <v>188</v>
      </c>
      <c r="L425" s="2">
        <v>0.75208333333333333</v>
      </c>
      <c r="M425" t="s">
        <v>33</v>
      </c>
      <c r="N425">
        <v>635.17999999999995</v>
      </c>
      <c r="O425">
        <v>4.7619047620000003</v>
      </c>
      <c r="P425">
        <v>31.759</v>
      </c>
      <c r="Q425">
        <v>6.2</v>
      </c>
    </row>
    <row r="426" spans="1:17" hidden="1" x14ac:dyDescent="0.3">
      <c r="A426" t="s">
        <v>617</v>
      </c>
      <c r="B426" t="s">
        <v>46</v>
      </c>
      <c r="C426" t="s">
        <v>47</v>
      </c>
      <c r="D426" t="s">
        <v>20</v>
      </c>
      <c r="E426" t="s">
        <v>21</v>
      </c>
      <c r="F426" t="s">
        <v>48</v>
      </c>
      <c r="G426">
        <v>54.36</v>
      </c>
      <c r="H426">
        <v>10</v>
      </c>
      <c r="I426">
        <v>27.18</v>
      </c>
      <c r="J426">
        <v>570.78</v>
      </c>
      <c r="K426" s="1">
        <v>43648</v>
      </c>
      <c r="L426" s="2">
        <v>0.4777777777777778</v>
      </c>
      <c r="M426" t="s">
        <v>33</v>
      </c>
      <c r="N426">
        <v>543.6</v>
      </c>
      <c r="O426">
        <v>4.7619047620000003</v>
      </c>
      <c r="P426">
        <v>27.18</v>
      </c>
      <c r="Q426">
        <v>6.1</v>
      </c>
    </row>
    <row r="427" spans="1:17" hidden="1" x14ac:dyDescent="0.3">
      <c r="A427" t="s">
        <v>625</v>
      </c>
      <c r="B427" t="s">
        <v>46</v>
      </c>
      <c r="C427" t="s">
        <v>47</v>
      </c>
      <c r="D427" t="s">
        <v>20</v>
      </c>
      <c r="E427" t="s">
        <v>21</v>
      </c>
      <c r="F427" t="s">
        <v>51</v>
      </c>
      <c r="G427">
        <v>73.959999999999994</v>
      </c>
      <c r="H427">
        <v>1</v>
      </c>
      <c r="I427">
        <v>3.698</v>
      </c>
      <c r="J427">
        <v>77.658000000000001</v>
      </c>
      <c r="K427" s="1">
        <v>43586</v>
      </c>
      <c r="L427" s="2">
        <v>0.48055555555555557</v>
      </c>
      <c r="M427" t="s">
        <v>33</v>
      </c>
      <c r="N427">
        <v>73.959999999999994</v>
      </c>
      <c r="O427">
        <v>4.7619047620000003</v>
      </c>
      <c r="P427">
        <v>3.698</v>
      </c>
      <c r="Q427">
        <v>5</v>
      </c>
    </row>
    <row r="428" spans="1:17" hidden="1" x14ac:dyDescent="0.3">
      <c r="A428" t="s">
        <v>631</v>
      </c>
      <c r="B428" t="s">
        <v>46</v>
      </c>
      <c r="C428" t="s">
        <v>47</v>
      </c>
      <c r="D428" t="s">
        <v>20</v>
      </c>
      <c r="E428" t="s">
        <v>21</v>
      </c>
      <c r="F428" t="s">
        <v>37</v>
      </c>
      <c r="G428">
        <v>20.18</v>
      </c>
      <c r="H428">
        <v>4</v>
      </c>
      <c r="I428">
        <v>4.0359999999999996</v>
      </c>
      <c r="J428">
        <v>84.756</v>
      </c>
      <c r="K428" t="s">
        <v>257</v>
      </c>
      <c r="L428" s="2">
        <v>0.50972222222222219</v>
      </c>
      <c r="M428" t="s">
        <v>33</v>
      </c>
      <c r="N428">
        <v>80.72</v>
      </c>
      <c r="O428">
        <v>4.7619047620000003</v>
      </c>
      <c r="P428">
        <v>4.0359999999999996</v>
      </c>
      <c r="Q428">
        <v>5</v>
      </c>
    </row>
    <row r="429" spans="1:17" hidden="1" x14ac:dyDescent="0.3">
      <c r="A429" t="s">
        <v>659</v>
      </c>
      <c r="B429" t="s">
        <v>46</v>
      </c>
      <c r="C429" t="s">
        <v>47</v>
      </c>
      <c r="D429" t="s">
        <v>20</v>
      </c>
      <c r="E429" t="s">
        <v>21</v>
      </c>
      <c r="F429" t="s">
        <v>32</v>
      </c>
      <c r="G429">
        <v>82.04</v>
      </c>
      <c r="H429">
        <v>5</v>
      </c>
      <c r="I429">
        <v>20.51</v>
      </c>
      <c r="J429">
        <v>430.71</v>
      </c>
      <c r="K429" t="s">
        <v>41</v>
      </c>
      <c r="L429" s="2">
        <v>0.71944444444444444</v>
      </c>
      <c r="M429" t="s">
        <v>33</v>
      </c>
      <c r="N429">
        <v>410.2</v>
      </c>
      <c r="O429">
        <v>4.7619047620000003</v>
      </c>
      <c r="P429">
        <v>20.51</v>
      </c>
      <c r="Q429">
        <v>7.6</v>
      </c>
    </row>
    <row r="430" spans="1:17" hidden="1" x14ac:dyDescent="0.3">
      <c r="A430" t="s">
        <v>672</v>
      </c>
      <c r="B430" t="s">
        <v>46</v>
      </c>
      <c r="C430" t="s">
        <v>47</v>
      </c>
      <c r="D430" t="s">
        <v>20</v>
      </c>
      <c r="E430" t="s">
        <v>21</v>
      </c>
      <c r="F430" t="s">
        <v>51</v>
      </c>
      <c r="G430">
        <v>18.079999999999998</v>
      </c>
      <c r="H430">
        <v>4</v>
      </c>
      <c r="I430">
        <v>3.6160000000000001</v>
      </c>
      <c r="J430">
        <v>75.936000000000007</v>
      </c>
      <c r="K430" t="s">
        <v>283</v>
      </c>
      <c r="L430" s="2">
        <v>0.75208333333333333</v>
      </c>
      <c r="M430" t="s">
        <v>33</v>
      </c>
      <c r="N430">
        <v>72.319999999999993</v>
      </c>
      <c r="O430">
        <v>4.7619047620000003</v>
      </c>
      <c r="P430">
        <v>3.6160000000000001</v>
      </c>
      <c r="Q430">
        <v>9.5</v>
      </c>
    </row>
    <row r="431" spans="1:17" hidden="1" x14ac:dyDescent="0.3">
      <c r="A431" t="s">
        <v>711</v>
      </c>
      <c r="B431" t="s">
        <v>46</v>
      </c>
      <c r="C431" t="s">
        <v>47</v>
      </c>
      <c r="D431" t="s">
        <v>20</v>
      </c>
      <c r="E431" t="s">
        <v>21</v>
      </c>
      <c r="F431" t="s">
        <v>32</v>
      </c>
      <c r="G431">
        <v>94.59</v>
      </c>
      <c r="H431">
        <v>7</v>
      </c>
      <c r="I431">
        <v>33.106499999999997</v>
      </c>
      <c r="J431">
        <v>695.23649999999998</v>
      </c>
      <c r="K431" t="s">
        <v>91</v>
      </c>
      <c r="L431" s="2">
        <v>0.64374999999999993</v>
      </c>
      <c r="M431" t="s">
        <v>33</v>
      </c>
      <c r="N431">
        <v>662.13</v>
      </c>
      <c r="O431">
        <v>4.7619047620000003</v>
      </c>
      <c r="P431">
        <v>33.106499999999997</v>
      </c>
      <c r="Q431">
        <v>4.9000000000000004</v>
      </c>
    </row>
    <row r="432" spans="1:17" hidden="1" x14ac:dyDescent="0.3">
      <c r="A432" t="s">
        <v>723</v>
      </c>
      <c r="B432" t="s">
        <v>46</v>
      </c>
      <c r="C432" t="s">
        <v>47</v>
      </c>
      <c r="D432" t="s">
        <v>20</v>
      </c>
      <c r="E432" t="s">
        <v>31</v>
      </c>
      <c r="F432" t="s">
        <v>48</v>
      </c>
      <c r="G432">
        <v>79.91</v>
      </c>
      <c r="H432">
        <v>3</v>
      </c>
      <c r="I432">
        <v>11.986499999999999</v>
      </c>
      <c r="J432">
        <v>251.7165</v>
      </c>
      <c r="K432" t="s">
        <v>295</v>
      </c>
      <c r="L432" s="2">
        <v>0.81111111111111101</v>
      </c>
      <c r="M432" t="s">
        <v>33</v>
      </c>
      <c r="N432">
        <v>239.73</v>
      </c>
      <c r="O432">
        <v>4.7619047620000003</v>
      </c>
      <c r="P432">
        <v>11.986499999999999</v>
      </c>
      <c r="Q432">
        <v>5</v>
      </c>
    </row>
    <row r="433" spans="1:17" hidden="1" x14ac:dyDescent="0.3">
      <c r="A433" t="s">
        <v>724</v>
      </c>
      <c r="B433" t="s">
        <v>46</v>
      </c>
      <c r="C433" t="s">
        <v>47</v>
      </c>
      <c r="D433" t="s">
        <v>20</v>
      </c>
      <c r="E433" t="s">
        <v>31</v>
      </c>
      <c r="F433" t="s">
        <v>22</v>
      </c>
      <c r="G433">
        <v>66.47</v>
      </c>
      <c r="H433">
        <v>10</v>
      </c>
      <c r="I433">
        <v>33.234999999999999</v>
      </c>
      <c r="J433">
        <v>697.93499999999995</v>
      </c>
      <c r="K433" t="s">
        <v>58</v>
      </c>
      <c r="L433" s="2">
        <v>0.62569444444444444</v>
      </c>
      <c r="M433" t="s">
        <v>33</v>
      </c>
      <c r="N433">
        <v>664.7</v>
      </c>
      <c r="O433">
        <v>4.7619047620000003</v>
      </c>
      <c r="P433">
        <v>33.234999999999999</v>
      </c>
      <c r="Q433">
        <v>5</v>
      </c>
    </row>
    <row r="434" spans="1:17" hidden="1" x14ac:dyDescent="0.3">
      <c r="A434" t="s">
        <v>743</v>
      </c>
      <c r="B434" t="s">
        <v>46</v>
      </c>
      <c r="C434" t="s">
        <v>47</v>
      </c>
      <c r="D434" t="s">
        <v>20</v>
      </c>
      <c r="E434" t="s">
        <v>31</v>
      </c>
      <c r="F434" t="s">
        <v>51</v>
      </c>
      <c r="G434">
        <v>60.18</v>
      </c>
      <c r="H434">
        <v>4</v>
      </c>
      <c r="I434">
        <v>12.036</v>
      </c>
      <c r="J434">
        <v>252.756</v>
      </c>
      <c r="K434" t="s">
        <v>212</v>
      </c>
      <c r="L434" s="2">
        <v>0.75277777777777777</v>
      </c>
      <c r="M434" t="s">
        <v>33</v>
      </c>
      <c r="N434">
        <v>240.72</v>
      </c>
      <c r="O434">
        <v>4.7619047620000003</v>
      </c>
      <c r="P434">
        <v>12.036</v>
      </c>
      <c r="Q434">
        <v>9.4</v>
      </c>
    </row>
    <row r="435" spans="1:17" hidden="1" x14ac:dyDescent="0.3">
      <c r="A435" t="s">
        <v>751</v>
      </c>
      <c r="B435" t="s">
        <v>46</v>
      </c>
      <c r="C435" t="s">
        <v>47</v>
      </c>
      <c r="D435" t="s">
        <v>20</v>
      </c>
      <c r="E435" t="s">
        <v>21</v>
      </c>
      <c r="F435" t="s">
        <v>51</v>
      </c>
      <c r="G435">
        <v>58.75</v>
      </c>
      <c r="H435">
        <v>6</v>
      </c>
      <c r="I435">
        <v>17.625</v>
      </c>
      <c r="J435">
        <v>370.125</v>
      </c>
      <c r="K435" t="s">
        <v>177</v>
      </c>
      <c r="L435" s="2">
        <v>0.7597222222222223</v>
      </c>
      <c r="M435" t="s">
        <v>33</v>
      </c>
      <c r="N435">
        <v>352.5</v>
      </c>
      <c r="O435">
        <v>4.7619047620000003</v>
      </c>
      <c r="P435">
        <v>17.625</v>
      </c>
      <c r="Q435">
        <v>5.9</v>
      </c>
    </row>
    <row r="436" spans="1:17" hidden="1" x14ac:dyDescent="0.3">
      <c r="A436" t="s">
        <v>765</v>
      </c>
      <c r="B436" t="s">
        <v>46</v>
      </c>
      <c r="C436" t="s">
        <v>47</v>
      </c>
      <c r="D436" t="s">
        <v>20</v>
      </c>
      <c r="E436" t="s">
        <v>21</v>
      </c>
      <c r="F436" t="s">
        <v>37</v>
      </c>
      <c r="G436">
        <v>64.08</v>
      </c>
      <c r="H436">
        <v>7</v>
      </c>
      <c r="I436">
        <v>22.428000000000001</v>
      </c>
      <c r="J436">
        <v>470.988</v>
      </c>
      <c r="K436" t="s">
        <v>453</v>
      </c>
      <c r="L436" s="2">
        <v>0.81180555555555556</v>
      </c>
      <c r="M436" t="s">
        <v>33</v>
      </c>
      <c r="N436">
        <v>448.56</v>
      </c>
      <c r="O436">
        <v>4.7619047620000003</v>
      </c>
      <c r="P436">
        <v>22.428000000000001</v>
      </c>
      <c r="Q436">
        <v>7.3</v>
      </c>
    </row>
    <row r="437" spans="1:17" hidden="1" x14ac:dyDescent="0.3">
      <c r="A437" t="s">
        <v>774</v>
      </c>
      <c r="B437" t="s">
        <v>46</v>
      </c>
      <c r="C437" t="s">
        <v>47</v>
      </c>
      <c r="D437" t="s">
        <v>20</v>
      </c>
      <c r="E437" t="s">
        <v>21</v>
      </c>
      <c r="F437" t="s">
        <v>32</v>
      </c>
      <c r="G437">
        <v>49.1</v>
      </c>
      <c r="H437">
        <v>2</v>
      </c>
      <c r="I437">
        <v>4.91</v>
      </c>
      <c r="J437">
        <v>103.11</v>
      </c>
      <c r="K437" s="1">
        <v>43678</v>
      </c>
      <c r="L437" s="2">
        <v>0.54027777777777775</v>
      </c>
      <c r="M437" t="s">
        <v>33</v>
      </c>
      <c r="N437">
        <v>98.2</v>
      </c>
      <c r="O437">
        <v>4.7619047620000003</v>
      </c>
      <c r="P437">
        <v>4.91</v>
      </c>
      <c r="Q437">
        <v>6.4</v>
      </c>
    </row>
    <row r="438" spans="1:17" hidden="1" x14ac:dyDescent="0.3">
      <c r="A438" t="s">
        <v>775</v>
      </c>
      <c r="B438" t="s">
        <v>46</v>
      </c>
      <c r="C438" t="s">
        <v>47</v>
      </c>
      <c r="D438" t="s">
        <v>20</v>
      </c>
      <c r="E438" t="s">
        <v>21</v>
      </c>
      <c r="F438" t="s">
        <v>37</v>
      </c>
      <c r="G438">
        <v>64.83</v>
      </c>
      <c r="H438">
        <v>2</v>
      </c>
      <c r="I438">
        <v>6.4829999999999997</v>
      </c>
      <c r="J438">
        <v>136.143</v>
      </c>
      <c r="K438" s="1">
        <v>43678</v>
      </c>
      <c r="L438" s="2">
        <v>0.4993055555555555</v>
      </c>
      <c r="M438" t="s">
        <v>33</v>
      </c>
      <c r="N438">
        <v>129.66</v>
      </c>
      <c r="O438">
        <v>4.7619047620000003</v>
      </c>
      <c r="P438">
        <v>6.4829999999999997</v>
      </c>
      <c r="Q438">
        <v>8</v>
      </c>
    </row>
    <row r="439" spans="1:17" hidden="1" x14ac:dyDescent="0.3">
      <c r="A439" t="s">
        <v>791</v>
      </c>
      <c r="B439" t="s">
        <v>46</v>
      </c>
      <c r="C439" t="s">
        <v>47</v>
      </c>
      <c r="D439" t="s">
        <v>20</v>
      </c>
      <c r="E439" t="s">
        <v>21</v>
      </c>
      <c r="F439" t="s">
        <v>51</v>
      </c>
      <c r="G439">
        <v>19.77</v>
      </c>
      <c r="H439">
        <v>10</v>
      </c>
      <c r="I439">
        <v>9.8849999999999998</v>
      </c>
      <c r="J439">
        <v>207.58500000000001</v>
      </c>
      <c r="K439" t="s">
        <v>99</v>
      </c>
      <c r="L439" s="2">
        <v>0.7895833333333333</v>
      </c>
      <c r="M439" t="s">
        <v>33</v>
      </c>
      <c r="N439">
        <v>197.7</v>
      </c>
      <c r="O439">
        <v>4.7619047620000003</v>
      </c>
      <c r="P439">
        <v>9.8849999999999998</v>
      </c>
      <c r="Q439">
        <v>5</v>
      </c>
    </row>
    <row r="440" spans="1:17" hidden="1" x14ac:dyDescent="0.3">
      <c r="A440" t="s">
        <v>808</v>
      </c>
      <c r="B440" t="s">
        <v>46</v>
      </c>
      <c r="C440" t="s">
        <v>47</v>
      </c>
      <c r="D440" t="s">
        <v>20</v>
      </c>
      <c r="E440" t="s">
        <v>21</v>
      </c>
      <c r="F440" t="s">
        <v>51</v>
      </c>
      <c r="G440">
        <v>17.48</v>
      </c>
      <c r="H440">
        <v>6</v>
      </c>
      <c r="I440">
        <v>5.2439999999999998</v>
      </c>
      <c r="J440">
        <v>110.124</v>
      </c>
      <c r="K440" t="s">
        <v>209</v>
      </c>
      <c r="L440" s="2">
        <v>0.62777777777777777</v>
      </c>
      <c r="M440" t="s">
        <v>33</v>
      </c>
      <c r="N440">
        <v>104.88</v>
      </c>
      <c r="O440">
        <v>4.7619047620000003</v>
      </c>
      <c r="P440">
        <v>5.2439999999999998</v>
      </c>
      <c r="Q440">
        <v>6.1</v>
      </c>
    </row>
    <row r="441" spans="1:17" hidden="1" x14ac:dyDescent="0.3">
      <c r="A441" t="s">
        <v>835</v>
      </c>
      <c r="B441" t="s">
        <v>46</v>
      </c>
      <c r="C441" t="s">
        <v>47</v>
      </c>
      <c r="D441" t="s">
        <v>20</v>
      </c>
      <c r="E441" t="s">
        <v>31</v>
      </c>
      <c r="F441" t="s">
        <v>51</v>
      </c>
      <c r="G441">
        <v>65.23</v>
      </c>
      <c r="H441">
        <v>10</v>
      </c>
      <c r="I441">
        <v>32.615000000000002</v>
      </c>
      <c r="J441">
        <v>684.91499999999996</v>
      </c>
      <c r="K441" s="1">
        <v>43678</v>
      </c>
      <c r="L441" s="2">
        <v>0.79652777777777783</v>
      </c>
      <c r="M441" t="s">
        <v>33</v>
      </c>
      <c r="N441">
        <v>652.29999999999995</v>
      </c>
      <c r="O441">
        <v>4.7619047620000003</v>
      </c>
      <c r="P441">
        <v>32.615000000000002</v>
      </c>
      <c r="Q441">
        <v>5.2</v>
      </c>
    </row>
    <row r="442" spans="1:17" hidden="1" x14ac:dyDescent="0.3">
      <c r="A442" t="s">
        <v>837</v>
      </c>
      <c r="B442" t="s">
        <v>46</v>
      </c>
      <c r="C442" t="s">
        <v>47</v>
      </c>
      <c r="D442" t="s">
        <v>20</v>
      </c>
      <c r="E442" t="s">
        <v>21</v>
      </c>
      <c r="F442" t="s">
        <v>32</v>
      </c>
      <c r="G442">
        <v>12.29</v>
      </c>
      <c r="H442">
        <v>9</v>
      </c>
      <c r="I442">
        <v>5.5305</v>
      </c>
      <c r="J442">
        <v>116.1405</v>
      </c>
      <c r="K442" t="s">
        <v>167</v>
      </c>
      <c r="L442" s="2">
        <v>0.81111111111111101</v>
      </c>
      <c r="M442" t="s">
        <v>33</v>
      </c>
      <c r="N442">
        <v>110.61</v>
      </c>
      <c r="O442">
        <v>4.7619047620000003</v>
      </c>
      <c r="P442">
        <v>5.5305</v>
      </c>
      <c r="Q442">
        <v>8</v>
      </c>
    </row>
    <row r="443" spans="1:17" hidden="1" x14ac:dyDescent="0.3">
      <c r="A443" t="s">
        <v>849</v>
      </c>
      <c r="B443" t="s">
        <v>46</v>
      </c>
      <c r="C443" t="s">
        <v>47</v>
      </c>
      <c r="D443" t="s">
        <v>20</v>
      </c>
      <c r="E443" t="s">
        <v>21</v>
      </c>
      <c r="F443" t="s">
        <v>48</v>
      </c>
      <c r="G443">
        <v>77.2</v>
      </c>
      <c r="H443">
        <v>10</v>
      </c>
      <c r="I443">
        <v>38.6</v>
      </c>
      <c r="J443">
        <v>810.6</v>
      </c>
      <c r="K443" s="1">
        <v>43771</v>
      </c>
      <c r="L443" s="2">
        <v>0.44305555555555554</v>
      </c>
      <c r="M443" t="s">
        <v>33</v>
      </c>
      <c r="N443">
        <v>772</v>
      </c>
      <c r="O443">
        <v>4.7619047620000003</v>
      </c>
      <c r="P443">
        <v>38.6</v>
      </c>
      <c r="Q443">
        <v>5.6</v>
      </c>
    </row>
    <row r="444" spans="1:17" hidden="1" x14ac:dyDescent="0.3">
      <c r="A444" t="s">
        <v>907</v>
      </c>
      <c r="B444" t="s">
        <v>46</v>
      </c>
      <c r="C444" t="s">
        <v>47</v>
      </c>
      <c r="D444" t="s">
        <v>20</v>
      </c>
      <c r="E444" t="s">
        <v>31</v>
      </c>
      <c r="F444" t="s">
        <v>22</v>
      </c>
      <c r="G444">
        <v>96.16</v>
      </c>
      <c r="H444">
        <v>4</v>
      </c>
      <c r="I444">
        <v>19.231999999999999</v>
      </c>
      <c r="J444">
        <v>403.87200000000001</v>
      </c>
      <c r="K444" t="s">
        <v>35</v>
      </c>
      <c r="L444" s="2">
        <v>0.8354166666666667</v>
      </c>
      <c r="M444" t="s">
        <v>33</v>
      </c>
      <c r="N444">
        <v>384.64</v>
      </c>
      <c r="O444">
        <v>4.7619047620000003</v>
      </c>
      <c r="P444">
        <v>19.231999999999999</v>
      </c>
      <c r="Q444">
        <v>8.4</v>
      </c>
    </row>
    <row r="445" spans="1:17" hidden="1" x14ac:dyDescent="0.3">
      <c r="A445" t="s">
        <v>908</v>
      </c>
      <c r="B445" t="s">
        <v>46</v>
      </c>
      <c r="C445" t="s">
        <v>47</v>
      </c>
      <c r="D445" t="s">
        <v>20</v>
      </c>
      <c r="E445" t="s">
        <v>31</v>
      </c>
      <c r="F445" t="s">
        <v>48</v>
      </c>
      <c r="G445">
        <v>47.16</v>
      </c>
      <c r="H445">
        <v>5</v>
      </c>
      <c r="I445">
        <v>11.79</v>
      </c>
      <c r="J445">
        <v>247.59</v>
      </c>
      <c r="K445" s="1">
        <v>43526</v>
      </c>
      <c r="L445" s="2">
        <v>0.60763888888888895</v>
      </c>
      <c r="M445" t="s">
        <v>33</v>
      </c>
      <c r="N445">
        <v>235.8</v>
      </c>
      <c r="O445">
        <v>4.7619047620000003</v>
      </c>
      <c r="P445">
        <v>11.79</v>
      </c>
      <c r="Q445">
        <v>6</v>
      </c>
    </row>
    <row r="446" spans="1:17" hidden="1" x14ac:dyDescent="0.3">
      <c r="A446" t="s">
        <v>913</v>
      </c>
      <c r="B446" t="s">
        <v>46</v>
      </c>
      <c r="C446" t="s">
        <v>47</v>
      </c>
      <c r="D446" t="s">
        <v>20</v>
      </c>
      <c r="E446" t="s">
        <v>21</v>
      </c>
      <c r="F446" t="s">
        <v>37</v>
      </c>
      <c r="G446">
        <v>60.08</v>
      </c>
      <c r="H446">
        <v>7</v>
      </c>
      <c r="I446">
        <v>21.027999999999999</v>
      </c>
      <c r="J446">
        <v>441.58800000000002</v>
      </c>
      <c r="K446" t="s">
        <v>123</v>
      </c>
      <c r="L446" s="2">
        <v>0.48333333333333334</v>
      </c>
      <c r="M446" t="s">
        <v>33</v>
      </c>
      <c r="N446">
        <v>420.56</v>
      </c>
      <c r="O446">
        <v>4.7619047620000003</v>
      </c>
      <c r="P446">
        <v>21.027999999999999</v>
      </c>
      <c r="Q446">
        <v>4.5</v>
      </c>
    </row>
    <row r="447" spans="1:17" hidden="1" x14ac:dyDescent="0.3">
      <c r="A447" t="s">
        <v>915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72.11</v>
      </c>
      <c r="H447">
        <v>9</v>
      </c>
      <c r="I447">
        <v>32.4495</v>
      </c>
      <c r="J447">
        <v>681.43949999999995</v>
      </c>
      <c r="K447" t="s">
        <v>80</v>
      </c>
      <c r="L447" s="2">
        <v>0.57847222222222217</v>
      </c>
      <c r="M447" t="s">
        <v>33</v>
      </c>
      <c r="N447">
        <v>648.99</v>
      </c>
      <c r="O447">
        <v>4.7619047620000003</v>
      </c>
      <c r="P447">
        <v>32.4495</v>
      </c>
      <c r="Q447">
        <v>7.7</v>
      </c>
    </row>
    <row r="448" spans="1:17" hidden="1" x14ac:dyDescent="0.3">
      <c r="A448" t="s">
        <v>955</v>
      </c>
      <c r="B448" t="s">
        <v>46</v>
      </c>
      <c r="C448" t="s">
        <v>47</v>
      </c>
      <c r="D448" t="s">
        <v>20</v>
      </c>
      <c r="E448" t="s">
        <v>31</v>
      </c>
      <c r="F448" t="s">
        <v>37</v>
      </c>
      <c r="G448">
        <v>90.53</v>
      </c>
      <c r="H448">
        <v>8</v>
      </c>
      <c r="I448">
        <v>36.212000000000003</v>
      </c>
      <c r="J448">
        <v>760.452</v>
      </c>
      <c r="K448" t="s">
        <v>67</v>
      </c>
      <c r="L448" s="2">
        <v>0.6166666666666667</v>
      </c>
      <c r="M448" t="s">
        <v>33</v>
      </c>
      <c r="N448">
        <v>724.24</v>
      </c>
      <c r="O448">
        <v>4.7619047620000003</v>
      </c>
      <c r="P448">
        <v>36.212000000000003</v>
      </c>
      <c r="Q448">
        <v>6.5</v>
      </c>
    </row>
    <row r="449" spans="1:17" hidden="1" x14ac:dyDescent="0.3">
      <c r="A449" t="s">
        <v>971</v>
      </c>
      <c r="B449" t="s">
        <v>46</v>
      </c>
      <c r="C449" t="s">
        <v>47</v>
      </c>
      <c r="D449" t="s">
        <v>20</v>
      </c>
      <c r="E449" t="s">
        <v>31</v>
      </c>
      <c r="F449" t="s">
        <v>37</v>
      </c>
      <c r="G449">
        <v>31.99</v>
      </c>
      <c r="H449">
        <v>10</v>
      </c>
      <c r="I449">
        <v>15.994999999999999</v>
      </c>
      <c r="J449">
        <v>335.89499999999998</v>
      </c>
      <c r="K449" t="s">
        <v>49</v>
      </c>
      <c r="L449" s="2">
        <v>0.63750000000000007</v>
      </c>
      <c r="M449" t="s">
        <v>33</v>
      </c>
      <c r="N449">
        <v>319.89999999999998</v>
      </c>
      <c r="O449">
        <v>4.7619047620000003</v>
      </c>
      <c r="P449">
        <v>15.994999999999999</v>
      </c>
      <c r="Q449">
        <v>9.9</v>
      </c>
    </row>
    <row r="450" spans="1:17" hidden="1" x14ac:dyDescent="0.3">
      <c r="A450" t="s">
        <v>983</v>
      </c>
      <c r="B450" t="s">
        <v>46</v>
      </c>
      <c r="C450" t="s">
        <v>47</v>
      </c>
      <c r="D450" t="s">
        <v>20</v>
      </c>
      <c r="E450" t="s">
        <v>31</v>
      </c>
      <c r="F450" t="s">
        <v>28</v>
      </c>
      <c r="G450">
        <v>50.45</v>
      </c>
      <c r="H450">
        <v>6</v>
      </c>
      <c r="I450">
        <v>15.135</v>
      </c>
      <c r="J450">
        <v>317.83499999999998</v>
      </c>
      <c r="K450" s="1">
        <v>43618</v>
      </c>
      <c r="L450" s="2">
        <v>0.63611111111111118</v>
      </c>
      <c r="M450" t="s">
        <v>33</v>
      </c>
      <c r="N450">
        <v>302.7</v>
      </c>
      <c r="O450">
        <v>4.7619047620000003</v>
      </c>
      <c r="P450">
        <v>15.135</v>
      </c>
      <c r="Q450">
        <v>8.9</v>
      </c>
    </row>
    <row r="451" spans="1:17" hidden="1" x14ac:dyDescent="0.3">
      <c r="A451" t="s">
        <v>999</v>
      </c>
      <c r="B451" t="s">
        <v>46</v>
      </c>
      <c r="C451" t="s">
        <v>47</v>
      </c>
      <c r="D451" t="s">
        <v>20</v>
      </c>
      <c r="E451" t="s">
        <v>21</v>
      </c>
      <c r="F451" t="s">
        <v>48</v>
      </c>
      <c r="G451">
        <v>29.15</v>
      </c>
      <c r="H451">
        <v>3</v>
      </c>
      <c r="I451">
        <v>4.3724999999999996</v>
      </c>
      <c r="J451">
        <v>91.822500000000005</v>
      </c>
      <c r="K451" t="s">
        <v>112</v>
      </c>
      <c r="L451" s="2">
        <v>0.8534722222222223</v>
      </c>
      <c r="M451" t="s">
        <v>33</v>
      </c>
      <c r="N451">
        <v>87.45</v>
      </c>
      <c r="O451">
        <v>4.7619047620000003</v>
      </c>
      <c r="P451">
        <v>4.3724999999999996</v>
      </c>
      <c r="Q451">
        <v>7.3</v>
      </c>
    </row>
    <row r="452" spans="1:17" hidden="1" x14ac:dyDescent="0.3">
      <c r="A452" t="s">
        <v>1015</v>
      </c>
      <c r="B452" t="s">
        <v>46</v>
      </c>
      <c r="C452" t="s">
        <v>47</v>
      </c>
      <c r="D452" t="s">
        <v>20</v>
      </c>
      <c r="E452" t="s">
        <v>31</v>
      </c>
      <c r="F452" t="s">
        <v>37</v>
      </c>
      <c r="G452">
        <v>88.31</v>
      </c>
      <c r="H452">
        <v>1</v>
      </c>
      <c r="I452">
        <v>4.4154999999999998</v>
      </c>
      <c r="J452">
        <v>92.725499999999997</v>
      </c>
      <c r="K452" t="s">
        <v>118</v>
      </c>
      <c r="L452" s="2">
        <v>0.73472222222222217</v>
      </c>
      <c r="M452" t="s">
        <v>33</v>
      </c>
      <c r="N452">
        <v>88.31</v>
      </c>
      <c r="O452">
        <v>4.7619047620000003</v>
      </c>
      <c r="P452">
        <v>4.4154999999999998</v>
      </c>
      <c r="Q452">
        <v>5.2</v>
      </c>
    </row>
    <row r="453" spans="1:17" hidden="1" x14ac:dyDescent="0.3">
      <c r="A453" t="s">
        <v>1058</v>
      </c>
      <c r="B453" t="s">
        <v>46</v>
      </c>
      <c r="C453" t="s">
        <v>47</v>
      </c>
      <c r="D453" t="s">
        <v>20</v>
      </c>
      <c r="E453" t="s">
        <v>21</v>
      </c>
      <c r="F453" t="s">
        <v>28</v>
      </c>
      <c r="G453">
        <v>34.49</v>
      </c>
      <c r="H453">
        <v>5</v>
      </c>
      <c r="I453">
        <v>8.6225000000000005</v>
      </c>
      <c r="J453">
        <v>181.07249999999999</v>
      </c>
      <c r="K453" s="1">
        <v>43772</v>
      </c>
      <c r="L453" s="2">
        <v>0.8222222222222223</v>
      </c>
      <c r="M453" t="s">
        <v>33</v>
      </c>
      <c r="N453">
        <v>172.45</v>
      </c>
      <c r="O453">
        <v>4.7619047620000003</v>
      </c>
      <c r="P453">
        <v>8.6225000000000005</v>
      </c>
      <c r="Q453">
        <v>9</v>
      </c>
    </row>
    <row r="454" spans="1:17" hidden="1" x14ac:dyDescent="0.3">
      <c r="A454" t="s">
        <v>1059</v>
      </c>
      <c r="B454" t="s">
        <v>46</v>
      </c>
      <c r="C454" t="s">
        <v>47</v>
      </c>
      <c r="D454" t="s">
        <v>20</v>
      </c>
      <c r="E454" t="s">
        <v>21</v>
      </c>
      <c r="F454" t="s">
        <v>48</v>
      </c>
      <c r="G454">
        <v>84.63</v>
      </c>
      <c r="H454">
        <v>10</v>
      </c>
      <c r="I454">
        <v>42.314999999999998</v>
      </c>
      <c r="J454">
        <v>888.61500000000001</v>
      </c>
      <c r="K454" s="1">
        <v>43466</v>
      </c>
      <c r="L454" s="2">
        <v>0.48333333333333334</v>
      </c>
      <c r="M454" t="s">
        <v>33</v>
      </c>
      <c r="N454">
        <v>846.3</v>
      </c>
      <c r="O454">
        <v>4.7619047620000003</v>
      </c>
      <c r="P454">
        <v>42.314999999999998</v>
      </c>
      <c r="Q454">
        <v>9</v>
      </c>
    </row>
    <row r="455" spans="1:17" hidden="1" x14ac:dyDescent="0.3">
      <c r="A455" t="s">
        <v>1064</v>
      </c>
      <c r="B455" t="s">
        <v>46</v>
      </c>
      <c r="C455" t="s">
        <v>47</v>
      </c>
      <c r="D455" t="s">
        <v>20</v>
      </c>
      <c r="E455" t="s">
        <v>31</v>
      </c>
      <c r="F455" t="s">
        <v>51</v>
      </c>
      <c r="G455">
        <v>49.92</v>
      </c>
      <c r="H455">
        <v>2</v>
      </c>
      <c r="I455">
        <v>4.992</v>
      </c>
      <c r="J455">
        <v>104.83199999999999</v>
      </c>
      <c r="K455" s="1">
        <v>43619</v>
      </c>
      <c r="L455" s="2">
        <v>0.49652777777777773</v>
      </c>
      <c r="M455" t="s">
        <v>33</v>
      </c>
      <c r="N455">
        <v>99.84</v>
      </c>
      <c r="O455">
        <v>4.7619047620000003</v>
      </c>
      <c r="P455">
        <v>4.992</v>
      </c>
      <c r="Q455">
        <v>7</v>
      </c>
    </row>
    <row r="456" spans="1:17" hidden="1" x14ac:dyDescent="0.3">
      <c r="A456" t="s">
        <v>1076</v>
      </c>
      <c r="B456" t="s">
        <v>46</v>
      </c>
      <c r="C456" t="s">
        <v>47</v>
      </c>
      <c r="D456" t="s">
        <v>20</v>
      </c>
      <c r="E456" t="s">
        <v>31</v>
      </c>
      <c r="F456" t="s">
        <v>22</v>
      </c>
      <c r="G456">
        <v>62</v>
      </c>
      <c r="H456">
        <v>8</v>
      </c>
      <c r="I456">
        <v>24.8</v>
      </c>
      <c r="J456">
        <v>520.79999999999995</v>
      </c>
      <c r="K456" s="1">
        <v>43525</v>
      </c>
      <c r="L456" s="2">
        <v>0.79722222222222217</v>
      </c>
      <c r="M456" t="s">
        <v>33</v>
      </c>
      <c r="N456">
        <v>496</v>
      </c>
      <c r="O456">
        <v>4.7619047620000003</v>
      </c>
      <c r="P456">
        <v>24.8</v>
      </c>
      <c r="Q456">
        <v>6.2</v>
      </c>
    </row>
    <row r="457" spans="1:17" hidden="1" x14ac:dyDescent="0.3">
      <c r="A457" t="s">
        <v>1078</v>
      </c>
      <c r="B457" t="s">
        <v>46</v>
      </c>
      <c r="C457" t="s">
        <v>47</v>
      </c>
      <c r="D457" t="s">
        <v>20</v>
      </c>
      <c r="E457" t="s">
        <v>31</v>
      </c>
      <c r="F457" t="s">
        <v>22</v>
      </c>
      <c r="G457">
        <v>75.37</v>
      </c>
      <c r="H457">
        <v>8</v>
      </c>
      <c r="I457">
        <v>30.148</v>
      </c>
      <c r="J457">
        <v>633.10799999999995</v>
      </c>
      <c r="K457" t="s">
        <v>80</v>
      </c>
      <c r="L457" s="2">
        <v>0.65694444444444444</v>
      </c>
      <c r="M457" t="s">
        <v>33</v>
      </c>
      <c r="N457">
        <v>602.96</v>
      </c>
      <c r="O457">
        <v>4.7619047620000003</v>
      </c>
      <c r="P457">
        <v>30.148</v>
      </c>
      <c r="Q457">
        <v>8.4</v>
      </c>
    </row>
    <row r="458" spans="1:17" hidden="1" x14ac:dyDescent="0.3">
      <c r="A458" t="s">
        <v>50</v>
      </c>
      <c r="B458" t="s">
        <v>46</v>
      </c>
      <c r="C458" t="s">
        <v>47</v>
      </c>
      <c r="D458" t="s">
        <v>20</v>
      </c>
      <c r="E458" t="s">
        <v>21</v>
      </c>
      <c r="F458" t="s">
        <v>51</v>
      </c>
      <c r="G458">
        <v>14.48</v>
      </c>
      <c r="H458">
        <v>4</v>
      </c>
      <c r="I458">
        <v>2.8959999999999999</v>
      </c>
      <c r="J458">
        <v>60.816000000000003</v>
      </c>
      <c r="K458" s="1">
        <v>43618</v>
      </c>
      <c r="L458" s="2">
        <v>0.75486111111111109</v>
      </c>
      <c r="M458" t="s">
        <v>23</v>
      </c>
      <c r="N458">
        <v>57.92</v>
      </c>
      <c r="O458">
        <v>4.7619047620000003</v>
      </c>
      <c r="P458">
        <v>2.8959999999999999</v>
      </c>
      <c r="Q458">
        <v>4.5</v>
      </c>
    </row>
    <row r="459" spans="1:17" hidden="1" x14ac:dyDescent="0.3">
      <c r="A459" t="s">
        <v>90</v>
      </c>
      <c r="B459" t="s">
        <v>46</v>
      </c>
      <c r="C459" t="s">
        <v>47</v>
      </c>
      <c r="D459" t="s">
        <v>20</v>
      </c>
      <c r="E459" t="s">
        <v>21</v>
      </c>
      <c r="F459" t="s">
        <v>32</v>
      </c>
      <c r="G459">
        <v>86.72</v>
      </c>
      <c r="H459">
        <v>1</v>
      </c>
      <c r="I459">
        <v>4.3360000000000003</v>
      </c>
      <c r="J459">
        <v>91.055999999999997</v>
      </c>
      <c r="K459" t="s">
        <v>91</v>
      </c>
      <c r="L459" s="2">
        <v>0.78125</v>
      </c>
      <c r="M459" t="s">
        <v>23</v>
      </c>
      <c r="N459">
        <v>86.72</v>
      </c>
      <c r="O459">
        <v>4.7619047620000003</v>
      </c>
      <c r="P459">
        <v>4.3360000000000003</v>
      </c>
      <c r="Q459">
        <v>7.9</v>
      </c>
    </row>
    <row r="460" spans="1:17" hidden="1" x14ac:dyDescent="0.3">
      <c r="A460" t="s">
        <v>100</v>
      </c>
      <c r="B460" t="s">
        <v>46</v>
      </c>
      <c r="C460" t="s">
        <v>47</v>
      </c>
      <c r="D460" t="s">
        <v>20</v>
      </c>
      <c r="E460" t="s">
        <v>21</v>
      </c>
      <c r="F460" t="s">
        <v>48</v>
      </c>
      <c r="G460">
        <v>20.010000000000002</v>
      </c>
      <c r="H460">
        <v>9</v>
      </c>
      <c r="I460">
        <v>9.0045000000000002</v>
      </c>
      <c r="J460">
        <v>189.09450000000001</v>
      </c>
      <c r="K460" s="1">
        <v>43618</v>
      </c>
      <c r="L460" s="2">
        <v>0.65763888888888888</v>
      </c>
      <c r="M460" t="s">
        <v>23</v>
      </c>
      <c r="N460">
        <v>180.09</v>
      </c>
      <c r="O460">
        <v>4.7619047620000003</v>
      </c>
      <c r="P460">
        <v>9.0045000000000002</v>
      </c>
      <c r="Q460">
        <v>4.0999999999999996</v>
      </c>
    </row>
    <row r="461" spans="1:17" hidden="1" x14ac:dyDescent="0.3">
      <c r="A461" t="s">
        <v>106</v>
      </c>
      <c r="B461" t="s">
        <v>46</v>
      </c>
      <c r="C461" t="s">
        <v>47</v>
      </c>
      <c r="D461" t="s">
        <v>20</v>
      </c>
      <c r="E461" t="s">
        <v>21</v>
      </c>
      <c r="F461" t="s">
        <v>51</v>
      </c>
      <c r="G461">
        <v>17.87</v>
      </c>
      <c r="H461">
        <v>4</v>
      </c>
      <c r="I461">
        <v>3.5739999999999998</v>
      </c>
      <c r="J461">
        <v>75.054000000000002</v>
      </c>
      <c r="K461" t="s">
        <v>72</v>
      </c>
      <c r="L461" s="2">
        <v>0.61249999999999993</v>
      </c>
      <c r="M461" t="s">
        <v>23</v>
      </c>
      <c r="N461">
        <v>71.48</v>
      </c>
      <c r="O461">
        <v>4.7619047620000003</v>
      </c>
      <c r="P461">
        <v>3.5739999999999998</v>
      </c>
      <c r="Q461">
        <v>6.5</v>
      </c>
    </row>
    <row r="462" spans="1:17" hidden="1" x14ac:dyDescent="0.3">
      <c r="A462" t="s">
        <v>120</v>
      </c>
      <c r="B462" t="s">
        <v>46</v>
      </c>
      <c r="C462" t="s">
        <v>47</v>
      </c>
      <c r="D462" t="s">
        <v>20</v>
      </c>
      <c r="E462" t="s">
        <v>21</v>
      </c>
      <c r="F462" t="s">
        <v>37</v>
      </c>
      <c r="G462">
        <v>55.07</v>
      </c>
      <c r="H462">
        <v>9</v>
      </c>
      <c r="I462">
        <v>24.781500000000001</v>
      </c>
      <c r="J462">
        <v>520.41150000000005</v>
      </c>
      <c r="K462" s="1">
        <v>43526</v>
      </c>
      <c r="L462" s="2">
        <v>0.56944444444444442</v>
      </c>
      <c r="M462" t="s">
        <v>23</v>
      </c>
      <c r="N462">
        <v>495.63</v>
      </c>
      <c r="O462">
        <v>4.7619047620000003</v>
      </c>
      <c r="P462">
        <v>24.781500000000001</v>
      </c>
      <c r="Q462">
        <v>10</v>
      </c>
    </row>
    <row r="463" spans="1:17" hidden="1" x14ac:dyDescent="0.3">
      <c r="A463" t="s">
        <v>127</v>
      </c>
      <c r="B463" t="s">
        <v>46</v>
      </c>
      <c r="C463" t="s">
        <v>47</v>
      </c>
      <c r="D463" t="s">
        <v>20</v>
      </c>
      <c r="E463" t="s">
        <v>21</v>
      </c>
      <c r="F463" t="s">
        <v>51</v>
      </c>
      <c r="G463">
        <v>97.61</v>
      </c>
      <c r="H463">
        <v>6</v>
      </c>
      <c r="I463">
        <v>29.283000000000001</v>
      </c>
      <c r="J463">
        <v>614.94299999999998</v>
      </c>
      <c r="K463" s="1">
        <v>43647</v>
      </c>
      <c r="L463" s="2">
        <v>0.62569444444444444</v>
      </c>
      <c r="M463" t="s">
        <v>23</v>
      </c>
      <c r="N463">
        <v>585.66</v>
      </c>
      <c r="O463">
        <v>4.7619047620000003</v>
      </c>
      <c r="P463">
        <v>29.283000000000001</v>
      </c>
      <c r="Q463">
        <v>9.9</v>
      </c>
    </row>
    <row r="464" spans="1:17" hidden="1" x14ac:dyDescent="0.3">
      <c r="A464" t="s">
        <v>133</v>
      </c>
      <c r="B464" t="s">
        <v>46</v>
      </c>
      <c r="C464" t="s">
        <v>47</v>
      </c>
      <c r="D464" t="s">
        <v>20</v>
      </c>
      <c r="E464" t="s">
        <v>21</v>
      </c>
      <c r="F464" t="s">
        <v>48</v>
      </c>
      <c r="G464">
        <v>48.52</v>
      </c>
      <c r="H464">
        <v>3</v>
      </c>
      <c r="I464">
        <v>7.2779999999999996</v>
      </c>
      <c r="J464">
        <v>152.83799999999999</v>
      </c>
      <c r="K464" s="1">
        <v>43588</v>
      </c>
      <c r="L464" s="2">
        <v>0.76180555555555562</v>
      </c>
      <c r="M464" t="s">
        <v>23</v>
      </c>
      <c r="N464">
        <v>145.56</v>
      </c>
      <c r="O464">
        <v>4.7619047620000003</v>
      </c>
      <c r="P464">
        <v>7.2779999999999996</v>
      </c>
      <c r="Q464">
        <v>4</v>
      </c>
    </row>
    <row r="465" spans="1:17" hidden="1" x14ac:dyDescent="0.3">
      <c r="A465" t="s">
        <v>179</v>
      </c>
      <c r="B465" t="s">
        <v>46</v>
      </c>
      <c r="C465" t="s">
        <v>47</v>
      </c>
      <c r="D465" t="s">
        <v>20</v>
      </c>
      <c r="E465" t="s">
        <v>21</v>
      </c>
      <c r="F465" t="s">
        <v>37</v>
      </c>
      <c r="G465">
        <v>16.489999999999998</v>
      </c>
      <c r="H465">
        <v>2</v>
      </c>
      <c r="I465">
        <v>1.649</v>
      </c>
      <c r="J465">
        <v>34.628999999999998</v>
      </c>
      <c r="K465" s="1">
        <v>43587</v>
      </c>
      <c r="L465" s="2">
        <v>0.48055555555555557</v>
      </c>
      <c r="M465" t="s">
        <v>23</v>
      </c>
      <c r="N465">
        <v>32.979999999999997</v>
      </c>
      <c r="O465">
        <v>4.7619047620000003</v>
      </c>
      <c r="P465">
        <v>1.649</v>
      </c>
      <c r="Q465">
        <v>4.5999999999999996</v>
      </c>
    </row>
    <row r="466" spans="1:17" hidden="1" x14ac:dyDescent="0.3">
      <c r="A466" t="s">
        <v>186</v>
      </c>
      <c r="B466" t="s">
        <v>46</v>
      </c>
      <c r="C466" t="s">
        <v>47</v>
      </c>
      <c r="D466" t="s">
        <v>20</v>
      </c>
      <c r="E466" t="s">
        <v>31</v>
      </c>
      <c r="F466" t="s">
        <v>51</v>
      </c>
      <c r="G466">
        <v>21.94</v>
      </c>
      <c r="H466">
        <v>5</v>
      </c>
      <c r="I466">
        <v>5.4850000000000003</v>
      </c>
      <c r="J466">
        <v>115.185</v>
      </c>
      <c r="K466" s="1">
        <v>43588</v>
      </c>
      <c r="L466" s="2">
        <v>0.52013888888888882</v>
      </c>
      <c r="M466" t="s">
        <v>23</v>
      </c>
      <c r="N466">
        <v>109.7</v>
      </c>
      <c r="O466">
        <v>4.7619047620000003</v>
      </c>
      <c r="P466">
        <v>5.4850000000000003</v>
      </c>
      <c r="Q466">
        <v>5.3</v>
      </c>
    </row>
    <row r="467" spans="1:17" hidden="1" x14ac:dyDescent="0.3">
      <c r="A467" t="s">
        <v>187</v>
      </c>
      <c r="B467" t="s">
        <v>46</v>
      </c>
      <c r="C467" t="s">
        <v>47</v>
      </c>
      <c r="D467" t="s">
        <v>20</v>
      </c>
      <c r="E467" t="s">
        <v>31</v>
      </c>
      <c r="F467" t="s">
        <v>51</v>
      </c>
      <c r="G467">
        <v>51.36</v>
      </c>
      <c r="H467">
        <v>1</v>
      </c>
      <c r="I467">
        <v>2.5680000000000001</v>
      </c>
      <c r="J467">
        <v>53.927999999999997</v>
      </c>
      <c r="K467" t="s">
        <v>188</v>
      </c>
      <c r="L467" s="2">
        <v>0.6430555555555556</v>
      </c>
      <c r="M467" t="s">
        <v>23</v>
      </c>
      <c r="N467">
        <v>51.36</v>
      </c>
      <c r="O467">
        <v>4.7619047620000003</v>
      </c>
      <c r="P467">
        <v>2.5680000000000001</v>
      </c>
      <c r="Q467">
        <v>5.2</v>
      </c>
    </row>
    <row r="468" spans="1:17" hidden="1" x14ac:dyDescent="0.3">
      <c r="A468" t="s">
        <v>195</v>
      </c>
      <c r="B468" t="s">
        <v>46</v>
      </c>
      <c r="C468" t="s">
        <v>47</v>
      </c>
      <c r="D468" t="s">
        <v>20</v>
      </c>
      <c r="E468" t="s">
        <v>21</v>
      </c>
      <c r="F468" t="s">
        <v>51</v>
      </c>
      <c r="G468">
        <v>56.47</v>
      </c>
      <c r="H468">
        <v>8</v>
      </c>
      <c r="I468">
        <v>22.588000000000001</v>
      </c>
      <c r="J468">
        <v>474.34800000000001</v>
      </c>
      <c r="K468" s="1">
        <v>43711</v>
      </c>
      <c r="L468" s="2">
        <v>0.62291666666666667</v>
      </c>
      <c r="M468" t="s">
        <v>23</v>
      </c>
      <c r="N468">
        <v>451.76</v>
      </c>
      <c r="O468">
        <v>4.7619047620000003</v>
      </c>
      <c r="P468">
        <v>22.588000000000001</v>
      </c>
      <c r="Q468">
        <v>7.3</v>
      </c>
    </row>
    <row r="469" spans="1:17" hidden="1" x14ac:dyDescent="0.3">
      <c r="A469" t="s">
        <v>234</v>
      </c>
      <c r="B469" t="s">
        <v>46</v>
      </c>
      <c r="C469" t="s">
        <v>47</v>
      </c>
      <c r="D469" t="s">
        <v>20</v>
      </c>
      <c r="E469" t="s">
        <v>31</v>
      </c>
      <c r="F469" t="s">
        <v>22</v>
      </c>
      <c r="G469">
        <v>97.22</v>
      </c>
      <c r="H469">
        <v>9</v>
      </c>
      <c r="I469">
        <v>43.749000000000002</v>
      </c>
      <c r="J469">
        <v>918.72900000000004</v>
      </c>
      <c r="K469" t="s">
        <v>235</v>
      </c>
      <c r="L469" s="2">
        <v>0.61319444444444449</v>
      </c>
      <c r="M469" t="s">
        <v>23</v>
      </c>
      <c r="N469">
        <v>874.98</v>
      </c>
      <c r="O469">
        <v>4.7619047620000003</v>
      </c>
      <c r="P469">
        <v>43.749000000000002</v>
      </c>
      <c r="Q469">
        <v>6</v>
      </c>
    </row>
    <row r="470" spans="1:17" hidden="1" x14ac:dyDescent="0.3">
      <c r="A470" t="s">
        <v>243</v>
      </c>
      <c r="B470" t="s">
        <v>46</v>
      </c>
      <c r="C470" t="s">
        <v>47</v>
      </c>
      <c r="D470" t="s">
        <v>20</v>
      </c>
      <c r="E470" t="s">
        <v>31</v>
      </c>
      <c r="F470" t="s">
        <v>22</v>
      </c>
      <c r="G470">
        <v>42.57</v>
      </c>
      <c r="H470">
        <v>8</v>
      </c>
      <c r="I470">
        <v>17.027999999999999</v>
      </c>
      <c r="J470">
        <v>357.58800000000002</v>
      </c>
      <c r="K470" t="s">
        <v>41</v>
      </c>
      <c r="L470" s="2">
        <v>0.59166666666666667</v>
      </c>
      <c r="M470" t="s">
        <v>23</v>
      </c>
      <c r="N470">
        <v>340.56</v>
      </c>
      <c r="O470">
        <v>4.7619047620000003</v>
      </c>
      <c r="P470">
        <v>17.027999999999999</v>
      </c>
      <c r="Q470">
        <v>5.6</v>
      </c>
    </row>
    <row r="471" spans="1:17" hidden="1" x14ac:dyDescent="0.3">
      <c r="A471" t="s">
        <v>265</v>
      </c>
      <c r="B471" t="s">
        <v>46</v>
      </c>
      <c r="C471" t="s">
        <v>47</v>
      </c>
      <c r="D471" t="s">
        <v>20</v>
      </c>
      <c r="E471" t="s">
        <v>31</v>
      </c>
      <c r="F471" t="s">
        <v>48</v>
      </c>
      <c r="G471">
        <v>18.079999999999998</v>
      </c>
      <c r="H471">
        <v>3</v>
      </c>
      <c r="I471">
        <v>2.7120000000000002</v>
      </c>
      <c r="J471">
        <v>56.951999999999998</v>
      </c>
      <c r="K471" s="1">
        <v>43588</v>
      </c>
      <c r="L471" s="2">
        <v>0.82361111111111107</v>
      </c>
      <c r="M471" t="s">
        <v>23</v>
      </c>
      <c r="N471">
        <v>54.24</v>
      </c>
      <c r="O471">
        <v>4.7619047620000003</v>
      </c>
      <c r="P471">
        <v>2.7120000000000002</v>
      </c>
      <c r="Q471">
        <v>8</v>
      </c>
    </row>
    <row r="472" spans="1:17" hidden="1" x14ac:dyDescent="0.3">
      <c r="A472" t="s">
        <v>266</v>
      </c>
      <c r="B472" t="s">
        <v>46</v>
      </c>
      <c r="C472" t="s">
        <v>47</v>
      </c>
      <c r="D472" t="s">
        <v>20</v>
      </c>
      <c r="E472" t="s">
        <v>21</v>
      </c>
      <c r="F472" t="s">
        <v>32</v>
      </c>
      <c r="G472">
        <v>94.49</v>
      </c>
      <c r="H472">
        <v>8</v>
      </c>
      <c r="I472">
        <v>37.795999999999999</v>
      </c>
      <c r="J472">
        <v>793.71600000000001</v>
      </c>
      <c r="K472" s="1">
        <v>43527</v>
      </c>
      <c r="L472" s="2">
        <v>0.79166666666666663</v>
      </c>
      <c r="M472" t="s">
        <v>23</v>
      </c>
      <c r="N472">
        <v>755.92</v>
      </c>
      <c r="O472">
        <v>4.7619047620000003</v>
      </c>
      <c r="P472">
        <v>37.795999999999999</v>
      </c>
      <c r="Q472">
        <v>7.5</v>
      </c>
    </row>
    <row r="473" spans="1:17" hidden="1" x14ac:dyDescent="0.3">
      <c r="A473" t="s">
        <v>284</v>
      </c>
      <c r="B473" t="s">
        <v>46</v>
      </c>
      <c r="C473" t="s">
        <v>47</v>
      </c>
      <c r="D473" t="s">
        <v>20</v>
      </c>
      <c r="E473" t="s">
        <v>31</v>
      </c>
      <c r="F473" t="s">
        <v>22</v>
      </c>
      <c r="G473">
        <v>25.9</v>
      </c>
      <c r="H473">
        <v>10</v>
      </c>
      <c r="I473">
        <v>12.95</v>
      </c>
      <c r="J473">
        <v>271.95</v>
      </c>
      <c r="K473" s="1">
        <v>43618</v>
      </c>
      <c r="L473" s="2">
        <v>0.61875000000000002</v>
      </c>
      <c r="M473" t="s">
        <v>23</v>
      </c>
      <c r="N473">
        <v>259</v>
      </c>
      <c r="O473">
        <v>4.7619047620000003</v>
      </c>
      <c r="P473">
        <v>12.95</v>
      </c>
      <c r="Q473">
        <v>8.6999999999999993</v>
      </c>
    </row>
    <row r="474" spans="1:17" hidden="1" x14ac:dyDescent="0.3">
      <c r="A474" t="s">
        <v>311</v>
      </c>
      <c r="B474" t="s">
        <v>46</v>
      </c>
      <c r="C474" t="s">
        <v>47</v>
      </c>
      <c r="D474" t="s">
        <v>20</v>
      </c>
      <c r="E474" t="s">
        <v>31</v>
      </c>
      <c r="F474" t="s">
        <v>22</v>
      </c>
      <c r="G474">
        <v>69.37</v>
      </c>
      <c r="H474">
        <v>9</v>
      </c>
      <c r="I474">
        <v>31.2165</v>
      </c>
      <c r="J474">
        <v>655.54650000000004</v>
      </c>
      <c r="K474" t="s">
        <v>145</v>
      </c>
      <c r="L474" s="2">
        <v>0.80138888888888893</v>
      </c>
      <c r="M474" t="s">
        <v>23</v>
      </c>
      <c r="N474">
        <v>624.33000000000004</v>
      </c>
      <c r="O474">
        <v>4.7619047620000003</v>
      </c>
      <c r="P474">
        <v>31.2165</v>
      </c>
      <c r="Q474">
        <v>4</v>
      </c>
    </row>
    <row r="475" spans="1:17" hidden="1" x14ac:dyDescent="0.3">
      <c r="A475" t="s">
        <v>336</v>
      </c>
      <c r="B475" t="s">
        <v>46</v>
      </c>
      <c r="C475" t="s">
        <v>47</v>
      </c>
      <c r="D475" t="s">
        <v>20</v>
      </c>
      <c r="E475" t="s">
        <v>31</v>
      </c>
      <c r="F475" t="s">
        <v>48</v>
      </c>
      <c r="G475">
        <v>46.55</v>
      </c>
      <c r="H475">
        <v>9</v>
      </c>
      <c r="I475">
        <v>20.947500000000002</v>
      </c>
      <c r="J475">
        <v>439.89749999999998</v>
      </c>
      <c r="K475" s="1">
        <v>43498</v>
      </c>
      <c r="L475" s="2">
        <v>0.64861111111111114</v>
      </c>
      <c r="M475" t="s">
        <v>23</v>
      </c>
      <c r="N475">
        <v>418.95</v>
      </c>
      <c r="O475">
        <v>4.7619047620000003</v>
      </c>
      <c r="P475">
        <v>20.947500000000002</v>
      </c>
      <c r="Q475">
        <v>6.4</v>
      </c>
    </row>
    <row r="476" spans="1:17" hidden="1" x14ac:dyDescent="0.3">
      <c r="A476" t="s">
        <v>429</v>
      </c>
      <c r="B476" t="s">
        <v>46</v>
      </c>
      <c r="C476" t="s">
        <v>47</v>
      </c>
      <c r="D476" t="s">
        <v>20</v>
      </c>
      <c r="E476" t="s">
        <v>21</v>
      </c>
      <c r="F476" t="s">
        <v>22</v>
      </c>
      <c r="G476">
        <v>55.97</v>
      </c>
      <c r="H476">
        <v>7</v>
      </c>
      <c r="I476">
        <v>19.589500000000001</v>
      </c>
      <c r="J476">
        <v>411.37950000000001</v>
      </c>
      <c r="K476" s="1">
        <v>43588</v>
      </c>
      <c r="L476" s="2">
        <v>0.79583333333333339</v>
      </c>
      <c r="M476" t="s">
        <v>23</v>
      </c>
      <c r="N476">
        <v>391.79</v>
      </c>
      <c r="O476">
        <v>4.7619047620000003</v>
      </c>
      <c r="P476">
        <v>19.589500000000001</v>
      </c>
      <c r="Q476">
        <v>8.9</v>
      </c>
    </row>
    <row r="477" spans="1:17" hidden="1" x14ac:dyDescent="0.3">
      <c r="A477" t="s">
        <v>574</v>
      </c>
      <c r="B477" t="s">
        <v>46</v>
      </c>
      <c r="C477" t="s">
        <v>47</v>
      </c>
      <c r="D477" t="s">
        <v>20</v>
      </c>
      <c r="E477" t="s">
        <v>21</v>
      </c>
      <c r="F477" t="s">
        <v>37</v>
      </c>
      <c r="G477">
        <v>49.49</v>
      </c>
      <c r="H477">
        <v>4</v>
      </c>
      <c r="I477">
        <v>9.8979999999999997</v>
      </c>
      <c r="J477">
        <v>207.858</v>
      </c>
      <c r="K477" t="s">
        <v>254</v>
      </c>
      <c r="L477" s="2">
        <v>0.64236111111111105</v>
      </c>
      <c r="M477" t="s">
        <v>23</v>
      </c>
      <c r="N477">
        <v>197.96</v>
      </c>
      <c r="O477">
        <v>4.7619047620000003</v>
      </c>
      <c r="P477">
        <v>9.8979999999999997</v>
      </c>
      <c r="Q477">
        <v>6.6</v>
      </c>
    </row>
    <row r="478" spans="1:17" hidden="1" x14ac:dyDescent="0.3">
      <c r="A478" t="s">
        <v>578</v>
      </c>
      <c r="B478" t="s">
        <v>46</v>
      </c>
      <c r="C478" t="s">
        <v>47</v>
      </c>
      <c r="D478" t="s">
        <v>20</v>
      </c>
      <c r="E478" t="s">
        <v>21</v>
      </c>
      <c r="F478" t="s">
        <v>32</v>
      </c>
      <c r="G478">
        <v>77.680000000000007</v>
      </c>
      <c r="H478">
        <v>9</v>
      </c>
      <c r="I478">
        <v>34.956000000000003</v>
      </c>
      <c r="J478">
        <v>734.07600000000002</v>
      </c>
      <c r="K478" s="1">
        <v>43557</v>
      </c>
      <c r="L478" s="2">
        <v>0.55625000000000002</v>
      </c>
      <c r="M478" t="s">
        <v>23</v>
      </c>
      <c r="N478">
        <v>699.12</v>
      </c>
      <c r="O478">
        <v>4.7619047620000003</v>
      </c>
      <c r="P478">
        <v>34.956000000000003</v>
      </c>
      <c r="Q478">
        <v>9.8000000000000007</v>
      </c>
    </row>
    <row r="479" spans="1:17" hidden="1" x14ac:dyDescent="0.3">
      <c r="A479" t="s">
        <v>581</v>
      </c>
      <c r="B479" t="s">
        <v>46</v>
      </c>
      <c r="C479" t="s">
        <v>47</v>
      </c>
      <c r="D479" t="s">
        <v>20</v>
      </c>
      <c r="E479" t="s">
        <v>21</v>
      </c>
      <c r="F479" t="s">
        <v>22</v>
      </c>
      <c r="G479">
        <v>25.32</v>
      </c>
      <c r="H479">
        <v>8</v>
      </c>
      <c r="I479">
        <v>10.128</v>
      </c>
      <c r="J479">
        <v>212.68799999999999</v>
      </c>
      <c r="K479" s="1">
        <v>43588</v>
      </c>
      <c r="L479" s="2">
        <v>0.85</v>
      </c>
      <c r="M479" t="s">
        <v>23</v>
      </c>
      <c r="N479">
        <v>202.56</v>
      </c>
      <c r="O479">
        <v>4.7619047620000003</v>
      </c>
      <c r="P479">
        <v>10.128</v>
      </c>
      <c r="Q479">
        <v>8.6999999999999993</v>
      </c>
    </row>
    <row r="480" spans="1:17" hidden="1" x14ac:dyDescent="0.3">
      <c r="A480" t="s">
        <v>605</v>
      </c>
      <c r="B480" t="s">
        <v>46</v>
      </c>
      <c r="C480" t="s">
        <v>47</v>
      </c>
      <c r="D480" t="s">
        <v>20</v>
      </c>
      <c r="E480" t="s">
        <v>31</v>
      </c>
      <c r="F480" t="s">
        <v>22</v>
      </c>
      <c r="G480">
        <v>54.86</v>
      </c>
      <c r="H480">
        <v>5</v>
      </c>
      <c r="I480">
        <v>13.715</v>
      </c>
      <c r="J480">
        <v>288.01499999999999</v>
      </c>
      <c r="K480" t="s">
        <v>56</v>
      </c>
      <c r="L480" s="2">
        <v>0.70000000000000007</v>
      </c>
      <c r="M480" t="s">
        <v>23</v>
      </c>
      <c r="N480">
        <v>274.3</v>
      </c>
      <c r="O480">
        <v>4.7619047620000003</v>
      </c>
      <c r="P480">
        <v>13.715</v>
      </c>
      <c r="Q480">
        <v>9.8000000000000007</v>
      </c>
    </row>
    <row r="481" spans="1:17" hidden="1" x14ac:dyDescent="0.3">
      <c r="A481" t="s">
        <v>616</v>
      </c>
      <c r="B481" t="s">
        <v>46</v>
      </c>
      <c r="C481" t="s">
        <v>47</v>
      </c>
      <c r="D481" t="s">
        <v>20</v>
      </c>
      <c r="E481" t="s">
        <v>31</v>
      </c>
      <c r="F481" t="s">
        <v>51</v>
      </c>
      <c r="G481">
        <v>59.86</v>
      </c>
      <c r="H481">
        <v>2</v>
      </c>
      <c r="I481">
        <v>5.9859999999999998</v>
      </c>
      <c r="J481">
        <v>125.706</v>
      </c>
      <c r="K481" t="s">
        <v>138</v>
      </c>
      <c r="L481" s="2">
        <v>0.62152777777777779</v>
      </c>
      <c r="M481" t="s">
        <v>23</v>
      </c>
      <c r="N481">
        <v>119.72</v>
      </c>
      <c r="O481">
        <v>4.7619047620000003</v>
      </c>
      <c r="P481">
        <v>5.9859999999999998</v>
      </c>
      <c r="Q481">
        <v>6.7</v>
      </c>
    </row>
    <row r="482" spans="1:17" hidden="1" x14ac:dyDescent="0.3">
      <c r="A482" t="s">
        <v>634</v>
      </c>
      <c r="B482" t="s">
        <v>46</v>
      </c>
      <c r="C482" t="s">
        <v>47</v>
      </c>
      <c r="D482" t="s">
        <v>20</v>
      </c>
      <c r="E482" t="s">
        <v>31</v>
      </c>
      <c r="F482" t="s">
        <v>32</v>
      </c>
      <c r="G482">
        <v>38.81</v>
      </c>
      <c r="H482">
        <v>4</v>
      </c>
      <c r="I482">
        <v>7.7619999999999996</v>
      </c>
      <c r="J482">
        <v>163.00200000000001</v>
      </c>
      <c r="K482" t="s">
        <v>103</v>
      </c>
      <c r="L482" s="2">
        <v>0.56944444444444442</v>
      </c>
      <c r="M482" t="s">
        <v>23</v>
      </c>
      <c r="N482">
        <v>155.24</v>
      </c>
      <c r="O482">
        <v>4.7619047620000003</v>
      </c>
      <c r="P482">
        <v>7.7619999999999996</v>
      </c>
      <c r="Q482">
        <v>4.9000000000000004</v>
      </c>
    </row>
    <row r="483" spans="1:17" hidden="1" x14ac:dyDescent="0.3">
      <c r="A483" t="s">
        <v>664</v>
      </c>
      <c r="B483" t="s">
        <v>46</v>
      </c>
      <c r="C483" t="s">
        <v>47</v>
      </c>
      <c r="D483" t="s">
        <v>20</v>
      </c>
      <c r="E483" t="s">
        <v>31</v>
      </c>
      <c r="F483" t="s">
        <v>51</v>
      </c>
      <c r="G483">
        <v>81.31</v>
      </c>
      <c r="H483">
        <v>7</v>
      </c>
      <c r="I483">
        <v>28.458500000000001</v>
      </c>
      <c r="J483">
        <v>597.62850000000003</v>
      </c>
      <c r="K483" s="1">
        <v>43468</v>
      </c>
      <c r="L483" s="2">
        <v>0.8256944444444444</v>
      </c>
      <c r="M483" t="s">
        <v>23</v>
      </c>
      <c r="N483">
        <v>569.16999999999996</v>
      </c>
      <c r="O483">
        <v>4.7619047620000003</v>
      </c>
      <c r="P483">
        <v>28.458500000000001</v>
      </c>
      <c r="Q483">
        <v>6.3</v>
      </c>
    </row>
    <row r="484" spans="1:17" hidden="1" x14ac:dyDescent="0.3">
      <c r="A484" t="s">
        <v>698</v>
      </c>
      <c r="B484" t="s">
        <v>46</v>
      </c>
      <c r="C484" t="s">
        <v>47</v>
      </c>
      <c r="D484" t="s">
        <v>20</v>
      </c>
      <c r="E484" t="s">
        <v>31</v>
      </c>
      <c r="F484" t="s">
        <v>48</v>
      </c>
      <c r="G484">
        <v>57.89</v>
      </c>
      <c r="H484">
        <v>2</v>
      </c>
      <c r="I484">
        <v>5.7889999999999997</v>
      </c>
      <c r="J484">
        <v>121.569</v>
      </c>
      <c r="K484" t="s">
        <v>91</v>
      </c>
      <c r="L484" s="2">
        <v>0.44236111111111115</v>
      </c>
      <c r="M484" t="s">
        <v>23</v>
      </c>
      <c r="N484">
        <v>115.78</v>
      </c>
      <c r="O484">
        <v>4.7619047620000003</v>
      </c>
      <c r="P484">
        <v>5.7889999999999997</v>
      </c>
      <c r="Q484">
        <v>8.9</v>
      </c>
    </row>
    <row r="485" spans="1:17" hidden="1" x14ac:dyDescent="0.3">
      <c r="A485" t="s">
        <v>729</v>
      </c>
      <c r="B485" t="s">
        <v>46</v>
      </c>
      <c r="C485" t="s">
        <v>47</v>
      </c>
      <c r="D485" t="s">
        <v>20</v>
      </c>
      <c r="E485" t="s">
        <v>21</v>
      </c>
      <c r="F485" t="s">
        <v>48</v>
      </c>
      <c r="G485">
        <v>98.79</v>
      </c>
      <c r="H485">
        <v>3</v>
      </c>
      <c r="I485">
        <v>14.8185</v>
      </c>
      <c r="J485">
        <v>311.18849999999998</v>
      </c>
      <c r="K485" t="s">
        <v>149</v>
      </c>
      <c r="L485" s="2">
        <v>0.83333333333333337</v>
      </c>
      <c r="M485" t="s">
        <v>23</v>
      </c>
      <c r="N485">
        <v>296.37</v>
      </c>
      <c r="O485">
        <v>4.7619047620000003</v>
      </c>
      <c r="P485">
        <v>14.8185</v>
      </c>
      <c r="Q485">
        <v>6.4</v>
      </c>
    </row>
    <row r="486" spans="1:17" hidden="1" x14ac:dyDescent="0.3">
      <c r="A486" t="s">
        <v>731</v>
      </c>
      <c r="B486" t="s">
        <v>46</v>
      </c>
      <c r="C486" t="s">
        <v>47</v>
      </c>
      <c r="D486" t="s">
        <v>20</v>
      </c>
      <c r="E486" t="s">
        <v>31</v>
      </c>
      <c r="F486" t="s">
        <v>28</v>
      </c>
      <c r="G486">
        <v>55.67</v>
      </c>
      <c r="H486">
        <v>2</v>
      </c>
      <c r="I486">
        <v>5.5670000000000002</v>
      </c>
      <c r="J486">
        <v>116.907</v>
      </c>
      <c r="K486" t="s">
        <v>112</v>
      </c>
      <c r="L486" s="2">
        <v>0.63055555555555554</v>
      </c>
      <c r="M486" t="s">
        <v>23</v>
      </c>
      <c r="N486">
        <v>111.34</v>
      </c>
      <c r="O486">
        <v>4.7619047620000003</v>
      </c>
      <c r="P486">
        <v>5.5670000000000002</v>
      </c>
      <c r="Q486">
        <v>6</v>
      </c>
    </row>
    <row r="487" spans="1:17" hidden="1" x14ac:dyDescent="0.3">
      <c r="A487" t="s">
        <v>742</v>
      </c>
      <c r="B487" t="s">
        <v>46</v>
      </c>
      <c r="C487" t="s">
        <v>47</v>
      </c>
      <c r="D487" t="s">
        <v>20</v>
      </c>
      <c r="E487" t="s">
        <v>31</v>
      </c>
      <c r="F487" t="s">
        <v>37</v>
      </c>
      <c r="G487">
        <v>37.32</v>
      </c>
      <c r="H487">
        <v>9</v>
      </c>
      <c r="I487">
        <v>16.794</v>
      </c>
      <c r="J487">
        <v>352.67399999999998</v>
      </c>
      <c r="K487" s="1">
        <v>43619</v>
      </c>
      <c r="L487" s="2">
        <v>0.64652777777777781</v>
      </c>
      <c r="M487" t="s">
        <v>23</v>
      </c>
      <c r="N487">
        <v>335.88</v>
      </c>
      <c r="O487">
        <v>4.7619047620000003</v>
      </c>
      <c r="P487">
        <v>16.794</v>
      </c>
      <c r="Q487">
        <v>5.0999999999999996</v>
      </c>
    </row>
    <row r="488" spans="1:17" hidden="1" x14ac:dyDescent="0.3">
      <c r="A488" t="s">
        <v>755</v>
      </c>
      <c r="B488" t="s">
        <v>46</v>
      </c>
      <c r="C488" t="s">
        <v>47</v>
      </c>
      <c r="D488" t="s">
        <v>20</v>
      </c>
      <c r="E488" t="s">
        <v>31</v>
      </c>
      <c r="F488" t="s">
        <v>48</v>
      </c>
      <c r="G488">
        <v>57.74</v>
      </c>
      <c r="H488">
        <v>3</v>
      </c>
      <c r="I488">
        <v>8.6609999999999996</v>
      </c>
      <c r="J488">
        <v>181.881</v>
      </c>
      <c r="K488" t="s">
        <v>49</v>
      </c>
      <c r="L488" s="2">
        <v>0.54583333333333328</v>
      </c>
      <c r="M488" t="s">
        <v>23</v>
      </c>
      <c r="N488">
        <v>173.22</v>
      </c>
      <c r="O488">
        <v>4.7619047620000003</v>
      </c>
      <c r="P488">
        <v>8.6609999999999996</v>
      </c>
      <c r="Q488">
        <v>7.7</v>
      </c>
    </row>
    <row r="489" spans="1:17" hidden="1" x14ac:dyDescent="0.3">
      <c r="A489" t="s">
        <v>773</v>
      </c>
      <c r="B489" t="s">
        <v>46</v>
      </c>
      <c r="C489" t="s">
        <v>47</v>
      </c>
      <c r="D489" t="s">
        <v>20</v>
      </c>
      <c r="E489" t="s">
        <v>21</v>
      </c>
      <c r="F489" t="s">
        <v>37</v>
      </c>
      <c r="G489">
        <v>23.08</v>
      </c>
      <c r="H489">
        <v>6</v>
      </c>
      <c r="I489">
        <v>6.9240000000000004</v>
      </c>
      <c r="J489">
        <v>145.404</v>
      </c>
      <c r="K489" t="s">
        <v>129</v>
      </c>
      <c r="L489" s="2">
        <v>0.80555555555555547</v>
      </c>
      <c r="M489" t="s">
        <v>23</v>
      </c>
      <c r="N489">
        <v>138.47999999999999</v>
      </c>
      <c r="O489">
        <v>4.7619047620000003</v>
      </c>
      <c r="P489">
        <v>6.9240000000000004</v>
      </c>
      <c r="Q489">
        <v>4.9000000000000004</v>
      </c>
    </row>
    <row r="490" spans="1:17" hidden="1" x14ac:dyDescent="0.3">
      <c r="A490" t="s">
        <v>813</v>
      </c>
      <c r="B490" t="s">
        <v>46</v>
      </c>
      <c r="C490" t="s">
        <v>47</v>
      </c>
      <c r="D490" t="s">
        <v>20</v>
      </c>
      <c r="E490" t="s">
        <v>31</v>
      </c>
      <c r="F490" t="s">
        <v>48</v>
      </c>
      <c r="G490">
        <v>23.34</v>
      </c>
      <c r="H490">
        <v>4</v>
      </c>
      <c r="I490">
        <v>4.6680000000000001</v>
      </c>
      <c r="J490">
        <v>98.028000000000006</v>
      </c>
      <c r="K490" s="1">
        <v>43557</v>
      </c>
      <c r="L490" s="2">
        <v>0.78680555555555554</v>
      </c>
      <c r="M490" t="s">
        <v>23</v>
      </c>
      <c r="N490">
        <v>93.36</v>
      </c>
      <c r="O490">
        <v>4.7619047620000003</v>
      </c>
      <c r="P490">
        <v>4.6680000000000001</v>
      </c>
      <c r="Q490">
        <v>7.4</v>
      </c>
    </row>
    <row r="491" spans="1:17" hidden="1" x14ac:dyDescent="0.3">
      <c r="A491" t="s">
        <v>823</v>
      </c>
      <c r="B491" t="s">
        <v>46</v>
      </c>
      <c r="C491" t="s">
        <v>47</v>
      </c>
      <c r="D491" t="s">
        <v>20</v>
      </c>
      <c r="E491" t="s">
        <v>31</v>
      </c>
      <c r="F491" t="s">
        <v>48</v>
      </c>
      <c r="G491">
        <v>53.72</v>
      </c>
      <c r="H491">
        <v>1</v>
      </c>
      <c r="I491">
        <v>2.6859999999999999</v>
      </c>
      <c r="J491">
        <v>56.405999999999999</v>
      </c>
      <c r="K491" s="1">
        <v>43468</v>
      </c>
      <c r="L491" s="2">
        <v>0.8354166666666667</v>
      </c>
      <c r="M491" t="s">
        <v>23</v>
      </c>
      <c r="N491">
        <v>53.72</v>
      </c>
      <c r="O491">
        <v>4.7619047620000003</v>
      </c>
      <c r="P491">
        <v>2.6859999999999999</v>
      </c>
      <c r="Q491">
        <v>6.4</v>
      </c>
    </row>
    <row r="492" spans="1:17" hidden="1" x14ac:dyDescent="0.3">
      <c r="A492" t="s">
        <v>827</v>
      </c>
      <c r="B492" t="s">
        <v>46</v>
      </c>
      <c r="C492" t="s">
        <v>47</v>
      </c>
      <c r="D492" t="s">
        <v>20</v>
      </c>
      <c r="E492" t="s">
        <v>31</v>
      </c>
      <c r="F492" t="s">
        <v>28</v>
      </c>
      <c r="G492">
        <v>91.56</v>
      </c>
      <c r="H492">
        <v>8</v>
      </c>
      <c r="I492">
        <v>36.624000000000002</v>
      </c>
      <c r="J492">
        <v>769.10400000000004</v>
      </c>
      <c r="K492" s="1">
        <v>43800</v>
      </c>
      <c r="L492" s="2">
        <v>0.76527777777777783</v>
      </c>
      <c r="M492" t="s">
        <v>23</v>
      </c>
      <c r="N492">
        <v>732.48</v>
      </c>
      <c r="O492">
        <v>4.7619047620000003</v>
      </c>
      <c r="P492">
        <v>36.624000000000002</v>
      </c>
      <c r="Q492">
        <v>6</v>
      </c>
    </row>
    <row r="493" spans="1:17" hidden="1" x14ac:dyDescent="0.3">
      <c r="A493" t="s">
        <v>839</v>
      </c>
      <c r="B493" t="s">
        <v>46</v>
      </c>
      <c r="C493" t="s">
        <v>47</v>
      </c>
      <c r="D493" t="s">
        <v>20</v>
      </c>
      <c r="E493" t="s">
        <v>21</v>
      </c>
      <c r="F493" t="s">
        <v>51</v>
      </c>
      <c r="G493">
        <v>22.32</v>
      </c>
      <c r="H493">
        <v>4</v>
      </c>
      <c r="I493">
        <v>4.4640000000000004</v>
      </c>
      <c r="J493">
        <v>93.744</v>
      </c>
      <c r="K493" t="s">
        <v>354</v>
      </c>
      <c r="L493" s="2">
        <v>0.4694444444444445</v>
      </c>
      <c r="M493" t="s">
        <v>23</v>
      </c>
      <c r="N493">
        <v>89.28</v>
      </c>
      <c r="O493">
        <v>4.7619047620000003</v>
      </c>
      <c r="P493">
        <v>4.4640000000000004</v>
      </c>
      <c r="Q493">
        <v>4.0999999999999996</v>
      </c>
    </row>
    <row r="494" spans="1:17" hidden="1" x14ac:dyDescent="0.3">
      <c r="A494" t="s">
        <v>845</v>
      </c>
      <c r="B494" t="s">
        <v>46</v>
      </c>
      <c r="C494" t="s">
        <v>47</v>
      </c>
      <c r="D494" t="s">
        <v>20</v>
      </c>
      <c r="E494" t="s">
        <v>21</v>
      </c>
      <c r="F494" t="s">
        <v>28</v>
      </c>
      <c r="G494">
        <v>35.74</v>
      </c>
      <c r="H494">
        <v>8</v>
      </c>
      <c r="I494">
        <v>14.295999999999999</v>
      </c>
      <c r="J494">
        <v>300.21600000000001</v>
      </c>
      <c r="K494" t="s">
        <v>69</v>
      </c>
      <c r="L494" s="2">
        <v>0.64444444444444449</v>
      </c>
      <c r="M494" t="s">
        <v>23</v>
      </c>
      <c r="N494">
        <v>285.92</v>
      </c>
      <c r="O494">
        <v>4.7619047620000003</v>
      </c>
      <c r="P494">
        <v>14.295999999999999</v>
      </c>
      <c r="Q494">
        <v>4.9000000000000004</v>
      </c>
    </row>
    <row r="495" spans="1:17" hidden="1" x14ac:dyDescent="0.3">
      <c r="A495" t="s">
        <v>859</v>
      </c>
      <c r="B495" t="s">
        <v>46</v>
      </c>
      <c r="C495" t="s">
        <v>47</v>
      </c>
      <c r="D495" t="s">
        <v>20</v>
      </c>
      <c r="E495" t="s">
        <v>21</v>
      </c>
      <c r="F495" t="s">
        <v>37</v>
      </c>
      <c r="G495">
        <v>95.54</v>
      </c>
      <c r="H495">
        <v>4</v>
      </c>
      <c r="I495">
        <v>19.108000000000001</v>
      </c>
      <c r="J495">
        <v>401.26799999999997</v>
      </c>
      <c r="K495" t="s">
        <v>314</v>
      </c>
      <c r="L495" s="2">
        <v>0.49861111111111112</v>
      </c>
      <c r="M495" t="s">
        <v>23</v>
      </c>
      <c r="N495">
        <v>382.16</v>
      </c>
      <c r="O495">
        <v>4.7619047620000003</v>
      </c>
      <c r="P495">
        <v>19.108000000000001</v>
      </c>
      <c r="Q495">
        <v>4.5</v>
      </c>
    </row>
    <row r="496" spans="1:17" hidden="1" x14ac:dyDescent="0.3">
      <c r="A496" t="s">
        <v>868</v>
      </c>
      <c r="B496" t="s">
        <v>46</v>
      </c>
      <c r="C496" t="s">
        <v>47</v>
      </c>
      <c r="D496" t="s">
        <v>20</v>
      </c>
      <c r="E496" t="s">
        <v>31</v>
      </c>
      <c r="F496" t="s">
        <v>28</v>
      </c>
      <c r="G496">
        <v>87.87</v>
      </c>
      <c r="H496">
        <v>9</v>
      </c>
      <c r="I496">
        <v>39.541499999999999</v>
      </c>
      <c r="J496">
        <v>830.37149999999997</v>
      </c>
      <c r="K496" t="s">
        <v>305</v>
      </c>
      <c r="L496" s="2">
        <v>0.85555555555555562</v>
      </c>
      <c r="M496" t="s">
        <v>23</v>
      </c>
      <c r="N496">
        <v>790.83</v>
      </c>
      <c r="O496">
        <v>4.7619047620000003</v>
      </c>
      <c r="P496">
        <v>39.541499999999999</v>
      </c>
      <c r="Q496">
        <v>5.6</v>
      </c>
    </row>
    <row r="497" spans="1:17" hidden="1" x14ac:dyDescent="0.3">
      <c r="A497" t="s">
        <v>923</v>
      </c>
      <c r="B497" t="s">
        <v>46</v>
      </c>
      <c r="C497" t="s">
        <v>47</v>
      </c>
      <c r="D497" t="s">
        <v>20</v>
      </c>
      <c r="E497" t="s">
        <v>21</v>
      </c>
      <c r="F497" t="s">
        <v>32</v>
      </c>
      <c r="G497">
        <v>40.729999999999997</v>
      </c>
      <c r="H497">
        <v>7</v>
      </c>
      <c r="I497">
        <v>14.2555</v>
      </c>
      <c r="J497">
        <v>299.3655</v>
      </c>
      <c r="K497" s="1">
        <v>43802</v>
      </c>
      <c r="L497" s="2">
        <v>0.45902777777777781</v>
      </c>
      <c r="M497" t="s">
        <v>23</v>
      </c>
      <c r="N497">
        <v>285.11</v>
      </c>
      <c r="O497">
        <v>4.7619047620000003</v>
      </c>
      <c r="P497">
        <v>14.2555</v>
      </c>
      <c r="Q497">
        <v>5.4</v>
      </c>
    </row>
    <row r="498" spans="1:17" hidden="1" x14ac:dyDescent="0.3">
      <c r="A498" t="s">
        <v>968</v>
      </c>
      <c r="B498" t="s">
        <v>46</v>
      </c>
      <c r="C498" t="s">
        <v>47</v>
      </c>
      <c r="D498" t="s">
        <v>20</v>
      </c>
      <c r="E498" t="s">
        <v>21</v>
      </c>
      <c r="F498" t="s">
        <v>28</v>
      </c>
      <c r="G498">
        <v>12.1</v>
      </c>
      <c r="H498">
        <v>8</v>
      </c>
      <c r="I498">
        <v>4.84</v>
      </c>
      <c r="J498">
        <v>101.64</v>
      </c>
      <c r="K498" t="s">
        <v>183</v>
      </c>
      <c r="L498" s="2">
        <v>0.4284722222222222</v>
      </c>
      <c r="M498" t="s">
        <v>23</v>
      </c>
      <c r="N498">
        <v>96.8</v>
      </c>
      <c r="O498">
        <v>4.7619047620000003</v>
      </c>
      <c r="P498">
        <v>4.84</v>
      </c>
      <c r="Q498">
        <v>8.6</v>
      </c>
    </row>
    <row r="499" spans="1:17" hidden="1" x14ac:dyDescent="0.3">
      <c r="A499" t="s">
        <v>969</v>
      </c>
      <c r="B499" t="s">
        <v>46</v>
      </c>
      <c r="C499" t="s">
        <v>47</v>
      </c>
      <c r="D499" t="s">
        <v>20</v>
      </c>
      <c r="E499" t="s">
        <v>21</v>
      </c>
      <c r="F499" t="s">
        <v>48</v>
      </c>
      <c r="G499">
        <v>33.21</v>
      </c>
      <c r="H499">
        <v>10</v>
      </c>
      <c r="I499">
        <v>16.605</v>
      </c>
      <c r="J499">
        <v>348.70499999999998</v>
      </c>
      <c r="K499" s="1">
        <v>43678</v>
      </c>
      <c r="L499" s="2">
        <v>0.60069444444444442</v>
      </c>
      <c r="M499" t="s">
        <v>23</v>
      </c>
      <c r="N499">
        <v>332.1</v>
      </c>
      <c r="O499">
        <v>4.7619047620000003</v>
      </c>
      <c r="P499">
        <v>16.605</v>
      </c>
      <c r="Q499">
        <v>6</v>
      </c>
    </row>
    <row r="500" spans="1:17" hidden="1" x14ac:dyDescent="0.3">
      <c r="A500" t="s">
        <v>1008</v>
      </c>
      <c r="B500" t="s">
        <v>46</v>
      </c>
      <c r="C500" t="s">
        <v>47</v>
      </c>
      <c r="D500" t="s">
        <v>20</v>
      </c>
      <c r="E500" t="s">
        <v>21</v>
      </c>
      <c r="F500" t="s">
        <v>28</v>
      </c>
      <c r="G500">
        <v>26.26</v>
      </c>
      <c r="H500">
        <v>3</v>
      </c>
      <c r="I500">
        <v>3.9390000000000001</v>
      </c>
      <c r="J500">
        <v>82.718999999999994</v>
      </c>
      <c r="K500" s="1">
        <v>43499</v>
      </c>
      <c r="L500" s="2">
        <v>0.52500000000000002</v>
      </c>
      <c r="M500" t="s">
        <v>23</v>
      </c>
      <c r="N500">
        <v>78.78</v>
      </c>
      <c r="O500">
        <v>4.7619047620000003</v>
      </c>
      <c r="P500">
        <v>3.9390000000000001</v>
      </c>
      <c r="Q500">
        <v>6.3</v>
      </c>
    </row>
    <row r="501" spans="1:17" hidden="1" x14ac:dyDescent="0.3">
      <c r="A501" t="s">
        <v>1036</v>
      </c>
      <c r="B501" t="s">
        <v>46</v>
      </c>
      <c r="C501" t="s">
        <v>47</v>
      </c>
      <c r="D501" t="s">
        <v>20</v>
      </c>
      <c r="E501" t="s">
        <v>31</v>
      </c>
      <c r="F501" t="s">
        <v>51</v>
      </c>
      <c r="G501">
        <v>53.78</v>
      </c>
      <c r="H501">
        <v>1</v>
      </c>
      <c r="I501">
        <v>2.6890000000000001</v>
      </c>
      <c r="J501">
        <v>56.469000000000001</v>
      </c>
      <c r="K501" s="1">
        <v>43526</v>
      </c>
      <c r="L501" s="2">
        <v>0.84236111111111101</v>
      </c>
      <c r="M501" t="s">
        <v>23</v>
      </c>
      <c r="N501">
        <v>53.78</v>
      </c>
      <c r="O501">
        <v>4.7619047620000003</v>
      </c>
      <c r="P501">
        <v>2.6890000000000001</v>
      </c>
      <c r="Q501">
        <v>4.7</v>
      </c>
    </row>
    <row r="502" spans="1:17" hidden="1" x14ac:dyDescent="0.3">
      <c r="A502" t="s">
        <v>1039</v>
      </c>
      <c r="B502" t="s">
        <v>46</v>
      </c>
      <c r="C502" t="s">
        <v>47</v>
      </c>
      <c r="D502" t="s">
        <v>20</v>
      </c>
      <c r="E502" t="s">
        <v>31</v>
      </c>
      <c r="F502" t="s">
        <v>22</v>
      </c>
      <c r="G502">
        <v>39.909999999999997</v>
      </c>
      <c r="H502">
        <v>3</v>
      </c>
      <c r="I502">
        <v>5.9865000000000004</v>
      </c>
      <c r="J502">
        <v>125.7165</v>
      </c>
      <c r="K502" t="s">
        <v>301</v>
      </c>
      <c r="L502" s="2">
        <v>0.52777777777777779</v>
      </c>
      <c r="M502" t="s">
        <v>23</v>
      </c>
      <c r="N502">
        <v>119.73</v>
      </c>
      <c r="O502">
        <v>4.7619047620000003</v>
      </c>
      <c r="P502">
        <v>5.9865000000000004</v>
      </c>
      <c r="Q502">
        <v>9.3000000000000007</v>
      </c>
    </row>
    <row r="503" spans="1:17" hidden="1" x14ac:dyDescent="0.3">
      <c r="A503" t="s">
        <v>1040</v>
      </c>
      <c r="B503" t="s">
        <v>46</v>
      </c>
      <c r="C503" t="s">
        <v>47</v>
      </c>
      <c r="D503" t="s">
        <v>20</v>
      </c>
      <c r="E503" t="s">
        <v>21</v>
      </c>
      <c r="F503" t="s">
        <v>32</v>
      </c>
      <c r="G503">
        <v>21.9</v>
      </c>
      <c r="H503">
        <v>3</v>
      </c>
      <c r="I503">
        <v>3.2850000000000001</v>
      </c>
      <c r="J503">
        <v>68.984999999999999</v>
      </c>
      <c r="K503" s="1">
        <v>43709</v>
      </c>
      <c r="L503" s="2">
        <v>0.77986111111111101</v>
      </c>
      <c r="M503" t="s">
        <v>23</v>
      </c>
      <c r="N503">
        <v>65.7</v>
      </c>
      <c r="O503">
        <v>4.7619047620000003</v>
      </c>
      <c r="P503">
        <v>3.2850000000000001</v>
      </c>
      <c r="Q503">
        <v>4.7</v>
      </c>
    </row>
    <row r="504" spans="1:17" hidden="1" x14ac:dyDescent="0.3">
      <c r="A504" t="s">
        <v>1041</v>
      </c>
      <c r="B504" t="s">
        <v>46</v>
      </c>
      <c r="C504" t="s">
        <v>47</v>
      </c>
      <c r="D504" t="s">
        <v>20</v>
      </c>
      <c r="E504" t="s">
        <v>21</v>
      </c>
      <c r="F504" t="s">
        <v>48</v>
      </c>
      <c r="G504">
        <v>62.85</v>
      </c>
      <c r="H504">
        <v>4</v>
      </c>
      <c r="I504">
        <v>12.57</v>
      </c>
      <c r="J504">
        <v>263.97000000000003</v>
      </c>
      <c r="K504" t="s">
        <v>41</v>
      </c>
      <c r="L504" s="2">
        <v>0.55694444444444446</v>
      </c>
      <c r="M504" t="s">
        <v>23</v>
      </c>
      <c r="N504">
        <v>251.4</v>
      </c>
      <c r="O504">
        <v>4.7619047620000003</v>
      </c>
      <c r="P504">
        <v>12.57</v>
      </c>
      <c r="Q504">
        <v>8.6999999999999993</v>
      </c>
    </row>
    <row r="505" spans="1:17" hidden="1" x14ac:dyDescent="0.3">
      <c r="A505" t="s">
        <v>1060</v>
      </c>
      <c r="B505" t="s">
        <v>46</v>
      </c>
      <c r="C505" t="s">
        <v>47</v>
      </c>
      <c r="D505" t="s">
        <v>20</v>
      </c>
      <c r="E505" t="s">
        <v>31</v>
      </c>
      <c r="F505" t="s">
        <v>32</v>
      </c>
      <c r="G505">
        <v>36.909999999999997</v>
      </c>
      <c r="H505">
        <v>7</v>
      </c>
      <c r="I505">
        <v>12.9185</v>
      </c>
      <c r="J505">
        <v>271.2885</v>
      </c>
      <c r="K505" s="1">
        <v>43740</v>
      </c>
      <c r="L505" s="2">
        <v>0.57708333333333328</v>
      </c>
      <c r="M505" t="s">
        <v>23</v>
      </c>
      <c r="N505">
        <v>258.37</v>
      </c>
      <c r="O505">
        <v>4.7619047620000003</v>
      </c>
      <c r="P505">
        <v>12.9185</v>
      </c>
      <c r="Q505">
        <v>6.7</v>
      </c>
    </row>
    <row r="506" spans="1:17" hidden="1" x14ac:dyDescent="0.3">
      <c r="A506" t="s">
        <v>1066</v>
      </c>
      <c r="B506" t="s">
        <v>46</v>
      </c>
      <c r="C506" t="s">
        <v>47</v>
      </c>
      <c r="D506" t="s">
        <v>20</v>
      </c>
      <c r="E506" t="s">
        <v>31</v>
      </c>
      <c r="F506" t="s">
        <v>48</v>
      </c>
      <c r="G506">
        <v>26.6</v>
      </c>
      <c r="H506">
        <v>6</v>
      </c>
      <c r="I506">
        <v>7.98</v>
      </c>
      <c r="J506">
        <v>167.58</v>
      </c>
      <c r="K506" t="s">
        <v>314</v>
      </c>
      <c r="L506" s="2">
        <v>0.63194444444444442</v>
      </c>
      <c r="M506" t="s">
        <v>23</v>
      </c>
      <c r="N506">
        <v>159.6</v>
      </c>
      <c r="O506">
        <v>4.7619047620000003</v>
      </c>
      <c r="P506">
        <v>7.98</v>
      </c>
      <c r="Q506">
        <v>4.9000000000000004</v>
      </c>
    </row>
    <row r="507" spans="1:17" hidden="1" x14ac:dyDescent="0.3">
      <c r="A507" t="s">
        <v>73</v>
      </c>
      <c r="B507" t="s">
        <v>46</v>
      </c>
      <c r="C507" t="s">
        <v>47</v>
      </c>
      <c r="D507" t="s">
        <v>27</v>
      </c>
      <c r="E507" t="s">
        <v>31</v>
      </c>
      <c r="F507" t="s">
        <v>51</v>
      </c>
      <c r="G507">
        <v>33.520000000000003</v>
      </c>
      <c r="H507">
        <v>1</v>
      </c>
      <c r="I507">
        <v>1.6759999999999999</v>
      </c>
      <c r="J507">
        <v>35.195999999999998</v>
      </c>
      <c r="K507" s="1">
        <v>43679</v>
      </c>
      <c r="L507" s="2">
        <v>0.64652777777777781</v>
      </c>
      <c r="M507" t="s">
        <v>29</v>
      </c>
      <c r="N507">
        <v>33.520000000000003</v>
      </c>
      <c r="O507">
        <v>4.7619047620000003</v>
      </c>
      <c r="P507">
        <v>1.6759999999999999</v>
      </c>
      <c r="Q507">
        <v>6.7</v>
      </c>
    </row>
    <row r="508" spans="1:17" hidden="1" x14ac:dyDescent="0.3">
      <c r="A508" t="s">
        <v>75</v>
      </c>
      <c r="B508" t="s">
        <v>46</v>
      </c>
      <c r="C508" t="s">
        <v>47</v>
      </c>
      <c r="D508" t="s">
        <v>27</v>
      </c>
      <c r="E508" t="s">
        <v>21</v>
      </c>
      <c r="F508" t="s">
        <v>48</v>
      </c>
      <c r="G508">
        <v>88.36</v>
      </c>
      <c r="H508">
        <v>5</v>
      </c>
      <c r="I508">
        <v>22.09</v>
      </c>
      <c r="J508">
        <v>463.89</v>
      </c>
      <c r="K508" t="s">
        <v>76</v>
      </c>
      <c r="L508" s="2">
        <v>0.82500000000000007</v>
      </c>
      <c r="M508" t="s">
        <v>29</v>
      </c>
      <c r="N508">
        <v>441.8</v>
      </c>
      <c r="O508">
        <v>4.7619047620000003</v>
      </c>
      <c r="P508">
        <v>22.09</v>
      </c>
      <c r="Q508">
        <v>9.6</v>
      </c>
    </row>
    <row r="509" spans="1:17" hidden="1" x14ac:dyDescent="0.3">
      <c r="A509" t="s">
        <v>81</v>
      </c>
      <c r="B509" t="s">
        <v>46</v>
      </c>
      <c r="C509" t="s">
        <v>47</v>
      </c>
      <c r="D509" t="s">
        <v>27</v>
      </c>
      <c r="E509" t="s">
        <v>31</v>
      </c>
      <c r="F509" t="s">
        <v>37</v>
      </c>
      <c r="G509">
        <v>83.78</v>
      </c>
      <c r="H509">
        <v>8</v>
      </c>
      <c r="I509">
        <v>33.512</v>
      </c>
      <c r="J509">
        <v>703.75199999999995</v>
      </c>
      <c r="K509" s="1">
        <v>43739</v>
      </c>
      <c r="L509" s="2">
        <v>0.61736111111111114</v>
      </c>
      <c r="M509" t="s">
        <v>29</v>
      </c>
      <c r="N509">
        <v>670.24</v>
      </c>
      <c r="O509">
        <v>4.7619047620000003</v>
      </c>
      <c r="P509">
        <v>33.512</v>
      </c>
      <c r="Q509">
        <v>5.0999999999999996</v>
      </c>
    </row>
    <row r="510" spans="1:17" hidden="1" x14ac:dyDescent="0.3">
      <c r="A510" t="s">
        <v>155</v>
      </c>
      <c r="B510" t="s">
        <v>46</v>
      </c>
      <c r="C510" t="s">
        <v>47</v>
      </c>
      <c r="D510" t="s">
        <v>27</v>
      </c>
      <c r="E510" t="s">
        <v>21</v>
      </c>
      <c r="F510" t="s">
        <v>22</v>
      </c>
      <c r="G510">
        <v>76.989999999999995</v>
      </c>
      <c r="H510">
        <v>6</v>
      </c>
      <c r="I510">
        <v>23.097000000000001</v>
      </c>
      <c r="J510">
        <v>485.03699999999998</v>
      </c>
      <c r="K510" t="s">
        <v>99</v>
      </c>
      <c r="L510" s="2">
        <v>0.74652777777777779</v>
      </c>
      <c r="M510" t="s">
        <v>29</v>
      </c>
      <c r="N510">
        <v>461.94</v>
      </c>
      <c r="O510">
        <v>4.7619047620000003</v>
      </c>
      <c r="P510">
        <v>23.097000000000001</v>
      </c>
      <c r="Q510">
        <v>6.1</v>
      </c>
    </row>
    <row r="511" spans="1:17" hidden="1" x14ac:dyDescent="0.3">
      <c r="A511" t="s">
        <v>165</v>
      </c>
      <c r="B511" t="s">
        <v>46</v>
      </c>
      <c r="C511" t="s">
        <v>47</v>
      </c>
      <c r="D511" t="s">
        <v>27</v>
      </c>
      <c r="E511" t="s">
        <v>31</v>
      </c>
      <c r="F511" t="s">
        <v>32</v>
      </c>
      <c r="G511">
        <v>82.7</v>
      </c>
      <c r="H511">
        <v>6</v>
      </c>
      <c r="I511">
        <v>24.81</v>
      </c>
      <c r="J511">
        <v>521.01</v>
      </c>
      <c r="K511" s="1">
        <v>43588</v>
      </c>
      <c r="L511" s="2">
        <v>0.7597222222222223</v>
      </c>
      <c r="M511" t="s">
        <v>29</v>
      </c>
      <c r="N511">
        <v>496.2</v>
      </c>
      <c r="O511">
        <v>4.7619047620000003</v>
      </c>
      <c r="P511">
        <v>24.81</v>
      </c>
      <c r="Q511">
        <v>7.4</v>
      </c>
    </row>
    <row r="512" spans="1:17" hidden="1" x14ac:dyDescent="0.3">
      <c r="A512" t="s">
        <v>172</v>
      </c>
      <c r="B512" t="s">
        <v>46</v>
      </c>
      <c r="C512" t="s">
        <v>47</v>
      </c>
      <c r="D512" t="s">
        <v>27</v>
      </c>
      <c r="E512" t="s">
        <v>31</v>
      </c>
      <c r="F512" t="s">
        <v>22</v>
      </c>
      <c r="G512">
        <v>30.35</v>
      </c>
      <c r="H512">
        <v>7</v>
      </c>
      <c r="I512">
        <v>10.6225</v>
      </c>
      <c r="J512">
        <v>223.07249999999999</v>
      </c>
      <c r="K512" t="s">
        <v>103</v>
      </c>
      <c r="L512" s="2">
        <v>0.7631944444444444</v>
      </c>
      <c r="M512" t="s">
        <v>29</v>
      </c>
      <c r="N512">
        <v>212.45</v>
      </c>
      <c r="O512">
        <v>4.7619047620000003</v>
      </c>
      <c r="P512">
        <v>10.6225</v>
      </c>
      <c r="Q512">
        <v>8</v>
      </c>
    </row>
    <row r="513" spans="1:17" hidden="1" x14ac:dyDescent="0.3">
      <c r="A513" t="s">
        <v>181</v>
      </c>
      <c r="B513" t="s">
        <v>46</v>
      </c>
      <c r="C513" t="s">
        <v>47</v>
      </c>
      <c r="D513" t="s">
        <v>27</v>
      </c>
      <c r="E513" t="s">
        <v>21</v>
      </c>
      <c r="F513" t="s">
        <v>51</v>
      </c>
      <c r="G513">
        <v>72.84</v>
      </c>
      <c r="H513">
        <v>7</v>
      </c>
      <c r="I513">
        <v>25.494</v>
      </c>
      <c r="J513">
        <v>535.37400000000002</v>
      </c>
      <c r="K513" t="s">
        <v>118</v>
      </c>
      <c r="L513" s="2">
        <v>0.53055555555555556</v>
      </c>
      <c r="M513" t="s">
        <v>29</v>
      </c>
      <c r="N513">
        <v>509.88</v>
      </c>
      <c r="O513">
        <v>4.7619047620000003</v>
      </c>
      <c r="P513">
        <v>25.494</v>
      </c>
      <c r="Q513">
        <v>8.4</v>
      </c>
    </row>
    <row r="514" spans="1:17" hidden="1" x14ac:dyDescent="0.3">
      <c r="A514" t="s">
        <v>201</v>
      </c>
      <c r="B514" t="s">
        <v>46</v>
      </c>
      <c r="C514" t="s">
        <v>47</v>
      </c>
      <c r="D514" t="s">
        <v>27</v>
      </c>
      <c r="E514" t="s">
        <v>21</v>
      </c>
      <c r="F514" t="s">
        <v>51</v>
      </c>
      <c r="G514">
        <v>39.619999999999997</v>
      </c>
      <c r="H514">
        <v>7</v>
      </c>
      <c r="I514">
        <v>13.867000000000001</v>
      </c>
      <c r="J514">
        <v>291.20699999999999</v>
      </c>
      <c r="K514" t="s">
        <v>76</v>
      </c>
      <c r="L514" s="2">
        <v>0.5541666666666667</v>
      </c>
      <c r="M514" t="s">
        <v>29</v>
      </c>
      <c r="N514">
        <v>277.33999999999997</v>
      </c>
      <c r="O514">
        <v>4.7619047620000003</v>
      </c>
      <c r="P514">
        <v>13.867000000000001</v>
      </c>
      <c r="Q514">
        <v>7.5</v>
      </c>
    </row>
    <row r="515" spans="1:17" hidden="1" x14ac:dyDescent="0.3">
      <c r="A515" t="s">
        <v>203</v>
      </c>
      <c r="B515" t="s">
        <v>46</v>
      </c>
      <c r="C515" t="s">
        <v>47</v>
      </c>
      <c r="D515" t="s">
        <v>27</v>
      </c>
      <c r="E515" t="s">
        <v>21</v>
      </c>
      <c r="F515" t="s">
        <v>37</v>
      </c>
      <c r="G515">
        <v>34.840000000000003</v>
      </c>
      <c r="H515">
        <v>4</v>
      </c>
      <c r="I515">
        <v>6.968</v>
      </c>
      <c r="J515">
        <v>146.328</v>
      </c>
      <c r="K515" s="1">
        <v>43740</v>
      </c>
      <c r="L515" s="2">
        <v>0.77500000000000002</v>
      </c>
      <c r="M515" t="s">
        <v>29</v>
      </c>
      <c r="N515">
        <v>139.36000000000001</v>
      </c>
      <c r="O515">
        <v>4.7619047620000003</v>
      </c>
      <c r="P515">
        <v>6.968</v>
      </c>
      <c r="Q515">
        <v>7.4</v>
      </c>
    </row>
    <row r="516" spans="1:17" hidden="1" x14ac:dyDescent="0.3">
      <c r="A516" t="s">
        <v>211</v>
      </c>
      <c r="B516" t="s">
        <v>46</v>
      </c>
      <c r="C516" t="s">
        <v>47</v>
      </c>
      <c r="D516" t="s">
        <v>27</v>
      </c>
      <c r="E516" t="s">
        <v>31</v>
      </c>
      <c r="F516" t="s">
        <v>37</v>
      </c>
      <c r="G516">
        <v>51.91</v>
      </c>
      <c r="H516">
        <v>10</v>
      </c>
      <c r="I516">
        <v>25.954999999999998</v>
      </c>
      <c r="J516">
        <v>545.05499999999995</v>
      </c>
      <c r="K516" t="s">
        <v>212</v>
      </c>
      <c r="L516" s="2">
        <v>0.51458333333333328</v>
      </c>
      <c r="M516" t="s">
        <v>29</v>
      </c>
      <c r="N516">
        <v>519.1</v>
      </c>
      <c r="O516">
        <v>4.7619047620000003</v>
      </c>
      <c r="P516">
        <v>25.954999999999998</v>
      </c>
      <c r="Q516">
        <v>8.1999999999999993</v>
      </c>
    </row>
    <row r="517" spans="1:17" hidden="1" x14ac:dyDescent="0.3">
      <c r="A517" t="s">
        <v>299</v>
      </c>
      <c r="B517" t="s">
        <v>46</v>
      </c>
      <c r="C517" t="s">
        <v>47</v>
      </c>
      <c r="D517" t="s">
        <v>27</v>
      </c>
      <c r="E517" t="s">
        <v>21</v>
      </c>
      <c r="F517" t="s">
        <v>37</v>
      </c>
      <c r="G517">
        <v>24.77</v>
      </c>
      <c r="H517">
        <v>5</v>
      </c>
      <c r="I517">
        <v>6.1924999999999999</v>
      </c>
      <c r="J517">
        <v>130.04249999999999</v>
      </c>
      <c r="K517" t="s">
        <v>177</v>
      </c>
      <c r="L517" s="2">
        <v>0.76874999999999993</v>
      </c>
      <c r="M517" t="s">
        <v>29</v>
      </c>
      <c r="N517">
        <v>123.85</v>
      </c>
      <c r="O517">
        <v>4.7619047620000003</v>
      </c>
      <c r="P517">
        <v>6.1924999999999999</v>
      </c>
      <c r="Q517">
        <v>8.5</v>
      </c>
    </row>
    <row r="518" spans="1:17" hidden="1" x14ac:dyDescent="0.3">
      <c r="A518" t="s">
        <v>316</v>
      </c>
      <c r="B518" t="s">
        <v>46</v>
      </c>
      <c r="C518" t="s">
        <v>47</v>
      </c>
      <c r="D518" t="s">
        <v>27</v>
      </c>
      <c r="E518" t="s">
        <v>21</v>
      </c>
      <c r="F518" t="s">
        <v>51</v>
      </c>
      <c r="G518">
        <v>81.37</v>
      </c>
      <c r="H518">
        <v>2</v>
      </c>
      <c r="I518">
        <v>8.1370000000000005</v>
      </c>
      <c r="J518">
        <v>170.87700000000001</v>
      </c>
      <c r="K518" t="s">
        <v>145</v>
      </c>
      <c r="L518" s="2">
        <v>0.81111111111111101</v>
      </c>
      <c r="M518" t="s">
        <v>29</v>
      </c>
      <c r="N518">
        <v>162.74</v>
      </c>
      <c r="O518">
        <v>4.7619047620000003</v>
      </c>
      <c r="P518">
        <v>8.1370000000000005</v>
      </c>
      <c r="Q518">
        <v>6.5</v>
      </c>
    </row>
    <row r="519" spans="1:17" hidden="1" x14ac:dyDescent="0.3">
      <c r="A519" t="s">
        <v>318</v>
      </c>
      <c r="B519" t="s">
        <v>46</v>
      </c>
      <c r="C519" t="s">
        <v>47</v>
      </c>
      <c r="D519" t="s">
        <v>27</v>
      </c>
      <c r="E519" t="s">
        <v>21</v>
      </c>
      <c r="F519" t="s">
        <v>22</v>
      </c>
      <c r="G519">
        <v>84.09</v>
      </c>
      <c r="H519">
        <v>9</v>
      </c>
      <c r="I519">
        <v>37.840499999999999</v>
      </c>
      <c r="J519">
        <v>794.65049999999997</v>
      </c>
      <c r="K519" s="1">
        <v>43771</v>
      </c>
      <c r="L519" s="2">
        <v>0.45416666666666666</v>
      </c>
      <c r="M519" t="s">
        <v>29</v>
      </c>
      <c r="N519">
        <v>756.81</v>
      </c>
      <c r="O519">
        <v>4.7619047620000003</v>
      </c>
      <c r="P519">
        <v>37.840499999999999</v>
      </c>
      <c r="Q519">
        <v>8</v>
      </c>
    </row>
    <row r="520" spans="1:17" hidden="1" x14ac:dyDescent="0.3">
      <c r="A520" t="s">
        <v>363</v>
      </c>
      <c r="B520" t="s">
        <v>46</v>
      </c>
      <c r="C520" t="s">
        <v>47</v>
      </c>
      <c r="D520" t="s">
        <v>27</v>
      </c>
      <c r="E520" t="s">
        <v>31</v>
      </c>
      <c r="F520" t="s">
        <v>51</v>
      </c>
      <c r="G520">
        <v>47.97</v>
      </c>
      <c r="H520">
        <v>7</v>
      </c>
      <c r="I520">
        <v>16.7895</v>
      </c>
      <c r="J520">
        <v>352.5795</v>
      </c>
      <c r="K520" s="1">
        <v>43647</v>
      </c>
      <c r="L520" s="2">
        <v>0.86944444444444446</v>
      </c>
      <c r="M520" t="s">
        <v>29</v>
      </c>
      <c r="N520">
        <v>335.79</v>
      </c>
      <c r="O520">
        <v>4.7619047620000003</v>
      </c>
      <c r="P520">
        <v>16.7895</v>
      </c>
      <c r="Q520">
        <v>6.2</v>
      </c>
    </row>
    <row r="521" spans="1:17" hidden="1" x14ac:dyDescent="0.3">
      <c r="A521" t="s">
        <v>373</v>
      </c>
      <c r="B521" t="s">
        <v>46</v>
      </c>
      <c r="C521" t="s">
        <v>47</v>
      </c>
      <c r="D521" t="s">
        <v>27</v>
      </c>
      <c r="E521" t="s">
        <v>31</v>
      </c>
      <c r="F521" t="s">
        <v>22</v>
      </c>
      <c r="G521">
        <v>66.680000000000007</v>
      </c>
      <c r="H521">
        <v>5</v>
      </c>
      <c r="I521">
        <v>16.670000000000002</v>
      </c>
      <c r="J521">
        <v>350.07</v>
      </c>
      <c r="K521" t="s">
        <v>49</v>
      </c>
      <c r="L521" s="2">
        <v>0.75069444444444444</v>
      </c>
      <c r="M521" t="s">
        <v>29</v>
      </c>
      <c r="N521">
        <v>333.4</v>
      </c>
      <c r="O521">
        <v>4.7619047620000003</v>
      </c>
      <c r="P521">
        <v>16.670000000000002</v>
      </c>
      <c r="Q521">
        <v>7.6</v>
      </c>
    </row>
    <row r="522" spans="1:17" hidden="1" x14ac:dyDescent="0.3">
      <c r="A522" t="s">
        <v>392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14.96</v>
      </c>
      <c r="H522">
        <v>8</v>
      </c>
      <c r="I522">
        <v>5.984</v>
      </c>
      <c r="J522">
        <v>125.664</v>
      </c>
      <c r="K522" t="s">
        <v>149</v>
      </c>
      <c r="L522" s="2">
        <v>0.52013888888888882</v>
      </c>
      <c r="M522" t="s">
        <v>29</v>
      </c>
      <c r="N522">
        <v>119.68</v>
      </c>
      <c r="O522">
        <v>4.7619047620000003</v>
      </c>
      <c r="P522">
        <v>5.984</v>
      </c>
      <c r="Q522">
        <v>8.6</v>
      </c>
    </row>
    <row r="523" spans="1:17" hidden="1" x14ac:dyDescent="0.3">
      <c r="A523" t="s">
        <v>418</v>
      </c>
      <c r="B523" t="s">
        <v>46</v>
      </c>
      <c r="C523" t="s">
        <v>47</v>
      </c>
      <c r="D523" t="s">
        <v>27</v>
      </c>
      <c r="E523" t="s">
        <v>31</v>
      </c>
      <c r="F523" t="s">
        <v>32</v>
      </c>
      <c r="G523">
        <v>22.02</v>
      </c>
      <c r="H523">
        <v>9</v>
      </c>
      <c r="I523">
        <v>9.9090000000000007</v>
      </c>
      <c r="J523">
        <v>208.089</v>
      </c>
      <c r="K523" s="1">
        <v>43648</v>
      </c>
      <c r="L523" s="2">
        <v>0.78333333333333333</v>
      </c>
      <c r="M523" t="s">
        <v>29</v>
      </c>
      <c r="N523">
        <v>198.18</v>
      </c>
      <c r="O523">
        <v>4.7619047620000003</v>
      </c>
      <c r="P523">
        <v>9.9090000000000007</v>
      </c>
      <c r="Q523">
        <v>6.8</v>
      </c>
    </row>
    <row r="524" spans="1:17" hidden="1" x14ac:dyDescent="0.3">
      <c r="A524" t="s">
        <v>425</v>
      </c>
      <c r="B524" t="s">
        <v>46</v>
      </c>
      <c r="C524" t="s">
        <v>47</v>
      </c>
      <c r="D524" t="s">
        <v>27</v>
      </c>
      <c r="E524" t="s">
        <v>21</v>
      </c>
      <c r="F524" t="s">
        <v>37</v>
      </c>
      <c r="G524">
        <v>57.95</v>
      </c>
      <c r="H524">
        <v>6</v>
      </c>
      <c r="I524">
        <v>17.385000000000002</v>
      </c>
      <c r="J524">
        <v>365.08499999999998</v>
      </c>
      <c r="K524" t="s">
        <v>43</v>
      </c>
      <c r="L524" s="2">
        <v>0.54305555555555551</v>
      </c>
      <c r="M524" t="s">
        <v>29</v>
      </c>
      <c r="N524">
        <v>347.7</v>
      </c>
      <c r="O524">
        <v>4.7619047620000003</v>
      </c>
      <c r="P524">
        <v>17.385000000000002</v>
      </c>
      <c r="Q524">
        <v>5.2</v>
      </c>
    </row>
    <row r="525" spans="1:17" hidden="1" x14ac:dyDescent="0.3">
      <c r="A525" t="s">
        <v>447</v>
      </c>
      <c r="B525" t="s">
        <v>46</v>
      </c>
      <c r="C525" t="s">
        <v>47</v>
      </c>
      <c r="D525" t="s">
        <v>27</v>
      </c>
      <c r="E525" t="s">
        <v>31</v>
      </c>
      <c r="F525" t="s">
        <v>37</v>
      </c>
      <c r="G525">
        <v>74.97</v>
      </c>
      <c r="H525">
        <v>1</v>
      </c>
      <c r="I525">
        <v>3.7484999999999999</v>
      </c>
      <c r="J525">
        <v>78.718500000000006</v>
      </c>
      <c r="K525" t="s">
        <v>96</v>
      </c>
      <c r="L525" s="2">
        <v>0.70694444444444438</v>
      </c>
      <c r="M525" t="s">
        <v>29</v>
      </c>
      <c r="N525">
        <v>74.97</v>
      </c>
      <c r="O525">
        <v>4.7619047620000003</v>
      </c>
      <c r="P525">
        <v>3.7484999999999999</v>
      </c>
      <c r="Q525">
        <v>5.6</v>
      </c>
    </row>
    <row r="526" spans="1:17" hidden="1" x14ac:dyDescent="0.3">
      <c r="A526" t="s">
        <v>471</v>
      </c>
      <c r="B526" t="s">
        <v>46</v>
      </c>
      <c r="C526" t="s">
        <v>47</v>
      </c>
      <c r="D526" t="s">
        <v>27</v>
      </c>
      <c r="E526" t="s">
        <v>21</v>
      </c>
      <c r="F526" t="s">
        <v>48</v>
      </c>
      <c r="G526">
        <v>99.69</v>
      </c>
      <c r="H526">
        <v>5</v>
      </c>
      <c r="I526">
        <v>24.922499999999999</v>
      </c>
      <c r="J526">
        <v>523.37249999999995</v>
      </c>
      <c r="K526" t="s">
        <v>283</v>
      </c>
      <c r="L526" s="2">
        <v>0.50624999999999998</v>
      </c>
      <c r="M526" t="s">
        <v>29</v>
      </c>
      <c r="N526">
        <v>498.45</v>
      </c>
      <c r="O526">
        <v>4.7619047620000003</v>
      </c>
      <c r="P526">
        <v>24.922499999999999</v>
      </c>
      <c r="Q526">
        <v>9.9</v>
      </c>
    </row>
    <row r="527" spans="1:17" hidden="1" x14ac:dyDescent="0.3">
      <c r="A527" t="s">
        <v>480</v>
      </c>
      <c r="B527" t="s">
        <v>46</v>
      </c>
      <c r="C527" t="s">
        <v>47</v>
      </c>
      <c r="D527" t="s">
        <v>27</v>
      </c>
      <c r="E527" t="s">
        <v>21</v>
      </c>
      <c r="F527" t="s">
        <v>51</v>
      </c>
      <c r="G527">
        <v>37.950000000000003</v>
      </c>
      <c r="H527">
        <v>10</v>
      </c>
      <c r="I527">
        <v>18.975000000000001</v>
      </c>
      <c r="J527">
        <v>398.47500000000002</v>
      </c>
      <c r="K527" t="s">
        <v>145</v>
      </c>
      <c r="L527" s="2">
        <v>0.61875000000000002</v>
      </c>
      <c r="M527" t="s">
        <v>29</v>
      </c>
      <c r="N527">
        <v>379.5</v>
      </c>
      <c r="O527">
        <v>4.7619047620000003</v>
      </c>
      <c r="P527">
        <v>18.975000000000001</v>
      </c>
      <c r="Q527">
        <v>9.6999999999999993</v>
      </c>
    </row>
    <row r="528" spans="1:17" hidden="1" x14ac:dyDescent="0.3">
      <c r="A528" t="s">
        <v>486</v>
      </c>
      <c r="B528" t="s">
        <v>46</v>
      </c>
      <c r="C528" t="s">
        <v>47</v>
      </c>
      <c r="D528" t="s">
        <v>27</v>
      </c>
      <c r="E528" t="s">
        <v>31</v>
      </c>
      <c r="F528" t="s">
        <v>32</v>
      </c>
      <c r="G528">
        <v>13.59</v>
      </c>
      <c r="H528">
        <v>9</v>
      </c>
      <c r="I528">
        <v>6.1154999999999999</v>
      </c>
      <c r="J528">
        <v>128.4255</v>
      </c>
      <c r="K528" t="s">
        <v>67</v>
      </c>
      <c r="L528" s="2">
        <v>0.43472222222222223</v>
      </c>
      <c r="M528" t="s">
        <v>29</v>
      </c>
      <c r="N528">
        <v>122.31</v>
      </c>
      <c r="O528">
        <v>4.7619047620000003</v>
      </c>
      <c r="P528">
        <v>6.1154999999999999</v>
      </c>
      <c r="Q528">
        <v>5.8</v>
      </c>
    </row>
    <row r="529" spans="1:17" hidden="1" x14ac:dyDescent="0.3">
      <c r="A529" t="s">
        <v>499</v>
      </c>
      <c r="B529" t="s">
        <v>46</v>
      </c>
      <c r="C529" t="s">
        <v>47</v>
      </c>
      <c r="D529" t="s">
        <v>27</v>
      </c>
      <c r="E529" t="s">
        <v>21</v>
      </c>
      <c r="F529" t="s">
        <v>22</v>
      </c>
      <c r="G529">
        <v>34.21</v>
      </c>
      <c r="H529">
        <v>10</v>
      </c>
      <c r="I529">
        <v>17.105</v>
      </c>
      <c r="J529">
        <v>359.20499999999998</v>
      </c>
      <c r="K529" s="1">
        <v>43497</v>
      </c>
      <c r="L529" s="2">
        <v>0.54166666666666663</v>
      </c>
      <c r="M529" t="s">
        <v>29</v>
      </c>
      <c r="N529">
        <v>342.1</v>
      </c>
      <c r="O529">
        <v>4.7619047620000003</v>
      </c>
      <c r="P529">
        <v>17.105</v>
      </c>
      <c r="Q529">
        <v>5.0999999999999996</v>
      </c>
    </row>
    <row r="530" spans="1:17" hidden="1" x14ac:dyDescent="0.3">
      <c r="A530" t="s">
        <v>517</v>
      </c>
      <c r="B530" t="s">
        <v>46</v>
      </c>
      <c r="C530" t="s">
        <v>47</v>
      </c>
      <c r="D530" t="s">
        <v>27</v>
      </c>
      <c r="E530" t="s">
        <v>31</v>
      </c>
      <c r="F530" t="s">
        <v>37</v>
      </c>
      <c r="G530">
        <v>67.27</v>
      </c>
      <c r="H530">
        <v>5</v>
      </c>
      <c r="I530">
        <v>16.817499999999999</v>
      </c>
      <c r="J530">
        <v>353.16750000000002</v>
      </c>
      <c r="K530" t="s">
        <v>99</v>
      </c>
      <c r="L530" s="2">
        <v>0.7270833333333333</v>
      </c>
      <c r="M530" t="s">
        <v>29</v>
      </c>
      <c r="N530">
        <v>336.35</v>
      </c>
      <c r="O530">
        <v>4.7619047620000003</v>
      </c>
      <c r="P530">
        <v>16.817499999999999</v>
      </c>
      <c r="Q530">
        <v>6.9</v>
      </c>
    </row>
    <row r="531" spans="1:17" hidden="1" x14ac:dyDescent="0.3">
      <c r="A531" t="s">
        <v>539</v>
      </c>
      <c r="B531" t="s">
        <v>46</v>
      </c>
      <c r="C531" t="s">
        <v>47</v>
      </c>
      <c r="D531" t="s">
        <v>27</v>
      </c>
      <c r="E531" t="s">
        <v>21</v>
      </c>
      <c r="F531" t="s">
        <v>28</v>
      </c>
      <c r="G531">
        <v>74.709999999999994</v>
      </c>
      <c r="H531">
        <v>6</v>
      </c>
      <c r="I531">
        <v>22.413</v>
      </c>
      <c r="J531">
        <v>470.673</v>
      </c>
      <c r="K531" s="1">
        <v>43466</v>
      </c>
      <c r="L531" s="2">
        <v>0.79652777777777783</v>
      </c>
      <c r="M531" t="s">
        <v>29</v>
      </c>
      <c r="N531">
        <v>448.26</v>
      </c>
      <c r="O531">
        <v>4.7619047620000003</v>
      </c>
      <c r="P531">
        <v>22.413</v>
      </c>
      <c r="Q531">
        <v>6.7</v>
      </c>
    </row>
    <row r="532" spans="1:17" hidden="1" x14ac:dyDescent="0.3">
      <c r="A532" t="s">
        <v>540</v>
      </c>
      <c r="B532" t="s">
        <v>46</v>
      </c>
      <c r="C532" t="s">
        <v>47</v>
      </c>
      <c r="D532" t="s">
        <v>27</v>
      </c>
      <c r="E532" t="s">
        <v>31</v>
      </c>
      <c r="F532" t="s">
        <v>28</v>
      </c>
      <c r="G532">
        <v>22.01</v>
      </c>
      <c r="H532">
        <v>6</v>
      </c>
      <c r="I532">
        <v>6.6029999999999998</v>
      </c>
      <c r="J532">
        <v>138.66300000000001</v>
      </c>
      <c r="K532" s="1">
        <v>43497</v>
      </c>
      <c r="L532" s="2">
        <v>0.78472222222222221</v>
      </c>
      <c r="M532" t="s">
        <v>29</v>
      </c>
      <c r="N532">
        <v>132.06</v>
      </c>
      <c r="O532">
        <v>4.7619047620000003</v>
      </c>
      <c r="P532">
        <v>6.6029999999999998</v>
      </c>
      <c r="Q532">
        <v>7.6</v>
      </c>
    </row>
    <row r="533" spans="1:17" hidden="1" x14ac:dyDescent="0.3">
      <c r="A533" t="s">
        <v>546</v>
      </c>
      <c r="B533" t="s">
        <v>46</v>
      </c>
      <c r="C533" t="s">
        <v>47</v>
      </c>
      <c r="D533" t="s">
        <v>27</v>
      </c>
      <c r="E533" t="s">
        <v>31</v>
      </c>
      <c r="F533" t="s">
        <v>28</v>
      </c>
      <c r="G533">
        <v>79.39</v>
      </c>
      <c r="H533">
        <v>10</v>
      </c>
      <c r="I533">
        <v>39.695</v>
      </c>
      <c r="J533">
        <v>833.59500000000003</v>
      </c>
      <c r="K533" s="1">
        <v>43648</v>
      </c>
      <c r="L533" s="2">
        <v>0.85</v>
      </c>
      <c r="M533" t="s">
        <v>29</v>
      </c>
      <c r="N533">
        <v>793.9</v>
      </c>
      <c r="O533">
        <v>4.7619047620000003</v>
      </c>
      <c r="P533">
        <v>39.695</v>
      </c>
      <c r="Q533">
        <v>6.2</v>
      </c>
    </row>
    <row r="534" spans="1:17" hidden="1" x14ac:dyDescent="0.3">
      <c r="A534" t="s">
        <v>556</v>
      </c>
      <c r="B534" t="s">
        <v>46</v>
      </c>
      <c r="C534" t="s">
        <v>47</v>
      </c>
      <c r="D534" t="s">
        <v>27</v>
      </c>
      <c r="E534" t="s">
        <v>31</v>
      </c>
      <c r="F534" t="s">
        <v>37</v>
      </c>
      <c r="G534">
        <v>37.020000000000003</v>
      </c>
      <c r="H534">
        <v>6</v>
      </c>
      <c r="I534">
        <v>11.106</v>
      </c>
      <c r="J534">
        <v>233.226</v>
      </c>
      <c r="K534" t="s">
        <v>72</v>
      </c>
      <c r="L534" s="2">
        <v>0.7729166666666667</v>
      </c>
      <c r="M534" t="s">
        <v>29</v>
      </c>
      <c r="N534">
        <v>222.12</v>
      </c>
      <c r="O534">
        <v>4.7619047620000003</v>
      </c>
      <c r="P534">
        <v>11.106</v>
      </c>
      <c r="Q534">
        <v>4.5</v>
      </c>
    </row>
    <row r="535" spans="1:17" hidden="1" x14ac:dyDescent="0.3">
      <c r="A535" t="s">
        <v>575</v>
      </c>
      <c r="B535" t="s">
        <v>46</v>
      </c>
      <c r="C535" t="s">
        <v>47</v>
      </c>
      <c r="D535" t="s">
        <v>27</v>
      </c>
      <c r="E535" t="s">
        <v>21</v>
      </c>
      <c r="F535" t="s">
        <v>51</v>
      </c>
      <c r="G535">
        <v>41.09</v>
      </c>
      <c r="H535">
        <v>10</v>
      </c>
      <c r="I535">
        <v>20.545000000000002</v>
      </c>
      <c r="J535">
        <v>431.44499999999999</v>
      </c>
      <c r="K535" t="s">
        <v>110</v>
      </c>
      <c r="L535" s="2">
        <v>0.61249999999999993</v>
      </c>
      <c r="M535" t="s">
        <v>29</v>
      </c>
      <c r="N535">
        <v>410.9</v>
      </c>
      <c r="O535">
        <v>4.7619047620000003</v>
      </c>
      <c r="P535">
        <v>20.545000000000002</v>
      </c>
      <c r="Q535">
        <v>7.3</v>
      </c>
    </row>
    <row r="536" spans="1:17" hidden="1" x14ac:dyDescent="0.3">
      <c r="A536" t="s">
        <v>584</v>
      </c>
      <c r="B536" t="s">
        <v>46</v>
      </c>
      <c r="C536" t="s">
        <v>47</v>
      </c>
      <c r="D536" t="s">
        <v>27</v>
      </c>
      <c r="E536" t="s">
        <v>31</v>
      </c>
      <c r="F536" t="s">
        <v>37</v>
      </c>
      <c r="G536">
        <v>75.92</v>
      </c>
      <c r="H536">
        <v>8</v>
      </c>
      <c r="I536">
        <v>30.367999999999999</v>
      </c>
      <c r="J536">
        <v>637.72799999999995</v>
      </c>
      <c r="K536" t="s">
        <v>295</v>
      </c>
      <c r="L536" s="2">
        <v>0.59305555555555556</v>
      </c>
      <c r="M536" t="s">
        <v>29</v>
      </c>
      <c r="N536">
        <v>607.36</v>
      </c>
      <c r="O536">
        <v>4.7619047620000003</v>
      </c>
      <c r="P536">
        <v>30.367999999999999</v>
      </c>
      <c r="Q536">
        <v>5.5</v>
      </c>
    </row>
    <row r="537" spans="1:17" hidden="1" x14ac:dyDescent="0.3">
      <c r="A537" t="s">
        <v>592</v>
      </c>
      <c r="B537" t="s">
        <v>46</v>
      </c>
      <c r="C537" t="s">
        <v>47</v>
      </c>
      <c r="D537" t="s">
        <v>27</v>
      </c>
      <c r="E537" t="s">
        <v>21</v>
      </c>
      <c r="F537" t="s">
        <v>37</v>
      </c>
      <c r="G537">
        <v>93.31</v>
      </c>
      <c r="H537">
        <v>2</v>
      </c>
      <c r="I537">
        <v>9.3309999999999995</v>
      </c>
      <c r="J537">
        <v>195.95099999999999</v>
      </c>
      <c r="K537" t="s">
        <v>39</v>
      </c>
      <c r="L537" s="2">
        <v>0.74513888888888891</v>
      </c>
      <c r="M537" t="s">
        <v>29</v>
      </c>
      <c r="N537">
        <v>186.62</v>
      </c>
      <c r="O537">
        <v>4.7619047620000003</v>
      </c>
      <c r="P537">
        <v>9.3309999999999995</v>
      </c>
      <c r="Q537">
        <v>6.3</v>
      </c>
    </row>
    <row r="538" spans="1:17" hidden="1" x14ac:dyDescent="0.3">
      <c r="A538" t="s">
        <v>637</v>
      </c>
      <c r="B538" t="s">
        <v>46</v>
      </c>
      <c r="C538" t="s">
        <v>47</v>
      </c>
      <c r="D538" t="s">
        <v>27</v>
      </c>
      <c r="E538" t="s">
        <v>21</v>
      </c>
      <c r="F538" t="s">
        <v>37</v>
      </c>
      <c r="G538">
        <v>51.54</v>
      </c>
      <c r="H538">
        <v>5</v>
      </c>
      <c r="I538">
        <v>12.885</v>
      </c>
      <c r="J538">
        <v>270.58499999999998</v>
      </c>
      <c r="K538" t="s">
        <v>145</v>
      </c>
      <c r="L538" s="2">
        <v>0.73958333333333337</v>
      </c>
      <c r="M538" t="s">
        <v>29</v>
      </c>
      <c r="N538">
        <v>257.7</v>
      </c>
      <c r="O538">
        <v>4.7619047620000003</v>
      </c>
      <c r="P538">
        <v>12.885</v>
      </c>
      <c r="Q538">
        <v>4.2</v>
      </c>
    </row>
    <row r="539" spans="1:17" hidden="1" x14ac:dyDescent="0.3">
      <c r="A539" t="s">
        <v>640</v>
      </c>
      <c r="B539" t="s">
        <v>46</v>
      </c>
      <c r="C539" t="s">
        <v>47</v>
      </c>
      <c r="D539" t="s">
        <v>27</v>
      </c>
      <c r="E539" t="s">
        <v>21</v>
      </c>
      <c r="F539" t="s">
        <v>51</v>
      </c>
      <c r="G539">
        <v>54.31</v>
      </c>
      <c r="H539">
        <v>9</v>
      </c>
      <c r="I539">
        <v>24.439499999999999</v>
      </c>
      <c r="J539">
        <v>513.22950000000003</v>
      </c>
      <c r="K539" t="s">
        <v>218</v>
      </c>
      <c r="L539" s="2">
        <v>0.45069444444444445</v>
      </c>
      <c r="M539" t="s">
        <v>29</v>
      </c>
      <c r="N539">
        <v>488.79</v>
      </c>
      <c r="O539">
        <v>4.7619047620000003</v>
      </c>
      <c r="P539">
        <v>24.439499999999999</v>
      </c>
      <c r="Q539">
        <v>8.9</v>
      </c>
    </row>
    <row r="540" spans="1:17" hidden="1" x14ac:dyDescent="0.3">
      <c r="A540" t="s">
        <v>641</v>
      </c>
      <c r="B540" t="s">
        <v>46</v>
      </c>
      <c r="C540" t="s">
        <v>47</v>
      </c>
      <c r="D540" t="s">
        <v>27</v>
      </c>
      <c r="E540" t="s">
        <v>21</v>
      </c>
      <c r="F540" t="s">
        <v>22</v>
      </c>
      <c r="G540">
        <v>58.24</v>
      </c>
      <c r="H540">
        <v>9</v>
      </c>
      <c r="I540">
        <v>26.207999999999998</v>
      </c>
      <c r="J540">
        <v>550.36800000000005</v>
      </c>
      <c r="K540" s="1">
        <v>43587</v>
      </c>
      <c r="L540" s="2">
        <v>0.52361111111111114</v>
      </c>
      <c r="M540" t="s">
        <v>29</v>
      </c>
      <c r="N540">
        <v>524.16</v>
      </c>
      <c r="O540">
        <v>4.7619047620000003</v>
      </c>
      <c r="P540">
        <v>26.207999999999998</v>
      </c>
      <c r="Q540">
        <v>9.6999999999999993</v>
      </c>
    </row>
    <row r="541" spans="1:17" hidden="1" x14ac:dyDescent="0.3">
      <c r="A541" t="s">
        <v>649</v>
      </c>
      <c r="B541" t="s">
        <v>46</v>
      </c>
      <c r="C541" t="s">
        <v>47</v>
      </c>
      <c r="D541" t="s">
        <v>27</v>
      </c>
      <c r="E541" t="s">
        <v>31</v>
      </c>
      <c r="F541" t="s">
        <v>28</v>
      </c>
      <c r="G541">
        <v>21.58</v>
      </c>
      <c r="H541">
        <v>9</v>
      </c>
      <c r="I541">
        <v>9.7110000000000003</v>
      </c>
      <c r="J541">
        <v>203.93100000000001</v>
      </c>
      <c r="K541" t="s">
        <v>354</v>
      </c>
      <c r="L541" s="2">
        <v>0.52222222222222225</v>
      </c>
      <c r="M541" t="s">
        <v>29</v>
      </c>
      <c r="N541">
        <v>194.22</v>
      </c>
      <c r="O541">
        <v>4.7619047620000003</v>
      </c>
      <c r="P541">
        <v>9.7110000000000003</v>
      </c>
      <c r="Q541">
        <v>7.3</v>
      </c>
    </row>
    <row r="542" spans="1:17" hidden="1" x14ac:dyDescent="0.3">
      <c r="A542" t="s">
        <v>653</v>
      </c>
      <c r="B542" t="s">
        <v>46</v>
      </c>
      <c r="C542" t="s">
        <v>47</v>
      </c>
      <c r="D542" t="s">
        <v>27</v>
      </c>
      <c r="E542" t="s">
        <v>31</v>
      </c>
      <c r="F542" t="s">
        <v>51</v>
      </c>
      <c r="G542">
        <v>99.25</v>
      </c>
      <c r="H542">
        <v>2</v>
      </c>
      <c r="I542">
        <v>9.9250000000000007</v>
      </c>
      <c r="J542">
        <v>208.42500000000001</v>
      </c>
      <c r="K542" t="s">
        <v>295</v>
      </c>
      <c r="L542" s="2">
        <v>0.54305555555555551</v>
      </c>
      <c r="M542" t="s">
        <v>29</v>
      </c>
      <c r="N542">
        <v>198.5</v>
      </c>
      <c r="O542">
        <v>4.7619047620000003</v>
      </c>
      <c r="P542">
        <v>9.9250000000000007</v>
      </c>
      <c r="Q542">
        <v>9</v>
      </c>
    </row>
    <row r="543" spans="1:17" hidden="1" x14ac:dyDescent="0.3">
      <c r="A543" t="s">
        <v>665</v>
      </c>
      <c r="B543" t="s">
        <v>46</v>
      </c>
      <c r="C543" t="s">
        <v>47</v>
      </c>
      <c r="D543" t="s">
        <v>27</v>
      </c>
      <c r="E543" t="s">
        <v>31</v>
      </c>
      <c r="F543" t="s">
        <v>48</v>
      </c>
      <c r="G543">
        <v>60.3</v>
      </c>
      <c r="H543">
        <v>4</v>
      </c>
      <c r="I543">
        <v>12.06</v>
      </c>
      <c r="J543">
        <v>253.26</v>
      </c>
      <c r="K543" t="s">
        <v>49</v>
      </c>
      <c r="L543" s="2">
        <v>0.77986111111111101</v>
      </c>
      <c r="M543" t="s">
        <v>29</v>
      </c>
      <c r="N543">
        <v>241.2</v>
      </c>
      <c r="O543">
        <v>4.7619047620000003</v>
      </c>
      <c r="P543">
        <v>12.06</v>
      </c>
      <c r="Q543">
        <v>5.8</v>
      </c>
    </row>
    <row r="544" spans="1:17" hidden="1" x14ac:dyDescent="0.3">
      <c r="A544" t="s">
        <v>694</v>
      </c>
      <c r="B544" t="s">
        <v>46</v>
      </c>
      <c r="C544" t="s">
        <v>47</v>
      </c>
      <c r="D544" t="s">
        <v>27</v>
      </c>
      <c r="E544" t="s">
        <v>31</v>
      </c>
      <c r="F544" t="s">
        <v>32</v>
      </c>
      <c r="G544">
        <v>31.75</v>
      </c>
      <c r="H544">
        <v>4</v>
      </c>
      <c r="I544">
        <v>6.35</v>
      </c>
      <c r="J544">
        <v>133.35</v>
      </c>
      <c r="K544" s="1">
        <v>43679</v>
      </c>
      <c r="L544" s="2">
        <v>0.6430555555555556</v>
      </c>
      <c r="M544" t="s">
        <v>29</v>
      </c>
      <c r="N544">
        <v>127</v>
      </c>
      <c r="O544">
        <v>4.7619047620000003</v>
      </c>
      <c r="P544">
        <v>6.35</v>
      </c>
      <c r="Q544">
        <v>8.6</v>
      </c>
    </row>
    <row r="545" spans="1:17" hidden="1" x14ac:dyDescent="0.3">
      <c r="A545" t="s">
        <v>740</v>
      </c>
      <c r="B545" t="s">
        <v>46</v>
      </c>
      <c r="C545" t="s">
        <v>47</v>
      </c>
      <c r="D545" t="s">
        <v>27</v>
      </c>
      <c r="E545" t="s">
        <v>21</v>
      </c>
      <c r="F545" t="s">
        <v>22</v>
      </c>
      <c r="G545">
        <v>55.81</v>
      </c>
      <c r="H545">
        <v>6</v>
      </c>
      <c r="I545">
        <v>16.742999999999999</v>
      </c>
      <c r="J545">
        <v>351.60300000000001</v>
      </c>
      <c r="K545" t="s">
        <v>136</v>
      </c>
      <c r="L545" s="2">
        <v>0.49444444444444446</v>
      </c>
      <c r="M545" t="s">
        <v>29</v>
      </c>
      <c r="N545">
        <v>334.86</v>
      </c>
      <c r="O545">
        <v>4.7619047620000003</v>
      </c>
      <c r="P545">
        <v>16.742999999999999</v>
      </c>
      <c r="Q545">
        <v>9.9</v>
      </c>
    </row>
    <row r="546" spans="1:17" hidden="1" x14ac:dyDescent="0.3">
      <c r="A546" t="s">
        <v>749</v>
      </c>
      <c r="B546" t="s">
        <v>46</v>
      </c>
      <c r="C546" t="s">
        <v>47</v>
      </c>
      <c r="D546" t="s">
        <v>27</v>
      </c>
      <c r="E546" t="s">
        <v>21</v>
      </c>
      <c r="F546" t="s">
        <v>37</v>
      </c>
      <c r="G546">
        <v>42.97</v>
      </c>
      <c r="H546">
        <v>3</v>
      </c>
      <c r="I546">
        <v>6.4455</v>
      </c>
      <c r="J546">
        <v>135.35550000000001</v>
      </c>
      <c r="K546" s="1">
        <v>43526</v>
      </c>
      <c r="L546" s="2">
        <v>0.49027777777777781</v>
      </c>
      <c r="M546" t="s">
        <v>29</v>
      </c>
      <c r="N546">
        <v>128.91</v>
      </c>
      <c r="O546">
        <v>4.7619047620000003</v>
      </c>
      <c r="P546">
        <v>6.4455</v>
      </c>
      <c r="Q546">
        <v>9.3000000000000007</v>
      </c>
    </row>
    <row r="547" spans="1:17" hidden="1" x14ac:dyDescent="0.3">
      <c r="A547" t="s">
        <v>794</v>
      </c>
      <c r="B547" t="s">
        <v>46</v>
      </c>
      <c r="C547" t="s">
        <v>47</v>
      </c>
      <c r="D547" t="s">
        <v>27</v>
      </c>
      <c r="E547" t="s">
        <v>31</v>
      </c>
      <c r="F547" t="s">
        <v>22</v>
      </c>
      <c r="G547">
        <v>71.77</v>
      </c>
      <c r="H547">
        <v>7</v>
      </c>
      <c r="I547">
        <v>25.119499999999999</v>
      </c>
      <c r="J547">
        <v>527.5095</v>
      </c>
      <c r="K547" t="s">
        <v>56</v>
      </c>
      <c r="L547" s="2">
        <v>0.58750000000000002</v>
      </c>
      <c r="M547" t="s">
        <v>29</v>
      </c>
      <c r="N547">
        <v>502.39</v>
      </c>
      <c r="O547">
        <v>4.7619047620000003</v>
      </c>
      <c r="P547">
        <v>25.119499999999999</v>
      </c>
      <c r="Q547">
        <v>8.9</v>
      </c>
    </row>
    <row r="548" spans="1:17" hidden="1" x14ac:dyDescent="0.3">
      <c r="A548" t="s">
        <v>809</v>
      </c>
      <c r="B548" t="s">
        <v>46</v>
      </c>
      <c r="C548" t="s">
        <v>47</v>
      </c>
      <c r="D548" t="s">
        <v>27</v>
      </c>
      <c r="E548" t="s">
        <v>21</v>
      </c>
      <c r="F548" t="s">
        <v>51</v>
      </c>
      <c r="G548">
        <v>25.56</v>
      </c>
      <c r="H548">
        <v>7</v>
      </c>
      <c r="I548">
        <v>8.9459999999999997</v>
      </c>
      <c r="J548">
        <v>187.86600000000001</v>
      </c>
      <c r="K548" s="1">
        <v>43498</v>
      </c>
      <c r="L548" s="2">
        <v>0.86249999999999993</v>
      </c>
      <c r="M548" t="s">
        <v>29</v>
      </c>
      <c r="N548">
        <v>178.92</v>
      </c>
      <c r="O548">
        <v>4.7619047620000003</v>
      </c>
      <c r="P548">
        <v>8.9459999999999997</v>
      </c>
      <c r="Q548">
        <v>7.1</v>
      </c>
    </row>
    <row r="549" spans="1:17" hidden="1" x14ac:dyDescent="0.3">
      <c r="A549" t="s">
        <v>856</v>
      </c>
      <c r="B549" t="s">
        <v>46</v>
      </c>
      <c r="C549" t="s">
        <v>47</v>
      </c>
      <c r="D549" t="s">
        <v>27</v>
      </c>
      <c r="E549" t="s">
        <v>31</v>
      </c>
      <c r="F549" t="s">
        <v>37</v>
      </c>
      <c r="G549">
        <v>13.69</v>
      </c>
      <c r="H549">
        <v>6</v>
      </c>
      <c r="I549">
        <v>4.1070000000000002</v>
      </c>
      <c r="J549">
        <v>86.247</v>
      </c>
      <c r="K549" t="s">
        <v>257</v>
      </c>
      <c r="L549" s="2">
        <v>0.58263888888888882</v>
      </c>
      <c r="M549" t="s">
        <v>29</v>
      </c>
      <c r="N549">
        <v>82.14</v>
      </c>
      <c r="O549">
        <v>4.7619047620000003</v>
      </c>
      <c r="P549">
        <v>4.1070000000000002</v>
      </c>
      <c r="Q549">
        <v>6.3</v>
      </c>
    </row>
    <row r="550" spans="1:17" hidden="1" x14ac:dyDescent="0.3">
      <c r="A550" t="s">
        <v>857</v>
      </c>
      <c r="B550" t="s">
        <v>46</v>
      </c>
      <c r="C550" t="s">
        <v>47</v>
      </c>
      <c r="D550" t="s">
        <v>27</v>
      </c>
      <c r="E550" t="s">
        <v>21</v>
      </c>
      <c r="F550" t="s">
        <v>28</v>
      </c>
      <c r="G550">
        <v>95.64</v>
      </c>
      <c r="H550">
        <v>4</v>
      </c>
      <c r="I550">
        <v>19.128</v>
      </c>
      <c r="J550">
        <v>401.68799999999999</v>
      </c>
      <c r="K550" t="s">
        <v>96</v>
      </c>
      <c r="L550" s="2">
        <v>0.78541666666666676</v>
      </c>
      <c r="M550" t="s">
        <v>29</v>
      </c>
      <c r="N550">
        <v>382.56</v>
      </c>
      <c r="O550">
        <v>4.7619047620000003</v>
      </c>
      <c r="P550">
        <v>19.128</v>
      </c>
      <c r="Q550">
        <v>7.9</v>
      </c>
    </row>
    <row r="551" spans="1:17" hidden="1" x14ac:dyDescent="0.3">
      <c r="A551" t="s">
        <v>866</v>
      </c>
      <c r="B551" t="s">
        <v>46</v>
      </c>
      <c r="C551" t="s">
        <v>47</v>
      </c>
      <c r="D551" t="s">
        <v>27</v>
      </c>
      <c r="E551" t="s">
        <v>31</v>
      </c>
      <c r="F551" t="s">
        <v>37</v>
      </c>
      <c r="G551">
        <v>93.38</v>
      </c>
      <c r="H551">
        <v>1</v>
      </c>
      <c r="I551">
        <v>4.6689999999999996</v>
      </c>
      <c r="J551">
        <v>98.049000000000007</v>
      </c>
      <c r="K551" s="1">
        <v>43525</v>
      </c>
      <c r="L551" s="2">
        <v>0.54652777777777783</v>
      </c>
      <c r="M551" t="s">
        <v>29</v>
      </c>
      <c r="N551">
        <v>93.38</v>
      </c>
      <c r="O551">
        <v>4.7619047620000003</v>
      </c>
      <c r="P551">
        <v>4.6689999999999996</v>
      </c>
      <c r="Q551">
        <v>9.6</v>
      </c>
    </row>
    <row r="552" spans="1:17" hidden="1" x14ac:dyDescent="0.3">
      <c r="A552" t="s">
        <v>897</v>
      </c>
      <c r="B552" t="s">
        <v>46</v>
      </c>
      <c r="C552" t="s">
        <v>47</v>
      </c>
      <c r="D552" t="s">
        <v>27</v>
      </c>
      <c r="E552" t="s">
        <v>21</v>
      </c>
      <c r="F552" t="s">
        <v>22</v>
      </c>
      <c r="G552">
        <v>17.75</v>
      </c>
      <c r="H552">
        <v>1</v>
      </c>
      <c r="I552">
        <v>0.88749999999999996</v>
      </c>
      <c r="J552">
        <v>18.637499999999999</v>
      </c>
      <c r="K552" t="s">
        <v>283</v>
      </c>
      <c r="L552" s="2">
        <v>0.44305555555555554</v>
      </c>
      <c r="M552" t="s">
        <v>29</v>
      </c>
      <c r="N552">
        <v>17.75</v>
      </c>
      <c r="O552">
        <v>4.7619047620000003</v>
      </c>
      <c r="P552">
        <v>0.88749999999999996</v>
      </c>
      <c r="Q552">
        <v>8.6</v>
      </c>
    </row>
    <row r="553" spans="1:17" hidden="1" x14ac:dyDescent="0.3">
      <c r="A553" t="s">
        <v>920</v>
      </c>
      <c r="B553" t="s">
        <v>46</v>
      </c>
      <c r="C553" t="s">
        <v>47</v>
      </c>
      <c r="D553" t="s">
        <v>27</v>
      </c>
      <c r="E553" t="s">
        <v>31</v>
      </c>
      <c r="F553" t="s">
        <v>22</v>
      </c>
      <c r="G553">
        <v>62.57</v>
      </c>
      <c r="H553">
        <v>4</v>
      </c>
      <c r="I553">
        <v>12.513999999999999</v>
      </c>
      <c r="J553">
        <v>262.79399999999998</v>
      </c>
      <c r="K553" t="s">
        <v>41</v>
      </c>
      <c r="L553" s="2">
        <v>0.77569444444444446</v>
      </c>
      <c r="M553" t="s">
        <v>29</v>
      </c>
      <c r="N553">
        <v>250.28</v>
      </c>
      <c r="O553">
        <v>4.7619047620000003</v>
      </c>
      <c r="P553">
        <v>12.513999999999999</v>
      </c>
      <c r="Q553">
        <v>9.5</v>
      </c>
    </row>
    <row r="554" spans="1:17" hidden="1" x14ac:dyDescent="0.3">
      <c r="A554" t="s">
        <v>930</v>
      </c>
      <c r="B554" t="s">
        <v>46</v>
      </c>
      <c r="C554" t="s">
        <v>47</v>
      </c>
      <c r="D554" t="s">
        <v>27</v>
      </c>
      <c r="E554" t="s">
        <v>31</v>
      </c>
      <c r="F554" t="s">
        <v>28</v>
      </c>
      <c r="G554">
        <v>60.3</v>
      </c>
      <c r="H554">
        <v>1</v>
      </c>
      <c r="I554">
        <v>3.0150000000000001</v>
      </c>
      <c r="J554">
        <v>63.314999999999998</v>
      </c>
      <c r="K554" t="s">
        <v>110</v>
      </c>
      <c r="L554" s="2">
        <v>0.73472222222222217</v>
      </c>
      <c r="M554" t="s">
        <v>29</v>
      </c>
      <c r="N554">
        <v>60.3</v>
      </c>
      <c r="O554">
        <v>4.7619047620000003</v>
      </c>
      <c r="P554">
        <v>3.0150000000000001</v>
      </c>
      <c r="Q554">
        <v>6</v>
      </c>
    </row>
    <row r="555" spans="1:17" hidden="1" x14ac:dyDescent="0.3">
      <c r="A555" t="s">
        <v>944</v>
      </c>
      <c r="B555" t="s">
        <v>46</v>
      </c>
      <c r="C555" t="s">
        <v>47</v>
      </c>
      <c r="D555" t="s">
        <v>27</v>
      </c>
      <c r="E555" t="s">
        <v>21</v>
      </c>
      <c r="F555" t="s">
        <v>51</v>
      </c>
      <c r="G555">
        <v>36.51</v>
      </c>
      <c r="H555">
        <v>9</v>
      </c>
      <c r="I555">
        <v>16.429500000000001</v>
      </c>
      <c r="J555">
        <v>345.01949999999999</v>
      </c>
      <c r="K555" t="s">
        <v>212</v>
      </c>
      <c r="L555" s="2">
        <v>0.45277777777777778</v>
      </c>
      <c r="M555" t="s">
        <v>29</v>
      </c>
      <c r="N555">
        <v>328.59</v>
      </c>
      <c r="O555">
        <v>4.7619047620000003</v>
      </c>
      <c r="P555">
        <v>16.429500000000001</v>
      </c>
      <c r="Q555">
        <v>4.2</v>
      </c>
    </row>
    <row r="556" spans="1:17" hidden="1" x14ac:dyDescent="0.3">
      <c r="A556" t="s">
        <v>945</v>
      </c>
      <c r="B556" t="s">
        <v>46</v>
      </c>
      <c r="C556" t="s">
        <v>47</v>
      </c>
      <c r="D556" t="s">
        <v>27</v>
      </c>
      <c r="E556" t="s">
        <v>31</v>
      </c>
      <c r="F556" t="s">
        <v>48</v>
      </c>
      <c r="G556">
        <v>21.12</v>
      </c>
      <c r="H556">
        <v>8</v>
      </c>
      <c r="I556">
        <v>8.4480000000000004</v>
      </c>
      <c r="J556">
        <v>177.40799999999999</v>
      </c>
      <c r="K556" s="1">
        <v>43466</v>
      </c>
      <c r="L556" s="2">
        <v>0.81319444444444444</v>
      </c>
      <c r="M556" t="s">
        <v>29</v>
      </c>
      <c r="N556">
        <v>168.96</v>
      </c>
      <c r="O556">
        <v>4.7619047620000003</v>
      </c>
      <c r="P556">
        <v>8.4480000000000004</v>
      </c>
      <c r="Q556">
        <v>6.3</v>
      </c>
    </row>
    <row r="557" spans="1:17" hidden="1" x14ac:dyDescent="0.3">
      <c r="A557" t="s">
        <v>947</v>
      </c>
      <c r="B557" t="s">
        <v>46</v>
      </c>
      <c r="C557" t="s">
        <v>47</v>
      </c>
      <c r="D557" t="s">
        <v>27</v>
      </c>
      <c r="E557" t="s">
        <v>31</v>
      </c>
      <c r="F557" t="s">
        <v>22</v>
      </c>
      <c r="G557">
        <v>57.59</v>
      </c>
      <c r="H557">
        <v>6</v>
      </c>
      <c r="I557">
        <v>17.277000000000001</v>
      </c>
      <c r="J557">
        <v>362.81700000000001</v>
      </c>
      <c r="K557" t="s">
        <v>118</v>
      </c>
      <c r="L557" s="2">
        <v>0.57708333333333328</v>
      </c>
      <c r="M557" t="s">
        <v>29</v>
      </c>
      <c r="N557">
        <v>345.54</v>
      </c>
      <c r="O557">
        <v>4.7619047620000003</v>
      </c>
      <c r="P557">
        <v>17.277000000000001</v>
      </c>
      <c r="Q557">
        <v>5.0999999999999996</v>
      </c>
    </row>
    <row r="558" spans="1:17" hidden="1" x14ac:dyDescent="0.3">
      <c r="A558" t="s">
        <v>952</v>
      </c>
      <c r="B558" t="s">
        <v>46</v>
      </c>
      <c r="C558" t="s">
        <v>47</v>
      </c>
      <c r="D558" t="s">
        <v>27</v>
      </c>
      <c r="E558" t="s">
        <v>21</v>
      </c>
      <c r="F558" t="s">
        <v>32</v>
      </c>
      <c r="G558">
        <v>51.07</v>
      </c>
      <c r="H558">
        <v>7</v>
      </c>
      <c r="I558">
        <v>17.874500000000001</v>
      </c>
      <c r="J558">
        <v>375.36450000000002</v>
      </c>
      <c r="K558" s="1">
        <v>43800</v>
      </c>
      <c r="L558" s="2">
        <v>0.48749999999999999</v>
      </c>
      <c r="M558" t="s">
        <v>29</v>
      </c>
      <c r="N558">
        <v>357.49</v>
      </c>
      <c r="O558">
        <v>4.7619047620000003</v>
      </c>
      <c r="P558">
        <v>17.874500000000001</v>
      </c>
      <c r="Q558">
        <v>7</v>
      </c>
    </row>
    <row r="559" spans="1:17" hidden="1" x14ac:dyDescent="0.3">
      <c r="A559" t="s">
        <v>980</v>
      </c>
      <c r="B559" t="s">
        <v>46</v>
      </c>
      <c r="C559" t="s">
        <v>47</v>
      </c>
      <c r="D559" t="s">
        <v>27</v>
      </c>
      <c r="E559" t="s">
        <v>21</v>
      </c>
      <c r="F559" t="s">
        <v>28</v>
      </c>
      <c r="G559">
        <v>57.91</v>
      </c>
      <c r="H559">
        <v>8</v>
      </c>
      <c r="I559">
        <v>23.164000000000001</v>
      </c>
      <c r="J559">
        <v>486.44400000000002</v>
      </c>
      <c r="K559" s="1">
        <v>43648</v>
      </c>
      <c r="L559" s="2">
        <v>0.62916666666666665</v>
      </c>
      <c r="M559" t="s">
        <v>29</v>
      </c>
      <c r="N559">
        <v>463.28</v>
      </c>
      <c r="O559">
        <v>4.7619047620000003</v>
      </c>
      <c r="P559">
        <v>23.164000000000001</v>
      </c>
      <c r="Q559">
        <v>8.1</v>
      </c>
    </row>
    <row r="560" spans="1:17" hidden="1" x14ac:dyDescent="0.3">
      <c r="A560" t="s">
        <v>982</v>
      </c>
      <c r="B560" t="s">
        <v>46</v>
      </c>
      <c r="C560" t="s">
        <v>47</v>
      </c>
      <c r="D560" t="s">
        <v>27</v>
      </c>
      <c r="E560" t="s">
        <v>31</v>
      </c>
      <c r="F560" t="s">
        <v>28</v>
      </c>
      <c r="G560">
        <v>28.38</v>
      </c>
      <c r="H560">
        <v>5</v>
      </c>
      <c r="I560">
        <v>7.0949999999999998</v>
      </c>
      <c r="J560">
        <v>148.995</v>
      </c>
      <c r="K560" s="1">
        <v>43619</v>
      </c>
      <c r="L560" s="2">
        <v>0.87291666666666667</v>
      </c>
      <c r="M560" t="s">
        <v>29</v>
      </c>
      <c r="N560">
        <v>141.9</v>
      </c>
      <c r="O560">
        <v>4.7619047620000003</v>
      </c>
      <c r="P560">
        <v>7.0949999999999998</v>
      </c>
      <c r="Q560">
        <v>9.4</v>
      </c>
    </row>
    <row r="561" spans="1:17" hidden="1" x14ac:dyDescent="0.3">
      <c r="A561" t="s">
        <v>1010</v>
      </c>
      <c r="B561" t="s">
        <v>46</v>
      </c>
      <c r="C561" t="s">
        <v>47</v>
      </c>
      <c r="D561" t="s">
        <v>27</v>
      </c>
      <c r="E561" t="s">
        <v>21</v>
      </c>
      <c r="F561" t="s">
        <v>32</v>
      </c>
      <c r="G561">
        <v>16.37</v>
      </c>
      <c r="H561">
        <v>6</v>
      </c>
      <c r="I561">
        <v>4.9109999999999996</v>
      </c>
      <c r="J561">
        <v>103.131</v>
      </c>
      <c r="K561" s="1">
        <v>43679</v>
      </c>
      <c r="L561" s="2">
        <v>0.45694444444444443</v>
      </c>
      <c r="M561" t="s">
        <v>29</v>
      </c>
      <c r="N561">
        <v>98.22</v>
      </c>
      <c r="O561">
        <v>4.7619047620000003</v>
      </c>
      <c r="P561">
        <v>4.9109999999999996</v>
      </c>
      <c r="Q561">
        <v>7</v>
      </c>
    </row>
    <row r="562" spans="1:17" hidden="1" x14ac:dyDescent="0.3">
      <c r="A562" t="s">
        <v>1046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46.02</v>
      </c>
      <c r="H562">
        <v>6</v>
      </c>
      <c r="I562">
        <v>13.805999999999999</v>
      </c>
      <c r="J562">
        <v>289.92599999999999</v>
      </c>
      <c r="K562" s="1">
        <v>43648</v>
      </c>
      <c r="L562" s="2">
        <v>0.66319444444444442</v>
      </c>
      <c r="M562" t="s">
        <v>29</v>
      </c>
      <c r="N562">
        <v>276.12</v>
      </c>
      <c r="O562">
        <v>4.7619047620000003</v>
      </c>
      <c r="P562">
        <v>13.805999999999999</v>
      </c>
      <c r="Q562">
        <v>7.1</v>
      </c>
    </row>
    <row r="563" spans="1:17" hidden="1" x14ac:dyDescent="0.3">
      <c r="A563" t="s">
        <v>1061</v>
      </c>
      <c r="B563" t="s">
        <v>46</v>
      </c>
      <c r="C563" t="s">
        <v>47</v>
      </c>
      <c r="D563" t="s">
        <v>27</v>
      </c>
      <c r="E563" t="s">
        <v>31</v>
      </c>
      <c r="F563" t="s">
        <v>28</v>
      </c>
      <c r="G563">
        <v>87.08</v>
      </c>
      <c r="H563">
        <v>7</v>
      </c>
      <c r="I563">
        <v>30.478000000000002</v>
      </c>
      <c r="J563">
        <v>640.03800000000001</v>
      </c>
      <c r="K563" t="s">
        <v>145</v>
      </c>
      <c r="L563" s="2">
        <v>0.63680555555555551</v>
      </c>
      <c r="M563" t="s">
        <v>29</v>
      </c>
      <c r="N563">
        <v>609.55999999999995</v>
      </c>
      <c r="O563">
        <v>4.7619047620000003</v>
      </c>
      <c r="P563">
        <v>30.478000000000002</v>
      </c>
      <c r="Q563">
        <v>5.5</v>
      </c>
    </row>
    <row r="564" spans="1:17" hidden="1" x14ac:dyDescent="0.3">
      <c r="A564" t="s">
        <v>66</v>
      </c>
      <c r="B564" t="s">
        <v>46</v>
      </c>
      <c r="C564" t="s">
        <v>47</v>
      </c>
      <c r="D564" t="s">
        <v>27</v>
      </c>
      <c r="E564" t="s">
        <v>31</v>
      </c>
      <c r="F564" t="s">
        <v>32</v>
      </c>
      <c r="G564">
        <v>33.200000000000003</v>
      </c>
      <c r="H564">
        <v>2</v>
      </c>
      <c r="I564">
        <v>3.32</v>
      </c>
      <c r="J564">
        <v>69.72</v>
      </c>
      <c r="K564" t="s">
        <v>67</v>
      </c>
      <c r="L564" s="2">
        <v>0.51388888888888895</v>
      </c>
      <c r="M564" t="s">
        <v>33</v>
      </c>
      <c r="N564">
        <v>66.400000000000006</v>
      </c>
      <c r="O564">
        <v>4.7619047620000003</v>
      </c>
      <c r="P564">
        <v>3.32</v>
      </c>
      <c r="Q564">
        <v>4.4000000000000004</v>
      </c>
    </row>
    <row r="565" spans="1:17" hidden="1" x14ac:dyDescent="0.3">
      <c r="A565" t="s">
        <v>78</v>
      </c>
      <c r="B565" t="s">
        <v>46</v>
      </c>
      <c r="C565" t="s">
        <v>47</v>
      </c>
      <c r="D565" t="s">
        <v>27</v>
      </c>
      <c r="E565" t="s">
        <v>31</v>
      </c>
      <c r="F565" t="s">
        <v>51</v>
      </c>
      <c r="G565">
        <v>94.13</v>
      </c>
      <c r="H565">
        <v>5</v>
      </c>
      <c r="I565">
        <v>23.532499999999999</v>
      </c>
      <c r="J565">
        <v>494.1825</v>
      </c>
      <c r="K565" t="s">
        <v>41</v>
      </c>
      <c r="L565" s="2">
        <v>0.81874999999999998</v>
      </c>
      <c r="M565" t="s">
        <v>33</v>
      </c>
      <c r="N565">
        <v>470.65</v>
      </c>
      <c r="O565">
        <v>4.7619047620000003</v>
      </c>
      <c r="P565">
        <v>23.532499999999999</v>
      </c>
      <c r="Q565">
        <v>4.8</v>
      </c>
    </row>
    <row r="566" spans="1:17" hidden="1" x14ac:dyDescent="0.3">
      <c r="A566" t="s">
        <v>242</v>
      </c>
      <c r="B566" t="s">
        <v>46</v>
      </c>
      <c r="C566" t="s">
        <v>47</v>
      </c>
      <c r="D566" t="s">
        <v>27</v>
      </c>
      <c r="E566" t="s">
        <v>31</v>
      </c>
      <c r="F566" t="s">
        <v>48</v>
      </c>
      <c r="G566">
        <v>39.9</v>
      </c>
      <c r="H566">
        <v>10</v>
      </c>
      <c r="I566">
        <v>19.95</v>
      </c>
      <c r="J566">
        <v>418.95</v>
      </c>
      <c r="K566" t="s">
        <v>49</v>
      </c>
      <c r="L566" s="2">
        <v>0.64166666666666672</v>
      </c>
      <c r="M566" t="s">
        <v>33</v>
      </c>
      <c r="N566">
        <v>399</v>
      </c>
      <c r="O566">
        <v>4.7619047620000003</v>
      </c>
      <c r="P566">
        <v>19.95</v>
      </c>
      <c r="Q566">
        <v>5.9</v>
      </c>
    </row>
    <row r="567" spans="1:17" hidden="1" x14ac:dyDescent="0.3">
      <c r="A567" t="s">
        <v>270</v>
      </c>
      <c r="B567" t="s">
        <v>46</v>
      </c>
      <c r="C567" t="s">
        <v>47</v>
      </c>
      <c r="D567" t="s">
        <v>27</v>
      </c>
      <c r="E567" t="s">
        <v>21</v>
      </c>
      <c r="F567" t="s">
        <v>32</v>
      </c>
      <c r="G567">
        <v>77.040000000000006</v>
      </c>
      <c r="H567">
        <v>3</v>
      </c>
      <c r="I567">
        <v>11.555999999999999</v>
      </c>
      <c r="J567">
        <v>242.67599999999999</v>
      </c>
      <c r="K567" s="1">
        <v>43771</v>
      </c>
      <c r="L567" s="2">
        <v>0.44375000000000003</v>
      </c>
      <c r="M567" t="s">
        <v>33</v>
      </c>
      <c r="N567">
        <v>231.12</v>
      </c>
      <c r="O567">
        <v>4.7619047620000003</v>
      </c>
      <c r="P567">
        <v>11.555999999999999</v>
      </c>
      <c r="Q567">
        <v>7.2</v>
      </c>
    </row>
    <row r="568" spans="1:17" hidden="1" x14ac:dyDescent="0.3">
      <c r="A568" t="s">
        <v>291</v>
      </c>
      <c r="B568" t="s">
        <v>46</v>
      </c>
      <c r="C568" t="s">
        <v>47</v>
      </c>
      <c r="D568" t="s">
        <v>27</v>
      </c>
      <c r="E568" t="s">
        <v>21</v>
      </c>
      <c r="F568" t="s">
        <v>28</v>
      </c>
      <c r="G568">
        <v>99.73</v>
      </c>
      <c r="H568">
        <v>9</v>
      </c>
      <c r="I568">
        <v>44.878500000000003</v>
      </c>
      <c r="J568">
        <v>942.44849999999997</v>
      </c>
      <c r="K568" s="1">
        <v>43499</v>
      </c>
      <c r="L568" s="2">
        <v>0.8208333333333333</v>
      </c>
      <c r="M568" t="s">
        <v>33</v>
      </c>
      <c r="N568">
        <v>897.57</v>
      </c>
      <c r="O568">
        <v>4.7619047620000003</v>
      </c>
      <c r="P568">
        <v>44.878500000000003</v>
      </c>
      <c r="Q568">
        <v>6.5</v>
      </c>
    </row>
    <row r="569" spans="1:17" hidden="1" x14ac:dyDescent="0.3">
      <c r="A569" t="s">
        <v>296</v>
      </c>
      <c r="B569" t="s">
        <v>46</v>
      </c>
      <c r="C569" t="s">
        <v>47</v>
      </c>
      <c r="D569" t="s">
        <v>27</v>
      </c>
      <c r="E569" t="s">
        <v>31</v>
      </c>
      <c r="F569" t="s">
        <v>37</v>
      </c>
      <c r="G569">
        <v>46.42</v>
      </c>
      <c r="H569">
        <v>3</v>
      </c>
      <c r="I569">
        <v>6.9630000000000001</v>
      </c>
      <c r="J569">
        <v>146.22300000000001</v>
      </c>
      <c r="K569" s="1">
        <v>43556</v>
      </c>
      <c r="L569" s="2">
        <v>0.55833333333333335</v>
      </c>
      <c r="M569" t="s">
        <v>33</v>
      </c>
      <c r="N569">
        <v>139.26</v>
      </c>
      <c r="O569">
        <v>4.7619047620000003</v>
      </c>
      <c r="P569">
        <v>6.9630000000000001</v>
      </c>
      <c r="Q569">
        <v>4.4000000000000004</v>
      </c>
    </row>
    <row r="570" spans="1:17" hidden="1" x14ac:dyDescent="0.3">
      <c r="A570" t="s">
        <v>303</v>
      </c>
      <c r="B570" t="s">
        <v>46</v>
      </c>
      <c r="C570" t="s">
        <v>47</v>
      </c>
      <c r="D570" t="s">
        <v>27</v>
      </c>
      <c r="E570" t="s">
        <v>21</v>
      </c>
      <c r="F570" t="s">
        <v>48</v>
      </c>
      <c r="G570">
        <v>57.34</v>
      </c>
      <c r="H570">
        <v>3</v>
      </c>
      <c r="I570">
        <v>8.6010000000000009</v>
      </c>
      <c r="J570">
        <v>180.62100000000001</v>
      </c>
      <c r="K570" s="1">
        <v>43741</v>
      </c>
      <c r="L570" s="2">
        <v>0.7909722222222223</v>
      </c>
      <c r="M570" t="s">
        <v>33</v>
      </c>
      <c r="N570">
        <v>172.02</v>
      </c>
      <c r="O570">
        <v>4.7619047620000003</v>
      </c>
      <c r="P570">
        <v>8.6010000000000009</v>
      </c>
      <c r="Q570">
        <v>7.9</v>
      </c>
    </row>
    <row r="571" spans="1:17" hidden="1" x14ac:dyDescent="0.3">
      <c r="A571" t="s">
        <v>330</v>
      </c>
      <c r="B571" t="s">
        <v>46</v>
      </c>
      <c r="C571" t="s">
        <v>47</v>
      </c>
      <c r="D571" t="s">
        <v>27</v>
      </c>
      <c r="E571" t="s">
        <v>31</v>
      </c>
      <c r="F571" t="s">
        <v>32</v>
      </c>
      <c r="G571">
        <v>93.87</v>
      </c>
      <c r="H571">
        <v>8</v>
      </c>
      <c r="I571">
        <v>37.548000000000002</v>
      </c>
      <c r="J571">
        <v>788.50800000000004</v>
      </c>
      <c r="K571" s="1">
        <v>43498</v>
      </c>
      <c r="L571" s="2">
        <v>0.77916666666666667</v>
      </c>
      <c r="M571" t="s">
        <v>33</v>
      </c>
      <c r="N571">
        <v>750.96</v>
      </c>
      <c r="O571">
        <v>4.7619047620000003</v>
      </c>
      <c r="P571">
        <v>37.548000000000002</v>
      </c>
      <c r="Q571">
        <v>8.3000000000000007</v>
      </c>
    </row>
    <row r="572" spans="1:17" hidden="1" x14ac:dyDescent="0.3">
      <c r="A572" t="s">
        <v>335</v>
      </c>
      <c r="B572" t="s">
        <v>46</v>
      </c>
      <c r="C572" t="s">
        <v>47</v>
      </c>
      <c r="D572" t="s">
        <v>27</v>
      </c>
      <c r="E572" t="s">
        <v>31</v>
      </c>
      <c r="F572" t="s">
        <v>48</v>
      </c>
      <c r="G572">
        <v>73.06</v>
      </c>
      <c r="H572">
        <v>7</v>
      </c>
      <c r="I572">
        <v>25.571000000000002</v>
      </c>
      <c r="J572">
        <v>536.99099999999999</v>
      </c>
      <c r="K572" t="s">
        <v>283</v>
      </c>
      <c r="L572" s="2">
        <v>0.79583333333333339</v>
      </c>
      <c r="M572" t="s">
        <v>33</v>
      </c>
      <c r="N572">
        <v>511.42</v>
      </c>
      <c r="O572">
        <v>4.7619047620000003</v>
      </c>
      <c r="P572">
        <v>25.571000000000002</v>
      </c>
      <c r="Q572">
        <v>4.2</v>
      </c>
    </row>
    <row r="573" spans="1:17" hidden="1" x14ac:dyDescent="0.3">
      <c r="A573" t="s">
        <v>376</v>
      </c>
      <c r="B573" t="s">
        <v>46</v>
      </c>
      <c r="C573" t="s">
        <v>47</v>
      </c>
      <c r="D573" t="s">
        <v>27</v>
      </c>
      <c r="E573" t="s">
        <v>21</v>
      </c>
      <c r="F573" t="s">
        <v>48</v>
      </c>
      <c r="G573">
        <v>48.51</v>
      </c>
      <c r="H573">
        <v>7</v>
      </c>
      <c r="I573">
        <v>16.9785</v>
      </c>
      <c r="J573">
        <v>356.54849999999999</v>
      </c>
      <c r="K573" t="s">
        <v>76</v>
      </c>
      <c r="L573" s="2">
        <v>0.5625</v>
      </c>
      <c r="M573" t="s">
        <v>33</v>
      </c>
      <c r="N573">
        <v>339.57</v>
      </c>
      <c r="O573">
        <v>4.7619047620000003</v>
      </c>
      <c r="P573">
        <v>16.9785</v>
      </c>
      <c r="Q573">
        <v>5.2</v>
      </c>
    </row>
    <row r="574" spans="1:17" hidden="1" x14ac:dyDescent="0.3">
      <c r="A574" t="s">
        <v>437</v>
      </c>
      <c r="B574" t="s">
        <v>46</v>
      </c>
      <c r="C574" t="s">
        <v>47</v>
      </c>
      <c r="D574" t="s">
        <v>27</v>
      </c>
      <c r="E574" t="s">
        <v>21</v>
      </c>
      <c r="F574" t="s">
        <v>22</v>
      </c>
      <c r="G574">
        <v>13.5</v>
      </c>
      <c r="H574">
        <v>10</v>
      </c>
      <c r="I574">
        <v>6.75</v>
      </c>
      <c r="J574">
        <v>141.75</v>
      </c>
      <c r="K574" t="s">
        <v>99</v>
      </c>
      <c r="L574" s="2">
        <v>0.46249999999999997</v>
      </c>
      <c r="M574" t="s">
        <v>33</v>
      </c>
      <c r="N574">
        <v>135</v>
      </c>
      <c r="O574">
        <v>4.7619047620000003</v>
      </c>
      <c r="P574">
        <v>6.75</v>
      </c>
      <c r="Q574">
        <v>4.8</v>
      </c>
    </row>
    <row r="575" spans="1:17" hidden="1" x14ac:dyDescent="0.3">
      <c r="A575" t="s">
        <v>460</v>
      </c>
      <c r="B575" t="s">
        <v>46</v>
      </c>
      <c r="C575" t="s">
        <v>47</v>
      </c>
      <c r="D575" t="s">
        <v>27</v>
      </c>
      <c r="E575" t="s">
        <v>21</v>
      </c>
      <c r="F575" t="s">
        <v>51</v>
      </c>
      <c r="G575">
        <v>60.96</v>
      </c>
      <c r="H575">
        <v>2</v>
      </c>
      <c r="I575">
        <v>6.0960000000000001</v>
      </c>
      <c r="J575">
        <v>128.01599999999999</v>
      </c>
      <c r="K575" t="s">
        <v>76</v>
      </c>
      <c r="L575" s="2">
        <v>0.81874999999999998</v>
      </c>
      <c r="M575" t="s">
        <v>33</v>
      </c>
      <c r="N575">
        <v>121.92</v>
      </c>
      <c r="O575">
        <v>4.7619047620000003</v>
      </c>
      <c r="P575">
        <v>6.0960000000000001</v>
      </c>
      <c r="Q575">
        <v>4.9000000000000004</v>
      </c>
    </row>
    <row r="576" spans="1:17" hidden="1" x14ac:dyDescent="0.3">
      <c r="A576" t="s">
        <v>468</v>
      </c>
      <c r="B576" t="s">
        <v>46</v>
      </c>
      <c r="C576" t="s">
        <v>47</v>
      </c>
      <c r="D576" t="s">
        <v>27</v>
      </c>
      <c r="E576" t="s">
        <v>21</v>
      </c>
      <c r="F576" t="s">
        <v>28</v>
      </c>
      <c r="G576">
        <v>23.65</v>
      </c>
      <c r="H576">
        <v>4</v>
      </c>
      <c r="I576">
        <v>4.7300000000000004</v>
      </c>
      <c r="J576">
        <v>99.33</v>
      </c>
      <c r="K576" t="s">
        <v>241</v>
      </c>
      <c r="L576" s="2">
        <v>0.56388888888888888</v>
      </c>
      <c r="M576" t="s">
        <v>33</v>
      </c>
      <c r="N576">
        <v>94.6</v>
      </c>
      <c r="O576">
        <v>4.7619047620000003</v>
      </c>
      <c r="P576">
        <v>4.7300000000000004</v>
      </c>
      <c r="Q576">
        <v>4</v>
      </c>
    </row>
    <row r="577" spans="1:17" hidden="1" x14ac:dyDescent="0.3">
      <c r="A577" t="s">
        <v>478</v>
      </c>
      <c r="B577" t="s">
        <v>46</v>
      </c>
      <c r="C577" t="s">
        <v>47</v>
      </c>
      <c r="D577" t="s">
        <v>27</v>
      </c>
      <c r="E577" t="s">
        <v>31</v>
      </c>
      <c r="F577" t="s">
        <v>48</v>
      </c>
      <c r="G577">
        <v>18.22</v>
      </c>
      <c r="H577">
        <v>7</v>
      </c>
      <c r="I577">
        <v>6.3769999999999998</v>
      </c>
      <c r="J577">
        <v>133.917</v>
      </c>
      <c r="K577" s="1">
        <v>43741</v>
      </c>
      <c r="L577" s="2">
        <v>0.58611111111111114</v>
      </c>
      <c r="M577" t="s">
        <v>33</v>
      </c>
      <c r="N577">
        <v>127.54</v>
      </c>
      <c r="O577">
        <v>4.7619047620000003</v>
      </c>
      <c r="P577">
        <v>6.3769999999999998</v>
      </c>
      <c r="Q577">
        <v>6.6</v>
      </c>
    </row>
    <row r="578" spans="1:17" hidden="1" x14ac:dyDescent="0.3">
      <c r="A578" t="s">
        <v>519</v>
      </c>
      <c r="B578" t="s">
        <v>46</v>
      </c>
      <c r="C578" t="s">
        <v>47</v>
      </c>
      <c r="D578" t="s">
        <v>27</v>
      </c>
      <c r="E578" t="s">
        <v>31</v>
      </c>
      <c r="F578" t="s">
        <v>51</v>
      </c>
      <c r="G578">
        <v>69.08</v>
      </c>
      <c r="H578">
        <v>2</v>
      </c>
      <c r="I578">
        <v>6.9080000000000004</v>
      </c>
      <c r="J578">
        <v>145.06800000000001</v>
      </c>
      <c r="K578" t="s">
        <v>305</v>
      </c>
      <c r="L578" s="2">
        <v>0.82500000000000007</v>
      </c>
      <c r="M578" t="s">
        <v>33</v>
      </c>
      <c r="N578">
        <v>138.16</v>
      </c>
      <c r="O578">
        <v>4.7619047620000003</v>
      </c>
      <c r="P578">
        <v>6.9080000000000004</v>
      </c>
      <c r="Q578">
        <v>6.9</v>
      </c>
    </row>
    <row r="579" spans="1:17" hidden="1" x14ac:dyDescent="0.3">
      <c r="A579" t="s">
        <v>522</v>
      </c>
      <c r="B579" t="s">
        <v>46</v>
      </c>
      <c r="C579" t="s">
        <v>47</v>
      </c>
      <c r="D579" t="s">
        <v>27</v>
      </c>
      <c r="E579" t="s">
        <v>31</v>
      </c>
      <c r="F579" t="s">
        <v>51</v>
      </c>
      <c r="G579">
        <v>95.54</v>
      </c>
      <c r="H579">
        <v>7</v>
      </c>
      <c r="I579">
        <v>33.439</v>
      </c>
      <c r="J579">
        <v>702.21900000000005</v>
      </c>
      <c r="K579" s="1">
        <v>43711</v>
      </c>
      <c r="L579" s="2">
        <v>0.60833333333333328</v>
      </c>
      <c r="M579" t="s">
        <v>33</v>
      </c>
      <c r="N579">
        <v>668.78</v>
      </c>
      <c r="O579">
        <v>4.7619047620000003</v>
      </c>
      <c r="P579">
        <v>33.439</v>
      </c>
      <c r="Q579">
        <v>9.6</v>
      </c>
    </row>
    <row r="580" spans="1:17" hidden="1" x14ac:dyDescent="0.3">
      <c r="A580" t="s">
        <v>523</v>
      </c>
      <c r="B580" t="s">
        <v>46</v>
      </c>
      <c r="C580" t="s">
        <v>47</v>
      </c>
      <c r="D580" t="s">
        <v>27</v>
      </c>
      <c r="E580" t="s">
        <v>21</v>
      </c>
      <c r="F580" t="s">
        <v>51</v>
      </c>
      <c r="G580">
        <v>47.44</v>
      </c>
      <c r="H580">
        <v>1</v>
      </c>
      <c r="I580">
        <v>2.3719999999999999</v>
      </c>
      <c r="J580">
        <v>49.811999999999998</v>
      </c>
      <c r="K580" t="s">
        <v>218</v>
      </c>
      <c r="L580" s="2">
        <v>0.7631944444444444</v>
      </c>
      <c r="M580" t="s">
        <v>33</v>
      </c>
      <c r="N580">
        <v>47.44</v>
      </c>
      <c r="O580">
        <v>4.7619047620000003</v>
      </c>
      <c r="P580">
        <v>2.3719999999999999</v>
      </c>
      <c r="Q580">
        <v>6.8</v>
      </c>
    </row>
    <row r="581" spans="1:17" hidden="1" x14ac:dyDescent="0.3">
      <c r="A581" t="s">
        <v>593</v>
      </c>
      <c r="B581" t="s">
        <v>46</v>
      </c>
      <c r="C581" t="s">
        <v>47</v>
      </c>
      <c r="D581" t="s">
        <v>27</v>
      </c>
      <c r="E581" t="s">
        <v>31</v>
      </c>
      <c r="F581" t="s">
        <v>37</v>
      </c>
      <c r="G581">
        <v>88.45</v>
      </c>
      <c r="H581">
        <v>1</v>
      </c>
      <c r="I581">
        <v>4.4225000000000003</v>
      </c>
      <c r="J581">
        <v>92.872500000000002</v>
      </c>
      <c r="K581" t="s">
        <v>41</v>
      </c>
      <c r="L581" s="2">
        <v>0.69166666666666676</v>
      </c>
      <c r="M581" t="s">
        <v>33</v>
      </c>
      <c r="N581">
        <v>88.45</v>
      </c>
      <c r="O581">
        <v>4.7619047620000003</v>
      </c>
      <c r="P581">
        <v>4.4225000000000003</v>
      </c>
      <c r="Q581">
        <v>9.5</v>
      </c>
    </row>
    <row r="582" spans="1:17" hidden="1" x14ac:dyDescent="0.3">
      <c r="A582" t="s">
        <v>596</v>
      </c>
      <c r="B582" t="s">
        <v>46</v>
      </c>
      <c r="C582" t="s">
        <v>47</v>
      </c>
      <c r="D582" t="s">
        <v>27</v>
      </c>
      <c r="E582" t="s">
        <v>21</v>
      </c>
      <c r="F582" t="s">
        <v>48</v>
      </c>
      <c r="G582">
        <v>84.05</v>
      </c>
      <c r="H582">
        <v>6</v>
      </c>
      <c r="I582">
        <v>25.215</v>
      </c>
      <c r="J582">
        <v>529.51499999999999</v>
      </c>
      <c r="K582" t="s">
        <v>228</v>
      </c>
      <c r="L582" s="2">
        <v>0.45</v>
      </c>
      <c r="M582" t="s">
        <v>33</v>
      </c>
      <c r="N582">
        <v>504.3</v>
      </c>
      <c r="O582">
        <v>4.7619047620000003</v>
      </c>
      <c r="P582">
        <v>25.215</v>
      </c>
      <c r="Q582">
        <v>7.7</v>
      </c>
    </row>
    <row r="583" spans="1:17" hidden="1" x14ac:dyDescent="0.3">
      <c r="A583" t="s">
        <v>609</v>
      </c>
      <c r="B583" t="s">
        <v>46</v>
      </c>
      <c r="C583" t="s">
        <v>47</v>
      </c>
      <c r="D583" t="s">
        <v>27</v>
      </c>
      <c r="E583" t="s">
        <v>21</v>
      </c>
      <c r="F583" t="s">
        <v>28</v>
      </c>
      <c r="G583">
        <v>45.71</v>
      </c>
      <c r="H583">
        <v>3</v>
      </c>
      <c r="I583">
        <v>6.8564999999999996</v>
      </c>
      <c r="J583">
        <v>143.98650000000001</v>
      </c>
      <c r="K583" t="s">
        <v>167</v>
      </c>
      <c r="L583" s="2">
        <v>0.44027777777777777</v>
      </c>
      <c r="M583" t="s">
        <v>33</v>
      </c>
      <c r="N583">
        <v>137.13</v>
      </c>
      <c r="O583">
        <v>4.7619047620000003</v>
      </c>
      <c r="P583">
        <v>6.8564999999999996</v>
      </c>
      <c r="Q583">
        <v>7.7</v>
      </c>
    </row>
    <row r="584" spans="1:17" hidden="1" x14ac:dyDescent="0.3">
      <c r="A584" t="s">
        <v>615</v>
      </c>
      <c r="B584" t="s">
        <v>46</v>
      </c>
      <c r="C584" t="s">
        <v>47</v>
      </c>
      <c r="D584" t="s">
        <v>27</v>
      </c>
      <c r="E584" t="s">
        <v>31</v>
      </c>
      <c r="F584" t="s">
        <v>51</v>
      </c>
      <c r="G584">
        <v>39.21</v>
      </c>
      <c r="H584">
        <v>4</v>
      </c>
      <c r="I584">
        <v>7.8419999999999996</v>
      </c>
      <c r="J584">
        <v>164.68199999999999</v>
      </c>
      <c r="K584" t="s">
        <v>188</v>
      </c>
      <c r="L584" s="2">
        <v>0.8354166666666667</v>
      </c>
      <c r="M584" t="s">
        <v>33</v>
      </c>
      <c r="N584">
        <v>156.84</v>
      </c>
      <c r="O584">
        <v>4.7619047620000003</v>
      </c>
      <c r="P584">
        <v>7.8419999999999996</v>
      </c>
      <c r="Q584">
        <v>9</v>
      </c>
    </row>
    <row r="585" spans="1:17" hidden="1" x14ac:dyDescent="0.3">
      <c r="A585" t="s">
        <v>633</v>
      </c>
      <c r="B585" t="s">
        <v>46</v>
      </c>
      <c r="C585" t="s">
        <v>47</v>
      </c>
      <c r="D585" t="s">
        <v>27</v>
      </c>
      <c r="E585" t="s">
        <v>21</v>
      </c>
      <c r="F585" t="s">
        <v>48</v>
      </c>
      <c r="G585">
        <v>71.2</v>
      </c>
      <c r="H585">
        <v>1</v>
      </c>
      <c r="I585">
        <v>3.56</v>
      </c>
      <c r="J585">
        <v>74.760000000000005</v>
      </c>
      <c r="K585" s="1">
        <v>43586</v>
      </c>
      <c r="L585" s="2">
        <v>0.86111111111111116</v>
      </c>
      <c r="M585" t="s">
        <v>33</v>
      </c>
      <c r="N585">
        <v>71.2</v>
      </c>
      <c r="O585">
        <v>4.7619047620000003</v>
      </c>
      <c r="P585">
        <v>3.56</v>
      </c>
      <c r="Q585">
        <v>9.1999999999999993</v>
      </c>
    </row>
    <row r="586" spans="1:17" hidden="1" x14ac:dyDescent="0.3">
      <c r="A586" t="s">
        <v>644</v>
      </c>
      <c r="B586" t="s">
        <v>46</v>
      </c>
      <c r="C586" t="s">
        <v>47</v>
      </c>
      <c r="D586" t="s">
        <v>27</v>
      </c>
      <c r="E586" t="s">
        <v>31</v>
      </c>
      <c r="F586" t="s">
        <v>32</v>
      </c>
      <c r="G586">
        <v>37.479999999999997</v>
      </c>
      <c r="H586">
        <v>3</v>
      </c>
      <c r="I586">
        <v>5.6219999999999999</v>
      </c>
      <c r="J586">
        <v>118.062</v>
      </c>
      <c r="K586" t="s">
        <v>115</v>
      </c>
      <c r="L586" s="2">
        <v>0.57291666666666663</v>
      </c>
      <c r="M586" t="s">
        <v>33</v>
      </c>
      <c r="N586">
        <v>112.44</v>
      </c>
      <c r="O586">
        <v>4.7619047620000003</v>
      </c>
      <c r="P586">
        <v>5.6219999999999999</v>
      </c>
      <c r="Q586">
        <v>7.7</v>
      </c>
    </row>
    <row r="587" spans="1:17" hidden="1" x14ac:dyDescent="0.3">
      <c r="A587" t="s">
        <v>657</v>
      </c>
      <c r="B587" t="s">
        <v>46</v>
      </c>
      <c r="C587" t="s">
        <v>47</v>
      </c>
      <c r="D587" t="s">
        <v>27</v>
      </c>
      <c r="E587" t="s">
        <v>21</v>
      </c>
      <c r="F587" t="s">
        <v>51</v>
      </c>
      <c r="G587">
        <v>79.86</v>
      </c>
      <c r="H587">
        <v>7</v>
      </c>
      <c r="I587">
        <v>27.951000000000001</v>
      </c>
      <c r="J587">
        <v>586.971</v>
      </c>
      <c r="K587" s="1">
        <v>43739</v>
      </c>
      <c r="L587" s="2">
        <v>0.43958333333333338</v>
      </c>
      <c r="M587" t="s">
        <v>33</v>
      </c>
      <c r="N587">
        <v>559.02</v>
      </c>
      <c r="O587">
        <v>4.7619047620000003</v>
      </c>
      <c r="P587">
        <v>27.951000000000001</v>
      </c>
      <c r="Q587">
        <v>5.5</v>
      </c>
    </row>
    <row r="588" spans="1:17" hidden="1" x14ac:dyDescent="0.3">
      <c r="A588" t="s">
        <v>662</v>
      </c>
      <c r="B588" t="s">
        <v>46</v>
      </c>
      <c r="C588" t="s">
        <v>47</v>
      </c>
      <c r="D588" t="s">
        <v>27</v>
      </c>
      <c r="E588" t="s">
        <v>31</v>
      </c>
      <c r="F588" t="s">
        <v>48</v>
      </c>
      <c r="G588">
        <v>72.39</v>
      </c>
      <c r="H588">
        <v>2</v>
      </c>
      <c r="I588">
        <v>7.2389999999999999</v>
      </c>
      <c r="J588">
        <v>152.01900000000001</v>
      </c>
      <c r="K588" t="s">
        <v>138</v>
      </c>
      <c r="L588" s="2">
        <v>0.82986111111111116</v>
      </c>
      <c r="M588" t="s">
        <v>33</v>
      </c>
      <c r="N588">
        <v>144.78</v>
      </c>
      <c r="O588">
        <v>4.7619047620000003</v>
      </c>
      <c r="P588">
        <v>7.2389999999999999</v>
      </c>
      <c r="Q588">
        <v>8.1</v>
      </c>
    </row>
    <row r="589" spans="1:17" hidden="1" x14ac:dyDescent="0.3">
      <c r="A589" t="s">
        <v>684</v>
      </c>
      <c r="B589" t="s">
        <v>46</v>
      </c>
      <c r="C589" t="s">
        <v>47</v>
      </c>
      <c r="D589" t="s">
        <v>27</v>
      </c>
      <c r="E589" t="s">
        <v>31</v>
      </c>
      <c r="F589" t="s">
        <v>22</v>
      </c>
      <c r="G589">
        <v>14.82</v>
      </c>
      <c r="H589">
        <v>3</v>
      </c>
      <c r="I589">
        <v>2.2229999999999999</v>
      </c>
      <c r="J589">
        <v>46.683</v>
      </c>
      <c r="K589" s="1">
        <v>43468</v>
      </c>
      <c r="L589" s="2">
        <v>0.47916666666666669</v>
      </c>
      <c r="M589" t="s">
        <v>33</v>
      </c>
      <c r="N589">
        <v>44.46</v>
      </c>
      <c r="O589">
        <v>4.7619047620000003</v>
      </c>
      <c r="P589">
        <v>2.2229999999999999</v>
      </c>
      <c r="Q589">
        <v>8.6999999999999993</v>
      </c>
    </row>
    <row r="590" spans="1:17" hidden="1" x14ac:dyDescent="0.3">
      <c r="A590" t="s">
        <v>712</v>
      </c>
      <c r="B590" t="s">
        <v>46</v>
      </c>
      <c r="C590" t="s">
        <v>47</v>
      </c>
      <c r="D590" t="s">
        <v>27</v>
      </c>
      <c r="E590" t="s">
        <v>21</v>
      </c>
      <c r="F590" t="s">
        <v>51</v>
      </c>
      <c r="G590">
        <v>83.25</v>
      </c>
      <c r="H590">
        <v>10</v>
      </c>
      <c r="I590">
        <v>41.625</v>
      </c>
      <c r="J590">
        <v>874.125</v>
      </c>
      <c r="K590" s="1">
        <v>43800</v>
      </c>
      <c r="L590" s="2">
        <v>0.47569444444444442</v>
      </c>
      <c r="M590" t="s">
        <v>33</v>
      </c>
      <c r="N590">
        <v>832.5</v>
      </c>
      <c r="O590">
        <v>4.7619047620000003</v>
      </c>
      <c r="P590">
        <v>41.625</v>
      </c>
      <c r="Q590">
        <v>4.4000000000000004</v>
      </c>
    </row>
    <row r="591" spans="1:17" hidden="1" x14ac:dyDescent="0.3">
      <c r="A591" t="s">
        <v>758</v>
      </c>
      <c r="B591" t="s">
        <v>46</v>
      </c>
      <c r="C591" t="s">
        <v>47</v>
      </c>
      <c r="D591" t="s">
        <v>27</v>
      </c>
      <c r="E591" t="s">
        <v>21</v>
      </c>
      <c r="F591" t="s">
        <v>37</v>
      </c>
      <c r="G591">
        <v>40.619999999999997</v>
      </c>
      <c r="H591">
        <v>2</v>
      </c>
      <c r="I591">
        <v>4.0620000000000003</v>
      </c>
      <c r="J591">
        <v>85.302000000000007</v>
      </c>
      <c r="K591" t="s">
        <v>91</v>
      </c>
      <c r="L591" s="2">
        <v>0.41736111111111113</v>
      </c>
      <c r="M591" t="s">
        <v>33</v>
      </c>
      <c r="N591">
        <v>81.239999999999995</v>
      </c>
      <c r="O591">
        <v>4.7619047620000003</v>
      </c>
      <c r="P591">
        <v>4.0620000000000003</v>
      </c>
      <c r="Q591">
        <v>4.0999999999999996</v>
      </c>
    </row>
    <row r="592" spans="1:17" hidden="1" x14ac:dyDescent="0.3">
      <c r="A592" t="s">
        <v>770</v>
      </c>
      <c r="B592" t="s">
        <v>46</v>
      </c>
      <c r="C592" t="s">
        <v>47</v>
      </c>
      <c r="D592" t="s">
        <v>27</v>
      </c>
      <c r="E592" t="s">
        <v>21</v>
      </c>
      <c r="F592" t="s">
        <v>37</v>
      </c>
      <c r="G592">
        <v>34.81</v>
      </c>
      <c r="H592">
        <v>1</v>
      </c>
      <c r="I592">
        <v>1.7404999999999999</v>
      </c>
      <c r="J592">
        <v>36.5505</v>
      </c>
      <c r="K592" t="s">
        <v>283</v>
      </c>
      <c r="L592" s="2">
        <v>0.42430555555555555</v>
      </c>
      <c r="M592" t="s">
        <v>33</v>
      </c>
      <c r="N592">
        <v>34.81</v>
      </c>
      <c r="O592">
        <v>4.7619047620000003</v>
      </c>
      <c r="P592">
        <v>1.7404999999999999</v>
      </c>
      <c r="Q592">
        <v>7</v>
      </c>
    </row>
    <row r="593" spans="1:17" hidden="1" x14ac:dyDescent="0.3">
      <c r="A593" t="s">
        <v>790</v>
      </c>
      <c r="B593" t="s">
        <v>46</v>
      </c>
      <c r="C593" t="s">
        <v>47</v>
      </c>
      <c r="D593" t="s">
        <v>27</v>
      </c>
      <c r="E593" t="s">
        <v>31</v>
      </c>
      <c r="F593" t="s">
        <v>48</v>
      </c>
      <c r="G593">
        <v>32.32</v>
      </c>
      <c r="H593">
        <v>3</v>
      </c>
      <c r="I593">
        <v>4.8479999999999999</v>
      </c>
      <c r="J593">
        <v>101.80800000000001</v>
      </c>
      <c r="K593" t="s">
        <v>112</v>
      </c>
      <c r="L593" s="2">
        <v>0.7993055555555556</v>
      </c>
      <c r="M593" t="s">
        <v>33</v>
      </c>
      <c r="N593">
        <v>96.96</v>
      </c>
      <c r="O593">
        <v>4.7619047620000003</v>
      </c>
      <c r="P593">
        <v>4.8479999999999999</v>
      </c>
      <c r="Q593">
        <v>4.3</v>
      </c>
    </row>
    <row r="594" spans="1:17" hidden="1" x14ac:dyDescent="0.3">
      <c r="A594" t="s">
        <v>811</v>
      </c>
      <c r="B594" t="s">
        <v>46</v>
      </c>
      <c r="C594" t="s">
        <v>47</v>
      </c>
      <c r="D594" t="s">
        <v>27</v>
      </c>
      <c r="E594" t="s">
        <v>31</v>
      </c>
      <c r="F594" t="s">
        <v>32</v>
      </c>
      <c r="G594">
        <v>44.12</v>
      </c>
      <c r="H594">
        <v>3</v>
      </c>
      <c r="I594">
        <v>6.6180000000000003</v>
      </c>
      <c r="J594">
        <v>138.97800000000001</v>
      </c>
      <c r="K594" t="s">
        <v>289</v>
      </c>
      <c r="L594" s="2">
        <v>0.57291666666666663</v>
      </c>
      <c r="M594" t="s">
        <v>33</v>
      </c>
      <c r="N594">
        <v>132.36000000000001</v>
      </c>
      <c r="O594">
        <v>4.7619047620000003</v>
      </c>
      <c r="P594">
        <v>6.6180000000000003</v>
      </c>
      <c r="Q594">
        <v>7.9</v>
      </c>
    </row>
    <row r="595" spans="1:17" hidden="1" x14ac:dyDescent="0.3">
      <c r="A595" t="s">
        <v>816</v>
      </c>
      <c r="B595" t="s">
        <v>46</v>
      </c>
      <c r="C595" t="s">
        <v>47</v>
      </c>
      <c r="D595" t="s">
        <v>27</v>
      </c>
      <c r="E595" t="s">
        <v>31</v>
      </c>
      <c r="F595" t="s">
        <v>37</v>
      </c>
      <c r="G595">
        <v>69.739999999999995</v>
      </c>
      <c r="H595">
        <v>10</v>
      </c>
      <c r="I595">
        <v>34.869999999999997</v>
      </c>
      <c r="J595">
        <v>732.27</v>
      </c>
      <c r="K595" s="1">
        <v>43588</v>
      </c>
      <c r="L595" s="2">
        <v>0.74236111111111114</v>
      </c>
      <c r="M595" t="s">
        <v>33</v>
      </c>
      <c r="N595">
        <v>697.4</v>
      </c>
      <c r="O595">
        <v>4.7619047620000003</v>
      </c>
      <c r="P595">
        <v>34.869999999999997</v>
      </c>
      <c r="Q595">
        <v>8.9</v>
      </c>
    </row>
    <row r="596" spans="1:17" hidden="1" x14ac:dyDescent="0.3">
      <c r="A596" t="s">
        <v>850</v>
      </c>
      <c r="B596" t="s">
        <v>46</v>
      </c>
      <c r="C596" t="s">
        <v>47</v>
      </c>
      <c r="D596" t="s">
        <v>27</v>
      </c>
      <c r="E596" t="s">
        <v>31</v>
      </c>
      <c r="F596" t="s">
        <v>28</v>
      </c>
      <c r="G596">
        <v>72.13</v>
      </c>
      <c r="H596">
        <v>10</v>
      </c>
      <c r="I596">
        <v>36.064999999999998</v>
      </c>
      <c r="J596">
        <v>757.36500000000001</v>
      </c>
      <c r="K596" t="s">
        <v>305</v>
      </c>
      <c r="L596" s="2">
        <v>0.6333333333333333</v>
      </c>
      <c r="M596" t="s">
        <v>33</v>
      </c>
      <c r="N596">
        <v>721.3</v>
      </c>
      <c r="O596">
        <v>4.7619047620000003</v>
      </c>
      <c r="P596">
        <v>36.064999999999998</v>
      </c>
      <c r="Q596">
        <v>4.2</v>
      </c>
    </row>
    <row r="597" spans="1:17" hidden="1" x14ac:dyDescent="0.3">
      <c r="A597" t="s">
        <v>864</v>
      </c>
      <c r="B597" t="s">
        <v>46</v>
      </c>
      <c r="C597" t="s">
        <v>47</v>
      </c>
      <c r="D597" t="s">
        <v>27</v>
      </c>
      <c r="E597" t="s">
        <v>21</v>
      </c>
      <c r="F597" t="s">
        <v>48</v>
      </c>
      <c r="G597">
        <v>28.86</v>
      </c>
      <c r="H597">
        <v>5</v>
      </c>
      <c r="I597">
        <v>7.2149999999999999</v>
      </c>
      <c r="J597">
        <v>151.51499999999999</v>
      </c>
      <c r="K597" t="s">
        <v>136</v>
      </c>
      <c r="L597" s="2">
        <v>0.75555555555555554</v>
      </c>
      <c r="M597" t="s">
        <v>33</v>
      </c>
      <c r="N597">
        <v>144.30000000000001</v>
      </c>
      <c r="O597">
        <v>4.7619047620000003</v>
      </c>
      <c r="P597">
        <v>7.2149999999999999</v>
      </c>
      <c r="Q597">
        <v>8</v>
      </c>
    </row>
    <row r="598" spans="1:17" hidden="1" x14ac:dyDescent="0.3">
      <c r="A598" t="s">
        <v>881</v>
      </c>
      <c r="B598" t="s">
        <v>46</v>
      </c>
      <c r="C598" t="s">
        <v>47</v>
      </c>
      <c r="D598" t="s">
        <v>27</v>
      </c>
      <c r="E598" t="s">
        <v>21</v>
      </c>
      <c r="F598" t="s">
        <v>32</v>
      </c>
      <c r="G598">
        <v>97.37</v>
      </c>
      <c r="H598">
        <v>10</v>
      </c>
      <c r="I598">
        <v>48.685000000000002</v>
      </c>
      <c r="J598">
        <v>1022.385</v>
      </c>
      <c r="K598" t="s">
        <v>58</v>
      </c>
      <c r="L598" s="2">
        <v>0.57500000000000007</v>
      </c>
      <c r="M598" t="s">
        <v>33</v>
      </c>
      <c r="N598">
        <v>973.7</v>
      </c>
      <c r="O598">
        <v>4.7619047620000003</v>
      </c>
      <c r="P598">
        <v>48.685000000000002</v>
      </c>
      <c r="Q598">
        <v>4.9000000000000004</v>
      </c>
    </row>
    <row r="599" spans="1:17" hidden="1" x14ac:dyDescent="0.3">
      <c r="A599" t="s">
        <v>887</v>
      </c>
      <c r="B599" t="s">
        <v>46</v>
      </c>
      <c r="C599" t="s">
        <v>47</v>
      </c>
      <c r="D599" t="s">
        <v>27</v>
      </c>
      <c r="E599" t="s">
        <v>31</v>
      </c>
      <c r="F599" t="s">
        <v>22</v>
      </c>
      <c r="G599">
        <v>92.78</v>
      </c>
      <c r="H599">
        <v>1</v>
      </c>
      <c r="I599">
        <v>4.6390000000000002</v>
      </c>
      <c r="J599">
        <v>97.418999999999997</v>
      </c>
      <c r="K599" t="s">
        <v>67</v>
      </c>
      <c r="L599" s="2">
        <v>0.4513888888888889</v>
      </c>
      <c r="M599" t="s">
        <v>33</v>
      </c>
      <c r="N599">
        <v>92.78</v>
      </c>
      <c r="O599">
        <v>4.7619047620000003</v>
      </c>
      <c r="P599">
        <v>4.6390000000000002</v>
      </c>
      <c r="Q599">
        <v>9.8000000000000007</v>
      </c>
    </row>
    <row r="600" spans="1:17" hidden="1" x14ac:dyDescent="0.3">
      <c r="A600" t="s">
        <v>926</v>
      </c>
      <c r="B600" t="s">
        <v>46</v>
      </c>
      <c r="C600" t="s">
        <v>47</v>
      </c>
      <c r="D600" t="s">
        <v>27</v>
      </c>
      <c r="E600" t="s">
        <v>31</v>
      </c>
      <c r="F600" t="s">
        <v>37</v>
      </c>
      <c r="G600">
        <v>44.63</v>
      </c>
      <c r="H600">
        <v>6</v>
      </c>
      <c r="I600">
        <v>13.388999999999999</v>
      </c>
      <c r="J600">
        <v>281.16899999999998</v>
      </c>
      <c r="K600" s="1">
        <v>43497</v>
      </c>
      <c r="L600" s="2">
        <v>0.83888888888888891</v>
      </c>
      <c r="M600" t="s">
        <v>33</v>
      </c>
      <c r="N600">
        <v>267.77999999999997</v>
      </c>
      <c r="O600">
        <v>4.7619047620000003</v>
      </c>
      <c r="P600">
        <v>13.388999999999999</v>
      </c>
      <c r="Q600">
        <v>5.0999999999999996</v>
      </c>
    </row>
    <row r="601" spans="1:17" hidden="1" x14ac:dyDescent="0.3">
      <c r="A601" t="s">
        <v>951</v>
      </c>
      <c r="B601" t="s">
        <v>46</v>
      </c>
      <c r="C601" t="s">
        <v>47</v>
      </c>
      <c r="D601" t="s">
        <v>27</v>
      </c>
      <c r="E601" t="s">
        <v>21</v>
      </c>
      <c r="F601" t="s">
        <v>32</v>
      </c>
      <c r="G601">
        <v>11.28</v>
      </c>
      <c r="H601">
        <v>9</v>
      </c>
      <c r="I601">
        <v>5.0759999999999996</v>
      </c>
      <c r="J601">
        <v>106.596</v>
      </c>
      <c r="K601" t="s">
        <v>338</v>
      </c>
      <c r="L601" s="2">
        <v>0.49652777777777773</v>
      </c>
      <c r="M601" t="s">
        <v>33</v>
      </c>
      <c r="N601">
        <v>101.52</v>
      </c>
      <c r="O601">
        <v>4.7619047620000003</v>
      </c>
      <c r="P601">
        <v>5.0759999999999996</v>
      </c>
      <c r="Q601">
        <v>4.3</v>
      </c>
    </row>
    <row r="602" spans="1:17" hidden="1" x14ac:dyDescent="0.3">
      <c r="A602" t="s">
        <v>984</v>
      </c>
      <c r="B602" t="s">
        <v>46</v>
      </c>
      <c r="C602" t="s">
        <v>47</v>
      </c>
      <c r="D602" t="s">
        <v>27</v>
      </c>
      <c r="E602" t="s">
        <v>31</v>
      </c>
      <c r="F602" t="s">
        <v>22</v>
      </c>
      <c r="G602">
        <v>99.16</v>
      </c>
      <c r="H602">
        <v>8</v>
      </c>
      <c r="I602">
        <v>39.664000000000001</v>
      </c>
      <c r="J602">
        <v>832.94399999999996</v>
      </c>
      <c r="K602" t="s">
        <v>80</v>
      </c>
      <c r="L602" s="2">
        <v>0.74097222222222225</v>
      </c>
      <c r="M602" t="s">
        <v>33</v>
      </c>
      <c r="N602">
        <v>793.28</v>
      </c>
      <c r="O602">
        <v>4.7619047620000003</v>
      </c>
      <c r="P602">
        <v>39.664000000000001</v>
      </c>
      <c r="Q602">
        <v>4.2</v>
      </c>
    </row>
    <row r="603" spans="1:17" hidden="1" x14ac:dyDescent="0.3">
      <c r="A603" t="s">
        <v>996</v>
      </c>
      <c r="B603" t="s">
        <v>46</v>
      </c>
      <c r="C603" t="s">
        <v>47</v>
      </c>
      <c r="D603" t="s">
        <v>27</v>
      </c>
      <c r="E603" t="s">
        <v>21</v>
      </c>
      <c r="F603" t="s">
        <v>22</v>
      </c>
      <c r="G603">
        <v>82.88</v>
      </c>
      <c r="H603">
        <v>5</v>
      </c>
      <c r="I603">
        <v>20.72</v>
      </c>
      <c r="J603">
        <v>435.12</v>
      </c>
      <c r="K603" t="s">
        <v>177</v>
      </c>
      <c r="L603" s="2">
        <v>0.58888888888888891</v>
      </c>
      <c r="M603" t="s">
        <v>33</v>
      </c>
      <c r="N603">
        <v>414.4</v>
      </c>
      <c r="O603">
        <v>4.7619047620000003</v>
      </c>
      <c r="P603">
        <v>20.72</v>
      </c>
      <c r="Q603">
        <v>6.6</v>
      </c>
    </row>
    <row r="604" spans="1:17" hidden="1" x14ac:dyDescent="0.3">
      <c r="A604" t="s">
        <v>998</v>
      </c>
      <c r="B604" t="s">
        <v>46</v>
      </c>
      <c r="C604" t="s">
        <v>47</v>
      </c>
      <c r="D604" t="s">
        <v>27</v>
      </c>
      <c r="E604" t="s">
        <v>21</v>
      </c>
      <c r="F604" t="s">
        <v>32</v>
      </c>
      <c r="G604">
        <v>49.01</v>
      </c>
      <c r="H604">
        <v>10</v>
      </c>
      <c r="I604">
        <v>24.504999999999999</v>
      </c>
      <c r="J604">
        <v>514.60500000000002</v>
      </c>
      <c r="K604" t="s">
        <v>35</v>
      </c>
      <c r="L604" s="2">
        <v>0.44722222222222219</v>
      </c>
      <c r="M604" t="s">
        <v>33</v>
      </c>
      <c r="N604">
        <v>490.1</v>
      </c>
      <c r="O604">
        <v>4.7619047620000003</v>
      </c>
      <c r="P604">
        <v>24.504999999999999</v>
      </c>
      <c r="Q604">
        <v>4.2</v>
      </c>
    </row>
    <row r="605" spans="1:17" hidden="1" x14ac:dyDescent="0.3">
      <c r="A605" t="s">
        <v>1017</v>
      </c>
      <c r="B605" t="s">
        <v>46</v>
      </c>
      <c r="C605" t="s">
        <v>47</v>
      </c>
      <c r="D605" t="s">
        <v>27</v>
      </c>
      <c r="E605" t="s">
        <v>21</v>
      </c>
      <c r="F605" t="s">
        <v>28</v>
      </c>
      <c r="G605">
        <v>88.25</v>
      </c>
      <c r="H605">
        <v>9</v>
      </c>
      <c r="I605">
        <v>39.712499999999999</v>
      </c>
      <c r="J605">
        <v>833.96249999999998</v>
      </c>
      <c r="K605" t="s">
        <v>118</v>
      </c>
      <c r="L605" s="2">
        <v>0.86875000000000002</v>
      </c>
      <c r="M605" t="s">
        <v>33</v>
      </c>
      <c r="N605">
        <v>794.25</v>
      </c>
      <c r="O605">
        <v>4.7619047620000003</v>
      </c>
      <c r="P605">
        <v>39.712499999999999</v>
      </c>
      <c r="Q605">
        <v>7.6</v>
      </c>
    </row>
    <row r="606" spans="1:17" hidden="1" x14ac:dyDescent="0.3">
      <c r="A606" t="s">
        <v>1053</v>
      </c>
      <c r="B606" t="s">
        <v>46</v>
      </c>
      <c r="C606" t="s">
        <v>47</v>
      </c>
      <c r="D606" t="s">
        <v>27</v>
      </c>
      <c r="E606" t="s">
        <v>31</v>
      </c>
      <c r="F606" t="s">
        <v>48</v>
      </c>
      <c r="G606">
        <v>33.33</v>
      </c>
      <c r="H606">
        <v>2</v>
      </c>
      <c r="I606">
        <v>3.3330000000000002</v>
      </c>
      <c r="J606">
        <v>69.992999999999995</v>
      </c>
      <c r="K606" t="s">
        <v>145</v>
      </c>
      <c r="L606" s="2">
        <v>0.6118055555555556</v>
      </c>
      <c r="M606" t="s">
        <v>33</v>
      </c>
      <c r="N606">
        <v>66.66</v>
      </c>
      <c r="O606">
        <v>4.7619047620000003</v>
      </c>
      <c r="P606">
        <v>3.3330000000000002</v>
      </c>
      <c r="Q606">
        <v>6.4</v>
      </c>
    </row>
    <row r="607" spans="1:17" hidden="1" x14ac:dyDescent="0.3">
      <c r="A607" t="s">
        <v>1054</v>
      </c>
      <c r="B607" t="s">
        <v>46</v>
      </c>
      <c r="C607" t="s">
        <v>47</v>
      </c>
      <c r="D607" t="s">
        <v>27</v>
      </c>
      <c r="E607" t="s">
        <v>21</v>
      </c>
      <c r="F607" t="s">
        <v>28</v>
      </c>
      <c r="G607">
        <v>38.270000000000003</v>
      </c>
      <c r="H607">
        <v>2</v>
      </c>
      <c r="I607">
        <v>3.827</v>
      </c>
      <c r="J607">
        <v>80.367000000000004</v>
      </c>
      <c r="K607" s="1">
        <v>43499</v>
      </c>
      <c r="L607" s="2">
        <v>0.76250000000000007</v>
      </c>
      <c r="M607" t="s">
        <v>33</v>
      </c>
      <c r="N607">
        <v>76.540000000000006</v>
      </c>
      <c r="O607">
        <v>4.7619047620000003</v>
      </c>
      <c r="P607">
        <v>3.827</v>
      </c>
      <c r="Q607">
        <v>5.8</v>
      </c>
    </row>
    <row r="608" spans="1:17" hidden="1" x14ac:dyDescent="0.3">
      <c r="A608" t="s">
        <v>1067</v>
      </c>
      <c r="B608" t="s">
        <v>46</v>
      </c>
      <c r="C608" t="s">
        <v>47</v>
      </c>
      <c r="D608" t="s">
        <v>27</v>
      </c>
      <c r="E608" t="s">
        <v>21</v>
      </c>
      <c r="F608" t="s">
        <v>28</v>
      </c>
      <c r="G608">
        <v>25.45</v>
      </c>
      <c r="H608">
        <v>1</v>
      </c>
      <c r="I608">
        <v>1.2725</v>
      </c>
      <c r="J608">
        <v>26.7225</v>
      </c>
      <c r="K608" s="1">
        <v>43741</v>
      </c>
      <c r="L608" s="2">
        <v>0.75694444444444453</v>
      </c>
      <c r="M608" t="s">
        <v>33</v>
      </c>
      <c r="N608">
        <v>25.45</v>
      </c>
      <c r="O608">
        <v>4.7619047620000003</v>
      </c>
      <c r="P608">
        <v>1.2725</v>
      </c>
      <c r="Q608">
        <v>5.0999999999999996</v>
      </c>
    </row>
    <row r="609" spans="1:17" hidden="1" x14ac:dyDescent="0.3">
      <c r="A609" t="s">
        <v>1068</v>
      </c>
      <c r="B609" t="s">
        <v>46</v>
      </c>
      <c r="C609" t="s">
        <v>47</v>
      </c>
      <c r="D609" t="s">
        <v>27</v>
      </c>
      <c r="E609" t="s">
        <v>21</v>
      </c>
      <c r="F609" t="s">
        <v>48</v>
      </c>
      <c r="G609">
        <v>67.77</v>
      </c>
      <c r="H609">
        <v>1</v>
      </c>
      <c r="I609">
        <v>3.3885000000000001</v>
      </c>
      <c r="J609">
        <v>71.158500000000004</v>
      </c>
      <c r="K609" s="1">
        <v>43557</v>
      </c>
      <c r="L609" s="2">
        <v>0.86319444444444438</v>
      </c>
      <c r="M609" t="s">
        <v>33</v>
      </c>
      <c r="N609">
        <v>67.77</v>
      </c>
      <c r="O609">
        <v>4.7619047620000003</v>
      </c>
      <c r="P609">
        <v>3.3885000000000001</v>
      </c>
      <c r="Q609">
        <v>6.5</v>
      </c>
    </row>
    <row r="610" spans="1:17" hidden="1" x14ac:dyDescent="0.3">
      <c r="A610" t="s">
        <v>63</v>
      </c>
      <c r="B610" t="s">
        <v>46</v>
      </c>
      <c r="C610" t="s">
        <v>47</v>
      </c>
      <c r="D610" t="s">
        <v>27</v>
      </c>
      <c r="E610" t="s">
        <v>21</v>
      </c>
      <c r="F610" t="s">
        <v>32</v>
      </c>
      <c r="G610">
        <v>40.299999999999997</v>
      </c>
      <c r="H610">
        <v>2</v>
      </c>
      <c r="I610">
        <v>4.03</v>
      </c>
      <c r="J610">
        <v>84.63</v>
      </c>
      <c r="K610" s="1">
        <v>43772</v>
      </c>
      <c r="L610" s="2">
        <v>0.64583333333333337</v>
      </c>
      <c r="M610" t="s">
        <v>23</v>
      </c>
      <c r="N610">
        <v>80.599999999999994</v>
      </c>
      <c r="O610">
        <v>4.7619047620000003</v>
      </c>
      <c r="P610">
        <v>4.03</v>
      </c>
      <c r="Q610">
        <v>4.4000000000000004</v>
      </c>
    </row>
    <row r="611" spans="1:17" hidden="1" x14ac:dyDescent="0.3">
      <c r="A611" t="s">
        <v>65</v>
      </c>
      <c r="B611" t="s">
        <v>46</v>
      </c>
      <c r="C611" t="s">
        <v>47</v>
      </c>
      <c r="D611" t="s">
        <v>27</v>
      </c>
      <c r="E611" t="s">
        <v>31</v>
      </c>
      <c r="F611" t="s">
        <v>22</v>
      </c>
      <c r="G611">
        <v>87.98</v>
      </c>
      <c r="H611">
        <v>3</v>
      </c>
      <c r="I611">
        <v>13.196999999999999</v>
      </c>
      <c r="J611">
        <v>277.137</v>
      </c>
      <c r="K611" s="1">
        <v>43588</v>
      </c>
      <c r="L611" s="2">
        <v>0.44444444444444442</v>
      </c>
      <c r="M611" t="s">
        <v>23</v>
      </c>
      <c r="N611">
        <v>263.94</v>
      </c>
      <c r="O611">
        <v>4.7619047620000003</v>
      </c>
      <c r="P611">
        <v>13.196999999999999</v>
      </c>
      <c r="Q611">
        <v>5.0999999999999996</v>
      </c>
    </row>
    <row r="612" spans="1:17" hidden="1" x14ac:dyDescent="0.3">
      <c r="A612" t="s">
        <v>108</v>
      </c>
      <c r="B612" t="s">
        <v>46</v>
      </c>
      <c r="C612" t="s">
        <v>47</v>
      </c>
      <c r="D612" t="s">
        <v>27</v>
      </c>
      <c r="E612" t="s">
        <v>31</v>
      </c>
      <c r="F612" t="s">
        <v>32</v>
      </c>
      <c r="G612">
        <v>16.16</v>
      </c>
      <c r="H612">
        <v>2</v>
      </c>
      <c r="I612">
        <v>1.6160000000000001</v>
      </c>
      <c r="J612">
        <v>33.936</v>
      </c>
      <c r="K612" s="1">
        <v>43649</v>
      </c>
      <c r="L612" s="2">
        <v>0.49236111111111108</v>
      </c>
      <c r="M612" t="s">
        <v>23</v>
      </c>
      <c r="N612">
        <v>32.32</v>
      </c>
      <c r="O612">
        <v>4.7619047620000003</v>
      </c>
      <c r="P612">
        <v>1.6160000000000001</v>
      </c>
      <c r="Q612">
        <v>6.5</v>
      </c>
    </row>
    <row r="613" spans="1:17" hidden="1" x14ac:dyDescent="0.3">
      <c r="A613" t="s">
        <v>144</v>
      </c>
      <c r="B613" t="s">
        <v>46</v>
      </c>
      <c r="C613" t="s">
        <v>47</v>
      </c>
      <c r="D613" t="s">
        <v>27</v>
      </c>
      <c r="E613" t="s">
        <v>21</v>
      </c>
      <c r="F613" t="s">
        <v>48</v>
      </c>
      <c r="G613">
        <v>96.68</v>
      </c>
      <c r="H613">
        <v>3</v>
      </c>
      <c r="I613">
        <v>14.502000000000001</v>
      </c>
      <c r="J613">
        <v>304.54199999999997</v>
      </c>
      <c r="K613" t="s">
        <v>145</v>
      </c>
      <c r="L613" s="2">
        <v>0.8305555555555556</v>
      </c>
      <c r="M613" t="s">
        <v>23</v>
      </c>
      <c r="N613">
        <v>290.04000000000002</v>
      </c>
      <c r="O613">
        <v>4.7619047620000003</v>
      </c>
      <c r="P613">
        <v>14.502000000000001</v>
      </c>
      <c r="Q613">
        <v>6.4</v>
      </c>
    </row>
    <row r="614" spans="1:17" hidden="1" x14ac:dyDescent="0.3">
      <c r="A614" t="s">
        <v>162</v>
      </c>
      <c r="B614" t="s">
        <v>46</v>
      </c>
      <c r="C614" t="s">
        <v>47</v>
      </c>
      <c r="D614" t="s">
        <v>27</v>
      </c>
      <c r="E614" t="s">
        <v>31</v>
      </c>
      <c r="F614" t="s">
        <v>22</v>
      </c>
      <c r="G614">
        <v>87.87</v>
      </c>
      <c r="H614">
        <v>10</v>
      </c>
      <c r="I614">
        <v>43.935000000000002</v>
      </c>
      <c r="J614">
        <v>922.63499999999999</v>
      </c>
      <c r="K614" t="s">
        <v>56</v>
      </c>
      <c r="L614" s="2">
        <v>0.43402777777777773</v>
      </c>
      <c r="M614" t="s">
        <v>23</v>
      </c>
      <c r="N614">
        <v>878.7</v>
      </c>
      <c r="O614">
        <v>4.7619047620000003</v>
      </c>
      <c r="P614">
        <v>43.935000000000002</v>
      </c>
      <c r="Q614">
        <v>5.0999999999999996</v>
      </c>
    </row>
    <row r="615" spans="1:17" hidden="1" x14ac:dyDescent="0.3">
      <c r="A615" t="s">
        <v>190</v>
      </c>
      <c r="B615" t="s">
        <v>46</v>
      </c>
      <c r="C615" t="s">
        <v>47</v>
      </c>
      <c r="D615" t="s">
        <v>27</v>
      </c>
      <c r="E615" t="s">
        <v>31</v>
      </c>
      <c r="F615" t="s">
        <v>32</v>
      </c>
      <c r="G615">
        <v>53.44</v>
      </c>
      <c r="H615">
        <v>2</v>
      </c>
      <c r="I615">
        <v>5.3440000000000003</v>
      </c>
      <c r="J615">
        <v>112.224</v>
      </c>
      <c r="K615" t="s">
        <v>115</v>
      </c>
      <c r="L615" s="2">
        <v>0.85972222222222217</v>
      </c>
      <c r="M615" t="s">
        <v>23</v>
      </c>
      <c r="N615">
        <v>106.88</v>
      </c>
      <c r="O615">
        <v>4.7619047620000003</v>
      </c>
      <c r="P615">
        <v>5.3440000000000003</v>
      </c>
      <c r="Q615">
        <v>4.0999999999999996</v>
      </c>
    </row>
    <row r="616" spans="1:17" hidden="1" x14ac:dyDescent="0.3">
      <c r="A616" t="s">
        <v>200</v>
      </c>
      <c r="B616" t="s">
        <v>46</v>
      </c>
      <c r="C616" t="s">
        <v>47</v>
      </c>
      <c r="D616" t="s">
        <v>27</v>
      </c>
      <c r="E616" t="s">
        <v>21</v>
      </c>
      <c r="F616" t="s">
        <v>37</v>
      </c>
      <c r="G616">
        <v>90.28</v>
      </c>
      <c r="H616">
        <v>9</v>
      </c>
      <c r="I616">
        <v>40.625999999999998</v>
      </c>
      <c r="J616">
        <v>853.14599999999996</v>
      </c>
      <c r="K616" s="1">
        <v>43679</v>
      </c>
      <c r="L616" s="2">
        <v>0.46875</v>
      </c>
      <c r="M616" t="s">
        <v>23</v>
      </c>
      <c r="N616">
        <v>812.52</v>
      </c>
      <c r="O616">
        <v>4.7619047620000003</v>
      </c>
      <c r="P616">
        <v>40.625999999999998</v>
      </c>
      <c r="Q616">
        <v>7.2</v>
      </c>
    </row>
    <row r="617" spans="1:17" hidden="1" x14ac:dyDescent="0.3">
      <c r="A617" t="s">
        <v>233</v>
      </c>
      <c r="B617" t="s">
        <v>46</v>
      </c>
      <c r="C617" t="s">
        <v>47</v>
      </c>
      <c r="D617" t="s">
        <v>27</v>
      </c>
      <c r="E617" t="s">
        <v>31</v>
      </c>
      <c r="F617" t="s">
        <v>32</v>
      </c>
      <c r="G617">
        <v>50.28</v>
      </c>
      <c r="H617">
        <v>5</v>
      </c>
      <c r="I617">
        <v>12.57</v>
      </c>
      <c r="J617">
        <v>263.97000000000003</v>
      </c>
      <c r="K617" s="1">
        <v>43649</v>
      </c>
      <c r="L617" s="2">
        <v>0.58194444444444449</v>
      </c>
      <c r="M617" t="s">
        <v>23</v>
      </c>
      <c r="N617">
        <v>251.4</v>
      </c>
      <c r="O617">
        <v>4.7619047620000003</v>
      </c>
      <c r="P617">
        <v>12.57</v>
      </c>
      <c r="Q617">
        <v>9.6999999999999993</v>
      </c>
    </row>
    <row r="618" spans="1:17" hidden="1" x14ac:dyDescent="0.3">
      <c r="A618" t="s">
        <v>236</v>
      </c>
      <c r="B618" t="s">
        <v>46</v>
      </c>
      <c r="C618" t="s">
        <v>47</v>
      </c>
      <c r="D618" t="s">
        <v>27</v>
      </c>
      <c r="E618" t="s">
        <v>31</v>
      </c>
      <c r="F618" t="s">
        <v>37</v>
      </c>
      <c r="G618">
        <v>93.39</v>
      </c>
      <c r="H618">
        <v>6</v>
      </c>
      <c r="I618">
        <v>28.016999999999999</v>
      </c>
      <c r="J618">
        <v>588.35699999999997</v>
      </c>
      <c r="K618" t="s">
        <v>112</v>
      </c>
      <c r="L618" s="2">
        <v>0.8041666666666667</v>
      </c>
      <c r="M618" t="s">
        <v>23</v>
      </c>
      <c r="N618">
        <v>560.34</v>
      </c>
      <c r="O618">
        <v>4.7619047620000003</v>
      </c>
      <c r="P618">
        <v>28.016999999999999</v>
      </c>
      <c r="Q618">
        <v>10</v>
      </c>
    </row>
    <row r="619" spans="1:17" hidden="1" x14ac:dyDescent="0.3">
      <c r="A619" t="s">
        <v>252</v>
      </c>
      <c r="B619" t="s">
        <v>46</v>
      </c>
      <c r="C619" t="s">
        <v>47</v>
      </c>
      <c r="D619" t="s">
        <v>27</v>
      </c>
      <c r="E619" t="s">
        <v>31</v>
      </c>
      <c r="F619" t="s">
        <v>48</v>
      </c>
      <c r="G619">
        <v>19.79</v>
      </c>
      <c r="H619">
        <v>8</v>
      </c>
      <c r="I619">
        <v>7.9160000000000004</v>
      </c>
      <c r="J619">
        <v>166.23599999999999</v>
      </c>
      <c r="K619" t="s">
        <v>209</v>
      </c>
      <c r="L619" s="2">
        <v>0.50277777777777777</v>
      </c>
      <c r="M619" t="s">
        <v>23</v>
      </c>
      <c r="N619">
        <v>158.32</v>
      </c>
      <c r="O619">
        <v>4.7619047620000003</v>
      </c>
      <c r="P619">
        <v>7.9160000000000004</v>
      </c>
      <c r="Q619">
        <v>8.6999999999999993</v>
      </c>
    </row>
    <row r="620" spans="1:17" hidden="1" x14ac:dyDescent="0.3">
      <c r="A620" t="s">
        <v>271</v>
      </c>
      <c r="B620" t="s">
        <v>46</v>
      </c>
      <c r="C620" t="s">
        <v>47</v>
      </c>
      <c r="D620" t="s">
        <v>27</v>
      </c>
      <c r="E620" t="s">
        <v>21</v>
      </c>
      <c r="F620" t="s">
        <v>51</v>
      </c>
      <c r="G620">
        <v>73.52</v>
      </c>
      <c r="H620">
        <v>2</v>
      </c>
      <c r="I620">
        <v>7.3520000000000003</v>
      </c>
      <c r="J620">
        <v>154.392</v>
      </c>
      <c r="K620" t="s">
        <v>58</v>
      </c>
      <c r="L620" s="2">
        <v>0.57013888888888886</v>
      </c>
      <c r="M620" t="s">
        <v>23</v>
      </c>
      <c r="N620">
        <v>147.04</v>
      </c>
      <c r="O620">
        <v>4.7619047620000003</v>
      </c>
      <c r="P620">
        <v>7.3520000000000003</v>
      </c>
      <c r="Q620">
        <v>4.5999999999999996</v>
      </c>
    </row>
    <row r="621" spans="1:17" hidden="1" x14ac:dyDescent="0.3">
      <c r="A621" t="s">
        <v>273</v>
      </c>
      <c r="B621" t="s">
        <v>46</v>
      </c>
      <c r="C621" t="s">
        <v>47</v>
      </c>
      <c r="D621" t="s">
        <v>27</v>
      </c>
      <c r="E621" t="s">
        <v>31</v>
      </c>
      <c r="F621" t="s">
        <v>32</v>
      </c>
      <c r="G621">
        <v>25.55</v>
      </c>
      <c r="H621">
        <v>4</v>
      </c>
      <c r="I621">
        <v>5.1100000000000003</v>
      </c>
      <c r="J621">
        <v>107.31</v>
      </c>
      <c r="K621" t="s">
        <v>145</v>
      </c>
      <c r="L621" s="2">
        <v>0.84930555555555554</v>
      </c>
      <c r="M621" t="s">
        <v>23</v>
      </c>
      <c r="N621">
        <v>102.2</v>
      </c>
      <c r="O621">
        <v>4.7619047620000003</v>
      </c>
      <c r="P621">
        <v>5.1100000000000003</v>
      </c>
      <c r="Q621">
        <v>5.7</v>
      </c>
    </row>
    <row r="622" spans="1:17" hidden="1" x14ac:dyDescent="0.3">
      <c r="A622" t="s">
        <v>290</v>
      </c>
      <c r="B622" t="s">
        <v>46</v>
      </c>
      <c r="C622" t="s">
        <v>47</v>
      </c>
      <c r="D622" t="s">
        <v>27</v>
      </c>
      <c r="E622" t="s">
        <v>21</v>
      </c>
      <c r="F622" t="s">
        <v>51</v>
      </c>
      <c r="G622">
        <v>30.37</v>
      </c>
      <c r="H622">
        <v>3</v>
      </c>
      <c r="I622">
        <v>4.5555000000000003</v>
      </c>
      <c r="J622">
        <v>95.665499999999994</v>
      </c>
      <c r="K622" t="s">
        <v>171</v>
      </c>
      <c r="L622" s="2">
        <v>0.57013888888888886</v>
      </c>
      <c r="M622" t="s">
        <v>23</v>
      </c>
      <c r="N622">
        <v>91.11</v>
      </c>
      <c r="O622">
        <v>4.7619047620000003</v>
      </c>
      <c r="P622">
        <v>4.5555000000000003</v>
      </c>
      <c r="Q622">
        <v>5.0999999999999996</v>
      </c>
    </row>
    <row r="623" spans="1:17" hidden="1" x14ac:dyDescent="0.3">
      <c r="A623" t="s">
        <v>294</v>
      </c>
      <c r="B623" t="s">
        <v>46</v>
      </c>
      <c r="C623" t="s">
        <v>47</v>
      </c>
      <c r="D623" t="s">
        <v>27</v>
      </c>
      <c r="E623" t="s">
        <v>31</v>
      </c>
      <c r="F623" t="s">
        <v>32</v>
      </c>
      <c r="G623">
        <v>92.36</v>
      </c>
      <c r="H623">
        <v>5</v>
      </c>
      <c r="I623">
        <v>23.09</v>
      </c>
      <c r="J623">
        <v>484.89</v>
      </c>
      <c r="K623" t="s">
        <v>295</v>
      </c>
      <c r="L623" s="2">
        <v>0.80347222222222225</v>
      </c>
      <c r="M623" t="s">
        <v>23</v>
      </c>
      <c r="N623">
        <v>461.8</v>
      </c>
      <c r="O623">
        <v>4.7619047620000003</v>
      </c>
      <c r="P623">
        <v>23.09</v>
      </c>
      <c r="Q623">
        <v>4.9000000000000004</v>
      </c>
    </row>
    <row r="624" spans="1:17" hidden="1" x14ac:dyDescent="0.3">
      <c r="A624" t="s">
        <v>302</v>
      </c>
      <c r="B624" t="s">
        <v>46</v>
      </c>
      <c r="C624" t="s">
        <v>47</v>
      </c>
      <c r="D624" t="s">
        <v>27</v>
      </c>
      <c r="E624" t="s">
        <v>31</v>
      </c>
      <c r="F624" t="s">
        <v>51</v>
      </c>
      <c r="G624">
        <v>94.87</v>
      </c>
      <c r="H624">
        <v>8</v>
      </c>
      <c r="I624">
        <v>37.948</v>
      </c>
      <c r="J624">
        <v>796.90800000000002</v>
      </c>
      <c r="K624" s="1">
        <v>43801</v>
      </c>
      <c r="L624" s="2">
        <v>0.54027777777777775</v>
      </c>
      <c r="M624" t="s">
        <v>23</v>
      </c>
      <c r="N624">
        <v>758.96</v>
      </c>
      <c r="O624">
        <v>4.7619047620000003</v>
      </c>
      <c r="P624">
        <v>37.948</v>
      </c>
      <c r="Q624">
        <v>8.6999999999999993</v>
      </c>
    </row>
    <row r="625" spans="1:17" hidden="1" x14ac:dyDescent="0.3">
      <c r="A625" t="s">
        <v>304</v>
      </c>
      <c r="B625" t="s">
        <v>46</v>
      </c>
      <c r="C625" t="s">
        <v>47</v>
      </c>
      <c r="D625" t="s">
        <v>27</v>
      </c>
      <c r="E625" t="s">
        <v>31</v>
      </c>
      <c r="F625" t="s">
        <v>28</v>
      </c>
      <c r="G625">
        <v>45.35</v>
      </c>
      <c r="H625">
        <v>6</v>
      </c>
      <c r="I625">
        <v>13.605</v>
      </c>
      <c r="J625">
        <v>285.70499999999998</v>
      </c>
      <c r="K625" t="s">
        <v>305</v>
      </c>
      <c r="L625" s="2">
        <v>0.57222222222222219</v>
      </c>
      <c r="M625" t="s">
        <v>23</v>
      </c>
      <c r="N625">
        <v>272.10000000000002</v>
      </c>
      <c r="O625">
        <v>4.7619047620000003</v>
      </c>
      <c r="P625">
        <v>13.605</v>
      </c>
      <c r="Q625">
        <v>6.1</v>
      </c>
    </row>
    <row r="626" spans="1:17" hidden="1" x14ac:dyDescent="0.3">
      <c r="A626" t="s">
        <v>306</v>
      </c>
      <c r="B626" t="s">
        <v>46</v>
      </c>
      <c r="C626" t="s">
        <v>47</v>
      </c>
      <c r="D626" t="s">
        <v>27</v>
      </c>
      <c r="E626" t="s">
        <v>31</v>
      </c>
      <c r="F626" t="s">
        <v>48</v>
      </c>
      <c r="G626">
        <v>62.08</v>
      </c>
      <c r="H626">
        <v>7</v>
      </c>
      <c r="I626">
        <v>21.728000000000002</v>
      </c>
      <c r="J626">
        <v>456.28800000000001</v>
      </c>
      <c r="K626" s="1">
        <v>43619</v>
      </c>
      <c r="L626" s="2">
        <v>0.57361111111111118</v>
      </c>
      <c r="M626" t="s">
        <v>23</v>
      </c>
      <c r="N626">
        <v>434.56</v>
      </c>
      <c r="O626">
        <v>4.7619047620000003</v>
      </c>
      <c r="P626">
        <v>21.728000000000002</v>
      </c>
      <c r="Q626">
        <v>5.4</v>
      </c>
    </row>
    <row r="627" spans="1:17" hidden="1" x14ac:dyDescent="0.3">
      <c r="A627" t="s">
        <v>351</v>
      </c>
      <c r="B627" t="s">
        <v>46</v>
      </c>
      <c r="C627" t="s">
        <v>47</v>
      </c>
      <c r="D627" t="s">
        <v>27</v>
      </c>
      <c r="E627" t="s">
        <v>31</v>
      </c>
      <c r="F627" t="s">
        <v>37</v>
      </c>
      <c r="G627">
        <v>54.45</v>
      </c>
      <c r="H627">
        <v>1</v>
      </c>
      <c r="I627">
        <v>2.7225000000000001</v>
      </c>
      <c r="J627">
        <v>57.172499999999999</v>
      </c>
      <c r="K627" t="s">
        <v>314</v>
      </c>
      <c r="L627" s="2">
        <v>0.80833333333333324</v>
      </c>
      <c r="M627" t="s">
        <v>23</v>
      </c>
      <c r="N627">
        <v>54.45</v>
      </c>
      <c r="O627">
        <v>4.7619047620000003</v>
      </c>
      <c r="P627">
        <v>2.7225000000000001</v>
      </c>
      <c r="Q627">
        <v>7.9</v>
      </c>
    </row>
    <row r="628" spans="1:17" hidden="1" x14ac:dyDescent="0.3">
      <c r="A628" t="s">
        <v>358</v>
      </c>
      <c r="B628" t="s">
        <v>46</v>
      </c>
      <c r="C628" t="s">
        <v>47</v>
      </c>
      <c r="D628" t="s">
        <v>27</v>
      </c>
      <c r="E628" t="s">
        <v>21</v>
      </c>
      <c r="F628" t="s">
        <v>37</v>
      </c>
      <c r="G628">
        <v>67.430000000000007</v>
      </c>
      <c r="H628">
        <v>5</v>
      </c>
      <c r="I628">
        <v>16.857500000000002</v>
      </c>
      <c r="J628">
        <v>354.00749999999999</v>
      </c>
      <c r="K628" s="1">
        <v>43619</v>
      </c>
      <c r="L628" s="2">
        <v>0.75902777777777775</v>
      </c>
      <c r="M628" t="s">
        <v>23</v>
      </c>
      <c r="N628">
        <v>337.15</v>
      </c>
      <c r="O628">
        <v>4.7619047620000003</v>
      </c>
      <c r="P628">
        <v>16.857500000000002</v>
      </c>
      <c r="Q628">
        <v>6.3</v>
      </c>
    </row>
    <row r="629" spans="1:17" hidden="1" x14ac:dyDescent="0.3">
      <c r="A629" t="s">
        <v>362</v>
      </c>
      <c r="B629" t="s">
        <v>46</v>
      </c>
      <c r="C629" t="s">
        <v>47</v>
      </c>
      <c r="D629" t="s">
        <v>27</v>
      </c>
      <c r="E629" t="s">
        <v>21</v>
      </c>
      <c r="F629" t="s">
        <v>22</v>
      </c>
      <c r="G629">
        <v>99.71</v>
      </c>
      <c r="H629">
        <v>6</v>
      </c>
      <c r="I629">
        <v>29.913</v>
      </c>
      <c r="J629">
        <v>628.173</v>
      </c>
      <c r="K629" t="s">
        <v>314</v>
      </c>
      <c r="L629" s="2">
        <v>0.70277777777777783</v>
      </c>
      <c r="M629" t="s">
        <v>23</v>
      </c>
      <c r="N629">
        <v>598.26</v>
      </c>
      <c r="O629">
        <v>4.7619047620000003</v>
      </c>
      <c r="P629">
        <v>29.913</v>
      </c>
      <c r="Q629">
        <v>7.9</v>
      </c>
    </row>
    <row r="630" spans="1:17" hidden="1" x14ac:dyDescent="0.3">
      <c r="A630" t="s">
        <v>382</v>
      </c>
      <c r="B630" t="s">
        <v>46</v>
      </c>
      <c r="C630" t="s">
        <v>47</v>
      </c>
      <c r="D630" t="s">
        <v>27</v>
      </c>
      <c r="E630" t="s">
        <v>31</v>
      </c>
      <c r="F630" t="s">
        <v>22</v>
      </c>
      <c r="G630">
        <v>18.11</v>
      </c>
      <c r="H630">
        <v>10</v>
      </c>
      <c r="I630">
        <v>9.0549999999999997</v>
      </c>
      <c r="J630">
        <v>190.155</v>
      </c>
      <c r="K630" t="s">
        <v>125</v>
      </c>
      <c r="L630" s="2">
        <v>0.49027777777777781</v>
      </c>
      <c r="M630" t="s">
        <v>23</v>
      </c>
      <c r="N630">
        <v>181.1</v>
      </c>
      <c r="O630">
        <v>4.7619047620000003</v>
      </c>
      <c r="P630">
        <v>9.0549999999999997</v>
      </c>
      <c r="Q630">
        <v>5.9</v>
      </c>
    </row>
    <row r="631" spans="1:17" hidden="1" x14ac:dyDescent="0.3">
      <c r="A631" t="s">
        <v>413</v>
      </c>
      <c r="B631" t="s">
        <v>46</v>
      </c>
      <c r="C631" t="s">
        <v>47</v>
      </c>
      <c r="D631" t="s">
        <v>27</v>
      </c>
      <c r="E631" t="s">
        <v>31</v>
      </c>
      <c r="F631" t="s">
        <v>37</v>
      </c>
      <c r="G631">
        <v>97.74</v>
      </c>
      <c r="H631">
        <v>4</v>
      </c>
      <c r="I631">
        <v>19.547999999999998</v>
      </c>
      <c r="J631">
        <v>410.50799999999998</v>
      </c>
      <c r="K631" s="1">
        <v>43802</v>
      </c>
      <c r="L631" s="2">
        <v>0.82847222222222217</v>
      </c>
      <c r="M631" t="s">
        <v>23</v>
      </c>
      <c r="N631">
        <v>390.96</v>
      </c>
      <c r="O631">
        <v>4.7619047620000003</v>
      </c>
      <c r="P631">
        <v>19.547999999999998</v>
      </c>
      <c r="Q631">
        <v>6.4</v>
      </c>
    </row>
    <row r="632" spans="1:17" hidden="1" x14ac:dyDescent="0.3">
      <c r="A632" t="s">
        <v>446</v>
      </c>
      <c r="B632" t="s">
        <v>46</v>
      </c>
      <c r="C632" t="s">
        <v>47</v>
      </c>
      <c r="D632" t="s">
        <v>27</v>
      </c>
      <c r="E632" t="s">
        <v>31</v>
      </c>
      <c r="F632" t="s">
        <v>28</v>
      </c>
      <c r="G632">
        <v>27.5</v>
      </c>
      <c r="H632">
        <v>3</v>
      </c>
      <c r="I632">
        <v>4.125</v>
      </c>
      <c r="J632">
        <v>86.625</v>
      </c>
      <c r="K632" s="1">
        <v>43468</v>
      </c>
      <c r="L632" s="2">
        <v>0.65277777777777779</v>
      </c>
      <c r="M632" t="s">
        <v>23</v>
      </c>
      <c r="N632">
        <v>82.5</v>
      </c>
      <c r="O632">
        <v>4.7619047620000003</v>
      </c>
      <c r="P632">
        <v>4.125</v>
      </c>
      <c r="Q632">
        <v>6.5</v>
      </c>
    </row>
    <row r="633" spans="1:17" hidden="1" x14ac:dyDescent="0.3">
      <c r="A633" t="s">
        <v>492</v>
      </c>
      <c r="B633" t="s">
        <v>46</v>
      </c>
      <c r="C633" t="s">
        <v>47</v>
      </c>
      <c r="D633" t="s">
        <v>27</v>
      </c>
      <c r="E633" t="s">
        <v>21</v>
      </c>
      <c r="F633" t="s">
        <v>51</v>
      </c>
      <c r="G633">
        <v>39.75</v>
      </c>
      <c r="H633">
        <v>5</v>
      </c>
      <c r="I633">
        <v>9.9375</v>
      </c>
      <c r="J633">
        <v>208.6875</v>
      </c>
      <c r="K633" t="s">
        <v>218</v>
      </c>
      <c r="L633" s="2">
        <v>0.4465277777777778</v>
      </c>
      <c r="M633" t="s">
        <v>23</v>
      </c>
      <c r="N633">
        <v>198.75</v>
      </c>
      <c r="O633">
        <v>4.7619047620000003</v>
      </c>
      <c r="P633">
        <v>9.9375</v>
      </c>
      <c r="Q633">
        <v>9.6</v>
      </c>
    </row>
    <row r="634" spans="1:17" hidden="1" x14ac:dyDescent="0.3">
      <c r="A634" t="s">
        <v>500</v>
      </c>
      <c r="B634" t="s">
        <v>46</v>
      </c>
      <c r="C634" t="s">
        <v>47</v>
      </c>
      <c r="D634" t="s">
        <v>27</v>
      </c>
      <c r="E634" t="s">
        <v>31</v>
      </c>
      <c r="F634" t="s">
        <v>37</v>
      </c>
      <c r="G634">
        <v>21.87</v>
      </c>
      <c r="H634">
        <v>2</v>
      </c>
      <c r="I634">
        <v>2.1869999999999998</v>
      </c>
      <c r="J634">
        <v>45.927</v>
      </c>
      <c r="K634" t="s">
        <v>76</v>
      </c>
      <c r="L634" s="2">
        <v>0.60347222222222219</v>
      </c>
      <c r="M634" t="s">
        <v>23</v>
      </c>
      <c r="N634">
        <v>43.74</v>
      </c>
      <c r="O634">
        <v>4.7619047620000003</v>
      </c>
      <c r="P634">
        <v>2.1869999999999998</v>
      </c>
      <c r="Q634">
        <v>6.9</v>
      </c>
    </row>
    <row r="635" spans="1:17" hidden="1" x14ac:dyDescent="0.3">
      <c r="A635" t="s">
        <v>504</v>
      </c>
      <c r="B635" t="s">
        <v>46</v>
      </c>
      <c r="C635" t="s">
        <v>47</v>
      </c>
      <c r="D635" t="s">
        <v>27</v>
      </c>
      <c r="E635" t="s">
        <v>31</v>
      </c>
      <c r="F635" t="s">
        <v>22</v>
      </c>
      <c r="G635">
        <v>96.11</v>
      </c>
      <c r="H635">
        <v>1</v>
      </c>
      <c r="I635">
        <v>4.8055000000000003</v>
      </c>
      <c r="J635">
        <v>100.91549999999999</v>
      </c>
      <c r="K635" t="s">
        <v>76</v>
      </c>
      <c r="L635" s="2">
        <v>0.68611111111111101</v>
      </c>
      <c r="M635" t="s">
        <v>23</v>
      </c>
      <c r="N635">
        <v>96.11</v>
      </c>
      <c r="O635">
        <v>4.7619047620000003</v>
      </c>
      <c r="P635">
        <v>4.8055000000000003</v>
      </c>
      <c r="Q635">
        <v>7.8</v>
      </c>
    </row>
    <row r="636" spans="1:17" hidden="1" x14ac:dyDescent="0.3">
      <c r="A636" t="s">
        <v>507</v>
      </c>
      <c r="B636" t="s">
        <v>46</v>
      </c>
      <c r="C636" t="s">
        <v>47</v>
      </c>
      <c r="D636" t="s">
        <v>27</v>
      </c>
      <c r="E636" t="s">
        <v>21</v>
      </c>
      <c r="F636" t="s">
        <v>22</v>
      </c>
      <c r="G636">
        <v>57.22</v>
      </c>
      <c r="H636">
        <v>2</v>
      </c>
      <c r="I636">
        <v>5.7220000000000004</v>
      </c>
      <c r="J636">
        <v>120.16200000000001</v>
      </c>
      <c r="K636" s="1">
        <v>43800</v>
      </c>
      <c r="L636" s="2">
        <v>0.71736111111111101</v>
      </c>
      <c r="M636" t="s">
        <v>23</v>
      </c>
      <c r="N636">
        <v>114.44</v>
      </c>
      <c r="O636">
        <v>4.7619047620000003</v>
      </c>
      <c r="P636">
        <v>5.7220000000000004</v>
      </c>
      <c r="Q636">
        <v>8.3000000000000007</v>
      </c>
    </row>
    <row r="637" spans="1:17" hidden="1" x14ac:dyDescent="0.3">
      <c r="A637" t="s">
        <v>567</v>
      </c>
      <c r="B637" t="s">
        <v>46</v>
      </c>
      <c r="C637" t="s">
        <v>47</v>
      </c>
      <c r="D637" t="s">
        <v>27</v>
      </c>
      <c r="E637" t="s">
        <v>31</v>
      </c>
      <c r="F637" t="s">
        <v>37</v>
      </c>
      <c r="G637">
        <v>34.369999999999997</v>
      </c>
      <c r="H637">
        <v>10</v>
      </c>
      <c r="I637">
        <v>17.184999999999999</v>
      </c>
      <c r="J637">
        <v>360.88499999999999</v>
      </c>
      <c r="K637" t="s">
        <v>96</v>
      </c>
      <c r="L637" s="2">
        <v>0.42430555555555555</v>
      </c>
      <c r="M637" t="s">
        <v>23</v>
      </c>
      <c r="N637">
        <v>343.7</v>
      </c>
      <c r="O637">
        <v>4.7619047620000003</v>
      </c>
      <c r="P637">
        <v>17.184999999999999</v>
      </c>
      <c r="Q637">
        <v>6.7</v>
      </c>
    </row>
    <row r="638" spans="1:17" hidden="1" x14ac:dyDescent="0.3">
      <c r="A638" t="s">
        <v>579</v>
      </c>
      <c r="B638" t="s">
        <v>46</v>
      </c>
      <c r="C638" t="s">
        <v>47</v>
      </c>
      <c r="D638" t="s">
        <v>27</v>
      </c>
      <c r="E638" t="s">
        <v>21</v>
      </c>
      <c r="F638" t="s">
        <v>51</v>
      </c>
      <c r="G638">
        <v>34.700000000000003</v>
      </c>
      <c r="H638">
        <v>2</v>
      </c>
      <c r="I638">
        <v>3.47</v>
      </c>
      <c r="J638">
        <v>72.87</v>
      </c>
      <c r="K638" t="s">
        <v>125</v>
      </c>
      <c r="L638" s="2">
        <v>0.82500000000000007</v>
      </c>
      <c r="M638" t="s">
        <v>23</v>
      </c>
      <c r="N638">
        <v>69.400000000000006</v>
      </c>
      <c r="O638">
        <v>4.7619047620000003</v>
      </c>
      <c r="P638">
        <v>3.47</v>
      </c>
      <c r="Q638">
        <v>8.1999999999999993</v>
      </c>
    </row>
    <row r="639" spans="1:17" hidden="1" x14ac:dyDescent="0.3">
      <c r="A639" t="s">
        <v>583</v>
      </c>
      <c r="B639" t="s">
        <v>46</v>
      </c>
      <c r="C639" t="s">
        <v>47</v>
      </c>
      <c r="D639" t="s">
        <v>27</v>
      </c>
      <c r="E639" t="s">
        <v>31</v>
      </c>
      <c r="F639" t="s">
        <v>51</v>
      </c>
      <c r="G639">
        <v>99.89</v>
      </c>
      <c r="H639">
        <v>2</v>
      </c>
      <c r="I639">
        <v>9.9890000000000008</v>
      </c>
      <c r="J639">
        <v>209.76900000000001</v>
      </c>
      <c r="K639" t="s">
        <v>314</v>
      </c>
      <c r="L639" s="2">
        <v>0.4916666666666667</v>
      </c>
      <c r="M639" t="s">
        <v>23</v>
      </c>
      <c r="N639">
        <v>199.78</v>
      </c>
      <c r="O639">
        <v>4.7619047620000003</v>
      </c>
      <c r="P639">
        <v>9.9890000000000008</v>
      </c>
      <c r="Q639">
        <v>7.1</v>
      </c>
    </row>
    <row r="640" spans="1:17" hidden="1" x14ac:dyDescent="0.3">
      <c r="A640" t="s">
        <v>621</v>
      </c>
      <c r="B640" t="s">
        <v>46</v>
      </c>
      <c r="C640" t="s">
        <v>47</v>
      </c>
      <c r="D640" t="s">
        <v>27</v>
      </c>
      <c r="E640" t="s">
        <v>31</v>
      </c>
      <c r="F640" t="s">
        <v>28</v>
      </c>
      <c r="G640">
        <v>22.95</v>
      </c>
      <c r="H640">
        <v>10</v>
      </c>
      <c r="I640">
        <v>11.475</v>
      </c>
      <c r="J640">
        <v>240.97499999999999</v>
      </c>
      <c r="K640" s="1">
        <v>43618</v>
      </c>
      <c r="L640" s="2">
        <v>0.80555555555555547</v>
      </c>
      <c r="M640" t="s">
        <v>23</v>
      </c>
      <c r="N640">
        <v>229.5</v>
      </c>
      <c r="O640">
        <v>4.7619047620000003</v>
      </c>
      <c r="P640">
        <v>11.475</v>
      </c>
      <c r="Q640">
        <v>8.1999999999999993</v>
      </c>
    </row>
    <row r="641" spans="1:17" hidden="1" x14ac:dyDescent="0.3">
      <c r="A641" t="s">
        <v>639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57.27</v>
      </c>
      <c r="H641">
        <v>3</v>
      </c>
      <c r="I641">
        <v>8.5905000000000005</v>
      </c>
      <c r="J641">
        <v>180.40049999999999</v>
      </c>
      <c r="K641" s="1">
        <v>43710</v>
      </c>
      <c r="L641" s="2">
        <v>0.85486111111111107</v>
      </c>
      <c r="M641" t="s">
        <v>23</v>
      </c>
      <c r="N641">
        <v>171.81</v>
      </c>
      <c r="O641">
        <v>4.7619047620000003</v>
      </c>
      <c r="P641">
        <v>8.5905000000000005</v>
      </c>
      <c r="Q641">
        <v>6.5</v>
      </c>
    </row>
    <row r="642" spans="1:17" hidden="1" x14ac:dyDescent="0.3">
      <c r="A642" t="s">
        <v>651</v>
      </c>
      <c r="B642" t="s">
        <v>46</v>
      </c>
      <c r="C642" t="s">
        <v>47</v>
      </c>
      <c r="D642" t="s">
        <v>27</v>
      </c>
      <c r="E642" t="s">
        <v>21</v>
      </c>
      <c r="F642" t="s">
        <v>28</v>
      </c>
      <c r="G642">
        <v>42.42</v>
      </c>
      <c r="H642">
        <v>8</v>
      </c>
      <c r="I642">
        <v>16.968</v>
      </c>
      <c r="J642">
        <v>356.32799999999997</v>
      </c>
      <c r="K642" t="s">
        <v>241</v>
      </c>
      <c r="L642" s="2">
        <v>0.58194444444444449</v>
      </c>
      <c r="M642" t="s">
        <v>23</v>
      </c>
      <c r="N642">
        <v>339.36</v>
      </c>
      <c r="O642">
        <v>4.7619047620000003</v>
      </c>
      <c r="P642">
        <v>16.968</v>
      </c>
      <c r="Q642">
        <v>5.7</v>
      </c>
    </row>
    <row r="643" spans="1:17" hidden="1" x14ac:dyDescent="0.3">
      <c r="A643" t="s">
        <v>668</v>
      </c>
      <c r="B643" t="s">
        <v>46</v>
      </c>
      <c r="C643" t="s">
        <v>47</v>
      </c>
      <c r="D643" t="s">
        <v>27</v>
      </c>
      <c r="E643" t="s">
        <v>31</v>
      </c>
      <c r="F643" t="s">
        <v>22</v>
      </c>
      <c r="G643">
        <v>69.510000000000005</v>
      </c>
      <c r="H643">
        <v>2</v>
      </c>
      <c r="I643">
        <v>6.9509999999999996</v>
      </c>
      <c r="J643">
        <v>145.971</v>
      </c>
      <c r="K643" s="1">
        <v>43468</v>
      </c>
      <c r="L643" s="2">
        <v>0.51041666666666663</v>
      </c>
      <c r="M643" t="s">
        <v>23</v>
      </c>
      <c r="N643">
        <v>139.02000000000001</v>
      </c>
      <c r="O643">
        <v>4.7619047620000003</v>
      </c>
      <c r="P643">
        <v>6.9509999999999996</v>
      </c>
      <c r="Q643">
        <v>8.1</v>
      </c>
    </row>
    <row r="644" spans="1:17" hidden="1" x14ac:dyDescent="0.3">
      <c r="A644" t="s">
        <v>673</v>
      </c>
      <c r="B644" t="s">
        <v>46</v>
      </c>
      <c r="C644" t="s">
        <v>47</v>
      </c>
      <c r="D644" t="s">
        <v>27</v>
      </c>
      <c r="E644" t="s">
        <v>31</v>
      </c>
      <c r="F644" t="s">
        <v>37</v>
      </c>
      <c r="G644">
        <v>63.06</v>
      </c>
      <c r="H644">
        <v>3</v>
      </c>
      <c r="I644">
        <v>9.4589999999999996</v>
      </c>
      <c r="J644">
        <v>198.63900000000001</v>
      </c>
      <c r="K644" t="s">
        <v>183</v>
      </c>
      <c r="L644" s="2">
        <v>0.66527777777777775</v>
      </c>
      <c r="M644" t="s">
        <v>23</v>
      </c>
      <c r="N644">
        <v>189.18</v>
      </c>
      <c r="O644">
        <v>4.7619047620000003</v>
      </c>
      <c r="P644">
        <v>9.4589999999999996</v>
      </c>
      <c r="Q644">
        <v>7</v>
      </c>
    </row>
    <row r="645" spans="1:17" hidden="1" x14ac:dyDescent="0.3">
      <c r="A645" t="s">
        <v>692</v>
      </c>
      <c r="B645" t="s">
        <v>46</v>
      </c>
      <c r="C645" t="s">
        <v>47</v>
      </c>
      <c r="D645" t="s">
        <v>27</v>
      </c>
      <c r="E645" t="s">
        <v>21</v>
      </c>
      <c r="F645" t="s">
        <v>37</v>
      </c>
      <c r="G645">
        <v>54.51</v>
      </c>
      <c r="H645">
        <v>6</v>
      </c>
      <c r="I645">
        <v>16.353000000000002</v>
      </c>
      <c r="J645">
        <v>343.41300000000001</v>
      </c>
      <c r="K645" t="s">
        <v>338</v>
      </c>
      <c r="L645" s="2">
        <v>0.57916666666666672</v>
      </c>
      <c r="M645" t="s">
        <v>23</v>
      </c>
      <c r="N645">
        <v>327.06</v>
      </c>
      <c r="O645">
        <v>4.7619047620000003</v>
      </c>
      <c r="P645">
        <v>16.353000000000002</v>
      </c>
      <c r="Q645">
        <v>7.8</v>
      </c>
    </row>
    <row r="646" spans="1:17" hidden="1" x14ac:dyDescent="0.3">
      <c r="A646" t="s">
        <v>722</v>
      </c>
      <c r="B646" t="s">
        <v>46</v>
      </c>
      <c r="C646" t="s">
        <v>47</v>
      </c>
      <c r="D646" t="s">
        <v>27</v>
      </c>
      <c r="E646" t="s">
        <v>31</v>
      </c>
      <c r="F646" t="s">
        <v>32</v>
      </c>
      <c r="G646">
        <v>99.7</v>
      </c>
      <c r="H646">
        <v>3</v>
      </c>
      <c r="I646">
        <v>14.955</v>
      </c>
      <c r="J646">
        <v>314.05500000000001</v>
      </c>
      <c r="K646" t="s">
        <v>289</v>
      </c>
      <c r="L646" s="2">
        <v>0.47847222222222219</v>
      </c>
      <c r="M646" t="s">
        <v>23</v>
      </c>
      <c r="N646">
        <v>299.10000000000002</v>
      </c>
      <c r="O646">
        <v>4.7619047620000003</v>
      </c>
      <c r="P646">
        <v>14.955</v>
      </c>
      <c r="Q646">
        <v>4.7</v>
      </c>
    </row>
    <row r="647" spans="1:17" hidden="1" x14ac:dyDescent="0.3">
      <c r="A647" t="s">
        <v>728</v>
      </c>
      <c r="B647" t="s">
        <v>46</v>
      </c>
      <c r="C647" t="s">
        <v>47</v>
      </c>
      <c r="D647" t="s">
        <v>27</v>
      </c>
      <c r="E647" t="s">
        <v>31</v>
      </c>
      <c r="F647" t="s">
        <v>51</v>
      </c>
      <c r="G647">
        <v>52.42</v>
      </c>
      <c r="H647">
        <v>3</v>
      </c>
      <c r="I647">
        <v>7.8630000000000004</v>
      </c>
      <c r="J647">
        <v>165.12299999999999</v>
      </c>
      <c r="K647" t="s">
        <v>99</v>
      </c>
      <c r="L647" s="2">
        <v>0.73333333333333339</v>
      </c>
      <c r="M647" t="s">
        <v>23</v>
      </c>
      <c r="N647">
        <v>157.26</v>
      </c>
      <c r="O647">
        <v>4.7619047620000003</v>
      </c>
      <c r="P647">
        <v>7.8630000000000004</v>
      </c>
      <c r="Q647">
        <v>7.5</v>
      </c>
    </row>
    <row r="648" spans="1:17" hidden="1" x14ac:dyDescent="0.3">
      <c r="A648" t="s">
        <v>739</v>
      </c>
      <c r="B648" t="s">
        <v>46</v>
      </c>
      <c r="C648" t="s">
        <v>47</v>
      </c>
      <c r="D648" t="s">
        <v>27</v>
      </c>
      <c r="E648" t="s">
        <v>31</v>
      </c>
      <c r="F648" t="s">
        <v>28</v>
      </c>
      <c r="G648">
        <v>75.66</v>
      </c>
      <c r="H648">
        <v>5</v>
      </c>
      <c r="I648">
        <v>18.914999999999999</v>
      </c>
      <c r="J648">
        <v>397.21499999999997</v>
      </c>
      <c r="K648" t="s">
        <v>58</v>
      </c>
      <c r="L648" s="2">
        <v>0.76527777777777783</v>
      </c>
      <c r="M648" t="s">
        <v>23</v>
      </c>
      <c r="N648">
        <v>378.3</v>
      </c>
      <c r="O648">
        <v>4.7619047620000003</v>
      </c>
      <c r="P648">
        <v>18.914999999999999</v>
      </c>
      <c r="Q648">
        <v>7.8</v>
      </c>
    </row>
    <row r="649" spans="1:17" hidden="1" x14ac:dyDescent="0.3">
      <c r="A649" t="s">
        <v>756</v>
      </c>
      <c r="B649" t="s">
        <v>46</v>
      </c>
      <c r="C649" t="s">
        <v>47</v>
      </c>
      <c r="D649" t="s">
        <v>27</v>
      </c>
      <c r="E649" t="s">
        <v>21</v>
      </c>
      <c r="F649" t="s">
        <v>22</v>
      </c>
      <c r="G649">
        <v>17.97</v>
      </c>
      <c r="H649">
        <v>4</v>
      </c>
      <c r="I649">
        <v>3.5939999999999999</v>
      </c>
      <c r="J649">
        <v>75.474000000000004</v>
      </c>
      <c r="K649" t="s">
        <v>149</v>
      </c>
      <c r="L649" s="2">
        <v>0.86319444444444438</v>
      </c>
      <c r="M649" t="s">
        <v>23</v>
      </c>
      <c r="N649">
        <v>71.88</v>
      </c>
      <c r="O649">
        <v>4.7619047620000003</v>
      </c>
      <c r="P649">
        <v>3.5939999999999999</v>
      </c>
      <c r="Q649">
        <v>6.4</v>
      </c>
    </row>
    <row r="650" spans="1:17" hidden="1" x14ac:dyDescent="0.3">
      <c r="A650" t="s">
        <v>761</v>
      </c>
      <c r="B650" t="s">
        <v>46</v>
      </c>
      <c r="C650" t="s">
        <v>47</v>
      </c>
      <c r="D650" t="s">
        <v>27</v>
      </c>
      <c r="E650" t="s">
        <v>21</v>
      </c>
      <c r="F650" t="s">
        <v>22</v>
      </c>
      <c r="G650">
        <v>73.41</v>
      </c>
      <c r="H650">
        <v>3</v>
      </c>
      <c r="I650">
        <v>11.0115</v>
      </c>
      <c r="J650">
        <v>231.2415</v>
      </c>
      <c r="K650" s="1">
        <v>43499</v>
      </c>
      <c r="L650" s="2">
        <v>0.54861111111111105</v>
      </c>
      <c r="M650" t="s">
        <v>23</v>
      </c>
      <c r="N650">
        <v>220.23</v>
      </c>
      <c r="O650">
        <v>4.7619047620000003</v>
      </c>
      <c r="P650">
        <v>11.0115</v>
      </c>
      <c r="Q650">
        <v>4</v>
      </c>
    </row>
    <row r="651" spans="1:17" hidden="1" x14ac:dyDescent="0.3">
      <c r="A651" t="s">
        <v>786</v>
      </c>
      <c r="B651" t="s">
        <v>46</v>
      </c>
      <c r="C651" t="s">
        <v>47</v>
      </c>
      <c r="D651" t="s">
        <v>27</v>
      </c>
      <c r="E651" t="s">
        <v>31</v>
      </c>
      <c r="F651" t="s">
        <v>32</v>
      </c>
      <c r="G651">
        <v>62.19</v>
      </c>
      <c r="H651">
        <v>4</v>
      </c>
      <c r="I651">
        <v>12.438000000000001</v>
      </c>
      <c r="J651">
        <v>261.19799999999998</v>
      </c>
      <c r="K651" s="1">
        <v>43617</v>
      </c>
      <c r="L651" s="2">
        <v>0.82361111111111107</v>
      </c>
      <c r="M651" t="s">
        <v>23</v>
      </c>
      <c r="N651">
        <v>248.76</v>
      </c>
      <c r="O651">
        <v>4.7619047620000003</v>
      </c>
      <c r="P651">
        <v>12.438000000000001</v>
      </c>
      <c r="Q651">
        <v>4.3</v>
      </c>
    </row>
    <row r="652" spans="1:17" hidden="1" x14ac:dyDescent="0.3">
      <c r="A652" t="s">
        <v>795</v>
      </c>
      <c r="B652" t="s">
        <v>46</v>
      </c>
      <c r="C652" t="s">
        <v>47</v>
      </c>
      <c r="D652" t="s">
        <v>27</v>
      </c>
      <c r="E652" t="s">
        <v>21</v>
      </c>
      <c r="F652" t="s">
        <v>28</v>
      </c>
      <c r="G652">
        <v>43</v>
      </c>
      <c r="H652">
        <v>4</v>
      </c>
      <c r="I652">
        <v>8.6</v>
      </c>
      <c r="J652">
        <v>180.6</v>
      </c>
      <c r="K652" t="s">
        <v>305</v>
      </c>
      <c r="L652" s="2">
        <v>0.8666666666666667</v>
      </c>
      <c r="M652" t="s">
        <v>23</v>
      </c>
      <c r="N652">
        <v>172</v>
      </c>
      <c r="O652">
        <v>4.7619047620000003</v>
      </c>
      <c r="P652">
        <v>8.6</v>
      </c>
      <c r="Q652">
        <v>7.6</v>
      </c>
    </row>
    <row r="653" spans="1:17" hidden="1" x14ac:dyDescent="0.3">
      <c r="A653" t="s">
        <v>822</v>
      </c>
      <c r="B653" t="s">
        <v>46</v>
      </c>
      <c r="C653" t="s">
        <v>47</v>
      </c>
      <c r="D653" t="s">
        <v>27</v>
      </c>
      <c r="E653" t="s">
        <v>31</v>
      </c>
      <c r="F653" t="s">
        <v>28</v>
      </c>
      <c r="G653">
        <v>75.88</v>
      </c>
      <c r="H653">
        <v>7</v>
      </c>
      <c r="I653">
        <v>26.558</v>
      </c>
      <c r="J653">
        <v>557.71799999999996</v>
      </c>
      <c r="K653" t="s">
        <v>129</v>
      </c>
      <c r="L653" s="2">
        <v>0.44305555555555554</v>
      </c>
      <c r="M653" t="s">
        <v>23</v>
      </c>
      <c r="N653">
        <v>531.16</v>
      </c>
      <c r="O653">
        <v>4.7619047620000003</v>
      </c>
      <c r="P653">
        <v>26.558</v>
      </c>
      <c r="Q653">
        <v>8.9</v>
      </c>
    </row>
    <row r="654" spans="1:17" hidden="1" x14ac:dyDescent="0.3">
      <c r="A654" t="s">
        <v>842</v>
      </c>
      <c r="B654" t="s">
        <v>46</v>
      </c>
      <c r="C654" t="s">
        <v>47</v>
      </c>
      <c r="D654" t="s">
        <v>27</v>
      </c>
      <c r="E654" t="s">
        <v>31</v>
      </c>
      <c r="F654" t="s">
        <v>32</v>
      </c>
      <c r="G654">
        <v>73.28</v>
      </c>
      <c r="H654">
        <v>5</v>
      </c>
      <c r="I654">
        <v>18.32</v>
      </c>
      <c r="J654">
        <v>384.72</v>
      </c>
      <c r="K654" t="s">
        <v>129</v>
      </c>
      <c r="L654" s="2">
        <v>0.62847222222222221</v>
      </c>
      <c r="M654" t="s">
        <v>23</v>
      </c>
      <c r="N654">
        <v>366.4</v>
      </c>
      <c r="O654">
        <v>4.7619047620000003</v>
      </c>
      <c r="P654">
        <v>18.32</v>
      </c>
      <c r="Q654">
        <v>8.4</v>
      </c>
    </row>
    <row r="655" spans="1:17" hidden="1" x14ac:dyDescent="0.3">
      <c r="A655" t="s">
        <v>854</v>
      </c>
      <c r="B655" t="s">
        <v>46</v>
      </c>
      <c r="C655" t="s">
        <v>47</v>
      </c>
      <c r="D655" t="s">
        <v>27</v>
      </c>
      <c r="E655" t="s">
        <v>21</v>
      </c>
      <c r="F655" t="s">
        <v>32</v>
      </c>
      <c r="G655">
        <v>95.46</v>
      </c>
      <c r="H655">
        <v>8</v>
      </c>
      <c r="I655">
        <v>38.183999999999997</v>
      </c>
      <c r="J655">
        <v>801.86400000000003</v>
      </c>
      <c r="K655" s="1">
        <v>43588</v>
      </c>
      <c r="L655" s="2">
        <v>0.81944444444444453</v>
      </c>
      <c r="M655" t="s">
        <v>23</v>
      </c>
      <c r="N655">
        <v>763.68</v>
      </c>
      <c r="O655">
        <v>4.7619047620000003</v>
      </c>
      <c r="P655">
        <v>38.183999999999997</v>
      </c>
      <c r="Q655">
        <v>4.7</v>
      </c>
    </row>
    <row r="656" spans="1:17" hidden="1" x14ac:dyDescent="0.3">
      <c r="A656" t="s">
        <v>884</v>
      </c>
      <c r="B656" t="s">
        <v>46</v>
      </c>
      <c r="C656" t="s">
        <v>47</v>
      </c>
      <c r="D656" t="s">
        <v>27</v>
      </c>
      <c r="E656" t="s">
        <v>31</v>
      </c>
      <c r="F656" t="s">
        <v>51</v>
      </c>
      <c r="G656">
        <v>27.18</v>
      </c>
      <c r="H656">
        <v>2</v>
      </c>
      <c r="I656">
        <v>2.718</v>
      </c>
      <c r="J656">
        <v>57.078000000000003</v>
      </c>
      <c r="K656" t="s">
        <v>67</v>
      </c>
      <c r="L656" s="2">
        <v>0.68472222222222223</v>
      </c>
      <c r="M656" t="s">
        <v>23</v>
      </c>
      <c r="N656">
        <v>54.36</v>
      </c>
      <c r="O656">
        <v>4.7619047620000003</v>
      </c>
      <c r="P656">
        <v>2.718</v>
      </c>
      <c r="Q656">
        <v>4.3</v>
      </c>
    </row>
    <row r="657" spans="1:17" hidden="1" x14ac:dyDescent="0.3">
      <c r="A657" t="s">
        <v>889</v>
      </c>
      <c r="B657" t="s">
        <v>46</v>
      </c>
      <c r="C657" t="s">
        <v>47</v>
      </c>
      <c r="D657" t="s">
        <v>27</v>
      </c>
      <c r="E657" t="s">
        <v>31</v>
      </c>
      <c r="F657" t="s">
        <v>37</v>
      </c>
      <c r="G657">
        <v>23.01</v>
      </c>
      <c r="H657">
        <v>6</v>
      </c>
      <c r="I657">
        <v>6.9029999999999996</v>
      </c>
      <c r="J657">
        <v>144.96299999999999</v>
      </c>
      <c r="K657" s="1">
        <v>43800</v>
      </c>
      <c r="L657" s="2">
        <v>0.69791666666666663</v>
      </c>
      <c r="M657" t="s">
        <v>23</v>
      </c>
      <c r="N657">
        <v>138.06</v>
      </c>
      <c r="O657">
        <v>4.7619047620000003</v>
      </c>
      <c r="P657">
        <v>6.9029999999999996</v>
      </c>
      <c r="Q657">
        <v>7.9</v>
      </c>
    </row>
    <row r="658" spans="1:17" hidden="1" x14ac:dyDescent="0.3">
      <c r="A658" t="s">
        <v>899</v>
      </c>
      <c r="B658" t="s">
        <v>46</v>
      </c>
      <c r="C658" t="s">
        <v>47</v>
      </c>
      <c r="D658" t="s">
        <v>27</v>
      </c>
      <c r="E658" t="s">
        <v>31</v>
      </c>
      <c r="F658" t="s">
        <v>22</v>
      </c>
      <c r="G658">
        <v>10.75</v>
      </c>
      <c r="H658">
        <v>8</v>
      </c>
      <c r="I658">
        <v>4.3</v>
      </c>
      <c r="J658">
        <v>90.3</v>
      </c>
      <c r="K658" t="s">
        <v>67</v>
      </c>
      <c r="L658" s="2">
        <v>0.60972222222222217</v>
      </c>
      <c r="M658" t="s">
        <v>23</v>
      </c>
      <c r="N658">
        <v>86</v>
      </c>
      <c r="O658">
        <v>4.7619047620000003</v>
      </c>
      <c r="P658">
        <v>4.3</v>
      </c>
      <c r="Q658">
        <v>6.2</v>
      </c>
    </row>
    <row r="659" spans="1:17" hidden="1" x14ac:dyDescent="0.3">
      <c r="A659" t="s">
        <v>904</v>
      </c>
      <c r="B659" t="s">
        <v>46</v>
      </c>
      <c r="C659" t="s">
        <v>47</v>
      </c>
      <c r="D659" t="s">
        <v>27</v>
      </c>
      <c r="E659" t="s">
        <v>21</v>
      </c>
      <c r="F659" t="s">
        <v>48</v>
      </c>
      <c r="G659">
        <v>53.21</v>
      </c>
      <c r="H659">
        <v>8</v>
      </c>
      <c r="I659">
        <v>21.283999999999999</v>
      </c>
      <c r="J659">
        <v>446.964</v>
      </c>
      <c r="K659" t="s">
        <v>354</v>
      </c>
      <c r="L659" s="2">
        <v>0.69791666666666663</v>
      </c>
      <c r="M659" t="s">
        <v>23</v>
      </c>
      <c r="N659">
        <v>425.68</v>
      </c>
      <c r="O659">
        <v>4.7619047620000003</v>
      </c>
      <c r="P659">
        <v>21.283999999999999</v>
      </c>
      <c r="Q659">
        <v>5</v>
      </c>
    </row>
    <row r="660" spans="1:17" hidden="1" x14ac:dyDescent="0.3">
      <c r="A660" t="s">
        <v>909</v>
      </c>
      <c r="B660" t="s">
        <v>46</v>
      </c>
      <c r="C660" t="s">
        <v>47</v>
      </c>
      <c r="D660" t="s">
        <v>27</v>
      </c>
      <c r="E660" t="s">
        <v>31</v>
      </c>
      <c r="F660" t="s">
        <v>28</v>
      </c>
      <c r="G660">
        <v>52.89</v>
      </c>
      <c r="H660">
        <v>4</v>
      </c>
      <c r="I660">
        <v>10.577999999999999</v>
      </c>
      <c r="J660">
        <v>222.13800000000001</v>
      </c>
      <c r="K660" t="s">
        <v>39</v>
      </c>
      <c r="L660" s="2">
        <v>0.68888888888888899</v>
      </c>
      <c r="M660" t="s">
        <v>23</v>
      </c>
      <c r="N660">
        <v>211.56</v>
      </c>
      <c r="O660">
        <v>4.7619047620000003</v>
      </c>
      <c r="P660">
        <v>10.577999999999999</v>
      </c>
      <c r="Q660">
        <v>6.7</v>
      </c>
    </row>
    <row r="661" spans="1:17" hidden="1" x14ac:dyDescent="0.3">
      <c r="A661" t="s">
        <v>942</v>
      </c>
      <c r="B661" t="s">
        <v>46</v>
      </c>
      <c r="C661" t="s">
        <v>47</v>
      </c>
      <c r="D661" t="s">
        <v>27</v>
      </c>
      <c r="E661" t="s">
        <v>21</v>
      </c>
      <c r="F661" t="s">
        <v>28</v>
      </c>
      <c r="G661">
        <v>52.79</v>
      </c>
      <c r="H661">
        <v>10</v>
      </c>
      <c r="I661">
        <v>26.395</v>
      </c>
      <c r="J661">
        <v>554.29499999999996</v>
      </c>
      <c r="K661" t="s">
        <v>41</v>
      </c>
      <c r="L661" s="2">
        <v>0.49861111111111112</v>
      </c>
      <c r="M661" t="s">
        <v>23</v>
      </c>
      <c r="N661">
        <v>527.9</v>
      </c>
      <c r="O661">
        <v>4.7619047620000003</v>
      </c>
      <c r="P661">
        <v>26.395</v>
      </c>
      <c r="Q661">
        <v>10</v>
      </c>
    </row>
    <row r="662" spans="1:17" hidden="1" x14ac:dyDescent="0.3">
      <c r="A662" t="s">
        <v>990</v>
      </c>
      <c r="B662" t="s">
        <v>46</v>
      </c>
      <c r="C662" t="s">
        <v>47</v>
      </c>
      <c r="D662" t="s">
        <v>27</v>
      </c>
      <c r="E662" t="s">
        <v>31</v>
      </c>
      <c r="F662" t="s">
        <v>32</v>
      </c>
      <c r="G662">
        <v>45.97</v>
      </c>
      <c r="H662">
        <v>4</v>
      </c>
      <c r="I662">
        <v>9.1940000000000008</v>
      </c>
      <c r="J662">
        <v>193.07400000000001</v>
      </c>
      <c r="K662" s="1">
        <v>43710</v>
      </c>
      <c r="L662" s="2">
        <v>0.50138888888888888</v>
      </c>
      <c r="M662" t="s">
        <v>23</v>
      </c>
      <c r="N662">
        <v>183.88</v>
      </c>
      <c r="O662">
        <v>4.7619047620000003</v>
      </c>
      <c r="P662">
        <v>9.1940000000000008</v>
      </c>
      <c r="Q662">
        <v>5.0999999999999996</v>
      </c>
    </row>
    <row r="663" spans="1:17" hidden="1" x14ac:dyDescent="0.3">
      <c r="A663" t="s">
        <v>1007</v>
      </c>
      <c r="B663" t="s">
        <v>46</v>
      </c>
      <c r="C663" t="s">
        <v>47</v>
      </c>
      <c r="D663" t="s">
        <v>27</v>
      </c>
      <c r="E663" t="s">
        <v>31</v>
      </c>
      <c r="F663" t="s">
        <v>32</v>
      </c>
      <c r="G663">
        <v>68.97</v>
      </c>
      <c r="H663">
        <v>3</v>
      </c>
      <c r="I663">
        <v>10.345499999999999</v>
      </c>
      <c r="J663">
        <v>217.25550000000001</v>
      </c>
      <c r="K663" t="s">
        <v>218</v>
      </c>
      <c r="L663" s="2">
        <v>0.47638888888888892</v>
      </c>
      <c r="M663" t="s">
        <v>23</v>
      </c>
      <c r="N663">
        <v>206.91</v>
      </c>
      <c r="O663">
        <v>4.7619047620000003</v>
      </c>
      <c r="P663">
        <v>10.345499999999999</v>
      </c>
      <c r="Q663">
        <v>8.6999999999999993</v>
      </c>
    </row>
    <row r="664" spans="1:17" hidden="1" x14ac:dyDescent="0.3">
      <c r="A664" t="s">
        <v>1014</v>
      </c>
      <c r="B664" t="s">
        <v>46</v>
      </c>
      <c r="C664" t="s">
        <v>47</v>
      </c>
      <c r="D664" t="s">
        <v>27</v>
      </c>
      <c r="E664" t="s">
        <v>21</v>
      </c>
      <c r="F664" t="s">
        <v>28</v>
      </c>
      <c r="G664">
        <v>13.78</v>
      </c>
      <c r="H664">
        <v>4</v>
      </c>
      <c r="I664">
        <v>2.7559999999999998</v>
      </c>
      <c r="J664">
        <v>57.875999999999998</v>
      </c>
      <c r="K664" s="1">
        <v>43739</v>
      </c>
      <c r="L664" s="2">
        <v>0.46527777777777773</v>
      </c>
      <c r="M664" t="s">
        <v>23</v>
      </c>
      <c r="N664">
        <v>55.12</v>
      </c>
      <c r="O664">
        <v>4.7619047620000003</v>
      </c>
      <c r="P664">
        <v>2.7559999999999998</v>
      </c>
      <c r="Q664">
        <v>9</v>
      </c>
    </row>
    <row r="665" spans="1:17" hidden="1" x14ac:dyDescent="0.3">
      <c r="A665" t="s">
        <v>1018</v>
      </c>
      <c r="B665" t="s">
        <v>46</v>
      </c>
      <c r="C665" t="s">
        <v>47</v>
      </c>
      <c r="D665" t="s">
        <v>27</v>
      </c>
      <c r="E665" t="s">
        <v>31</v>
      </c>
      <c r="F665" t="s">
        <v>37</v>
      </c>
      <c r="G665">
        <v>25.31</v>
      </c>
      <c r="H665">
        <v>2</v>
      </c>
      <c r="I665">
        <v>2.5310000000000001</v>
      </c>
      <c r="J665">
        <v>53.151000000000003</v>
      </c>
      <c r="K665" s="1">
        <v>43499</v>
      </c>
      <c r="L665" s="2">
        <v>0.80972222222222223</v>
      </c>
      <c r="M665" t="s">
        <v>23</v>
      </c>
      <c r="N665">
        <v>50.62</v>
      </c>
      <c r="O665">
        <v>4.7619047620000003</v>
      </c>
      <c r="P665">
        <v>2.5310000000000001</v>
      </c>
      <c r="Q665">
        <v>7.2</v>
      </c>
    </row>
    <row r="666" spans="1:17" hidden="1" x14ac:dyDescent="0.3">
      <c r="A666" t="s">
        <v>1019</v>
      </c>
      <c r="B666" t="s">
        <v>46</v>
      </c>
      <c r="C666" t="s">
        <v>47</v>
      </c>
      <c r="D666" t="s">
        <v>27</v>
      </c>
      <c r="E666" t="s">
        <v>31</v>
      </c>
      <c r="F666" t="s">
        <v>32</v>
      </c>
      <c r="G666">
        <v>99.92</v>
      </c>
      <c r="H666">
        <v>6</v>
      </c>
      <c r="I666">
        <v>29.975999999999999</v>
      </c>
      <c r="J666">
        <v>629.49599999999998</v>
      </c>
      <c r="K666" t="s">
        <v>177</v>
      </c>
      <c r="L666" s="2">
        <v>0.56458333333333333</v>
      </c>
      <c r="M666" t="s">
        <v>23</v>
      </c>
      <c r="N666">
        <v>599.52</v>
      </c>
      <c r="O666">
        <v>4.7619047620000003</v>
      </c>
      <c r="P666">
        <v>29.975999999999999</v>
      </c>
      <c r="Q666">
        <v>7.1</v>
      </c>
    </row>
    <row r="667" spans="1:17" hidden="1" x14ac:dyDescent="0.3">
      <c r="A667" t="s">
        <v>1023</v>
      </c>
      <c r="B667" t="s">
        <v>46</v>
      </c>
      <c r="C667" t="s">
        <v>47</v>
      </c>
      <c r="D667" t="s">
        <v>27</v>
      </c>
      <c r="E667" t="s">
        <v>21</v>
      </c>
      <c r="F667" t="s">
        <v>32</v>
      </c>
      <c r="G667">
        <v>63.15</v>
      </c>
      <c r="H667">
        <v>6</v>
      </c>
      <c r="I667">
        <v>18.945</v>
      </c>
      <c r="J667">
        <v>397.84500000000003</v>
      </c>
      <c r="K667" s="1">
        <v>43525</v>
      </c>
      <c r="L667" s="2">
        <v>0.85</v>
      </c>
      <c r="M667" t="s">
        <v>23</v>
      </c>
      <c r="N667">
        <v>378.9</v>
      </c>
      <c r="O667">
        <v>4.7619047620000003</v>
      </c>
      <c r="P667">
        <v>18.945</v>
      </c>
      <c r="Q667">
        <v>9.8000000000000007</v>
      </c>
    </row>
    <row r="668" spans="1:17" hidden="1" x14ac:dyDescent="0.3">
      <c r="A668" t="s">
        <v>1038</v>
      </c>
      <c r="B668" t="s">
        <v>46</v>
      </c>
      <c r="C668" t="s">
        <v>47</v>
      </c>
      <c r="D668" t="s">
        <v>27</v>
      </c>
      <c r="E668" t="s">
        <v>21</v>
      </c>
      <c r="F668" t="s">
        <v>48</v>
      </c>
      <c r="G668">
        <v>26.43</v>
      </c>
      <c r="H668">
        <v>8</v>
      </c>
      <c r="I668">
        <v>10.571999999999999</v>
      </c>
      <c r="J668">
        <v>222.012</v>
      </c>
      <c r="K668" t="s">
        <v>43</v>
      </c>
      <c r="L668" s="2">
        <v>0.60138888888888886</v>
      </c>
      <c r="M668" t="s">
        <v>23</v>
      </c>
      <c r="N668">
        <v>211.44</v>
      </c>
      <c r="O668">
        <v>4.7619047620000003</v>
      </c>
      <c r="P668">
        <v>10.571999999999999</v>
      </c>
      <c r="Q668">
        <v>8.9</v>
      </c>
    </row>
    <row r="669" spans="1:17" hidden="1" x14ac:dyDescent="0.3">
      <c r="A669" t="s">
        <v>1074</v>
      </c>
      <c r="B669" t="s">
        <v>46</v>
      </c>
      <c r="C669" t="s">
        <v>47</v>
      </c>
      <c r="D669" t="s">
        <v>27</v>
      </c>
      <c r="E669" t="s">
        <v>21</v>
      </c>
      <c r="F669" t="s">
        <v>51</v>
      </c>
      <c r="G669">
        <v>63.71</v>
      </c>
      <c r="H669">
        <v>5</v>
      </c>
      <c r="I669">
        <v>15.9275</v>
      </c>
      <c r="J669">
        <v>334.47750000000002</v>
      </c>
      <c r="K669" s="1">
        <v>43648</v>
      </c>
      <c r="L669" s="2">
        <v>0.8125</v>
      </c>
      <c r="M669" t="s">
        <v>23</v>
      </c>
      <c r="N669">
        <v>318.55</v>
      </c>
      <c r="O669">
        <v>4.7619047620000003</v>
      </c>
      <c r="P669">
        <v>15.9275</v>
      </c>
      <c r="Q669">
        <v>8.5</v>
      </c>
    </row>
    <row r="670" spans="1:17" hidden="1" x14ac:dyDescent="0.3">
      <c r="A670" t="s">
        <v>1075</v>
      </c>
      <c r="B670" t="s">
        <v>46</v>
      </c>
      <c r="C670" t="s">
        <v>47</v>
      </c>
      <c r="D670" t="s">
        <v>27</v>
      </c>
      <c r="E670" t="s">
        <v>21</v>
      </c>
      <c r="F670" t="s">
        <v>22</v>
      </c>
      <c r="G670">
        <v>14.76</v>
      </c>
      <c r="H670">
        <v>2</v>
      </c>
      <c r="I670">
        <v>1.476</v>
      </c>
      <c r="J670">
        <v>30.995999999999999</v>
      </c>
      <c r="K670" t="s">
        <v>207</v>
      </c>
      <c r="L670" s="2">
        <v>0.61249999999999993</v>
      </c>
      <c r="M670" t="s">
        <v>23</v>
      </c>
      <c r="N670">
        <v>29.52</v>
      </c>
      <c r="O670">
        <v>4.7619047620000003</v>
      </c>
      <c r="P670">
        <v>1.476</v>
      </c>
      <c r="Q670">
        <v>4.3</v>
      </c>
    </row>
    <row r="671" spans="1:17" hidden="1" x14ac:dyDescent="0.3">
      <c r="A671" t="s">
        <v>1080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76.599999999999994</v>
      </c>
      <c r="H671">
        <v>10</v>
      </c>
      <c r="I671">
        <v>38.299999999999997</v>
      </c>
      <c r="J671">
        <v>804.3</v>
      </c>
      <c r="K671" t="s">
        <v>129</v>
      </c>
      <c r="L671" s="2">
        <v>0.75694444444444453</v>
      </c>
      <c r="M671" t="s">
        <v>23</v>
      </c>
      <c r="N671">
        <v>766</v>
      </c>
      <c r="O671">
        <v>4.7619047620000003</v>
      </c>
      <c r="P671">
        <v>38.299999999999997</v>
      </c>
      <c r="Q671">
        <v>6</v>
      </c>
    </row>
    <row r="672" spans="1:17" hidden="1" x14ac:dyDescent="0.3">
      <c r="A672" t="s">
        <v>1082</v>
      </c>
      <c r="B672" t="s">
        <v>46</v>
      </c>
      <c r="C672" t="s">
        <v>47</v>
      </c>
      <c r="D672" t="s">
        <v>27</v>
      </c>
      <c r="E672" t="s">
        <v>31</v>
      </c>
      <c r="F672" t="s">
        <v>51</v>
      </c>
      <c r="G672">
        <v>17.489999999999998</v>
      </c>
      <c r="H672">
        <v>10</v>
      </c>
      <c r="I672">
        <v>8.7449999999999992</v>
      </c>
      <c r="J672">
        <v>183.64500000000001</v>
      </c>
      <c r="K672" t="s">
        <v>218</v>
      </c>
      <c r="L672" s="2">
        <v>0.77430555555555547</v>
      </c>
      <c r="M672" t="s">
        <v>23</v>
      </c>
      <c r="N672">
        <v>174.9</v>
      </c>
      <c r="O672">
        <v>4.7619047620000003</v>
      </c>
      <c r="P672">
        <v>8.7449999999999992</v>
      </c>
      <c r="Q672">
        <v>6.6</v>
      </c>
    </row>
    <row r="673" spans="1:17" hidden="1" x14ac:dyDescent="0.3">
      <c r="A673" t="s">
        <v>1085</v>
      </c>
      <c r="B673" t="s">
        <v>46</v>
      </c>
      <c r="C673" t="s">
        <v>47</v>
      </c>
      <c r="D673" t="s">
        <v>27</v>
      </c>
      <c r="E673" t="s">
        <v>21</v>
      </c>
      <c r="F673" t="s">
        <v>32</v>
      </c>
      <c r="G673">
        <v>97.38</v>
      </c>
      <c r="H673">
        <v>10</v>
      </c>
      <c r="I673">
        <v>48.69</v>
      </c>
      <c r="J673">
        <v>1022.49</v>
      </c>
      <c r="K673" s="1">
        <v>43499</v>
      </c>
      <c r="L673" s="2">
        <v>0.71944444444444444</v>
      </c>
      <c r="M673" t="s">
        <v>23</v>
      </c>
      <c r="N673">
        <v>973.8</v>
      </c>
      <c r="O673">
        <v>4.7619047620000003</v>
      </c>
      <c r="P673">
        <v>48.69</v>
      </c>
      <c r="Q673">
        <v>4.4000000000000004</v>
      </c>
    </row>
    <row r="674" spans="1:17" hidden="1" x14ac:dyDescent="0.3">
      <c r="A674" t="s">
        <v>92</v>
      </c>
      <c r="B674" t="s">
        <v>25</v>
      </c>
      <c r="C674" t="s">
        <v>26</v>
      </c>
      <c r="D674" t="s">
        <v>20</v>
      </c>
      <c r="E674" t="s">
        <v>31</v>
      </c>
      <c r="F674" t="s">
        <v>32</v>
      </c>
      <c r="G674">
        <v>56.11</v>
      </c>
      <c r="H674">
        <v>2</v>
      </c>
      <c r="I674">
        <v>5.6109999999999998</v>
      </c>
      <c r="J674">
        <v>117.831</v>
      </c>
      <c r="K674" s="1">
        <v>43498</v>
      </c>
      <c r="L674" s="2">
        <v>0.42430555555555555</v>
      </c>
      <c r="M674" t="s">
        <v>29</v>
      </c>
      <c r="N674">
        <v>112.22</v>
      </c>
      <c r="O674">
        <v>4.7619047620000003</v>
      </c>
      <c r="P674">
        <v>5.6109999999999998</v>
      </c>
      <c r="Q674">
        <v>6.3</v>
      </c>
    </row>
    <row r="675" spans="1:17" hidden="1" x14ac:dyDescent="0.3">
      <c r="A675" t="s">
        <v>94</v>
      </c>
      <c r="B675" t="s">
        <v>25</v>
      </c>
      <c r="C675" t="s">
        <v>26</v>
      </c>
      <c r="D675" t="s">
        <v>20</v>
      </c>
      <c r="E675" t="s">
        <v>21</v>
      </c>
      <c r="F675" t="s">
        <v>48</v>
      </c>
      <c r="G675">
        <v>98.7</v>
      </c>
      <c r="H675">
        <v>8</v>
      </c>
      <c r="I675">
        <v>39.479999999999997</v>
      </c>
      <c r="J675">
        <v>829.08</v>
      </c>
      <c r="K675" s="1">
        <v>43558</v>
      </c>
      <c r="L675" s="2">
        <v>0.86041666666666661</v>
      </c>
      <c r="M675" t="s">
        <v>29</v>
      </c>
      <c r="N675">
        <v>789.6</v>
      </c>
      <c r="O675">
        <v>4.7619047620000003</v>
      </c>
      <c r="P675">
        <v>39.479999999999997</v>
      </c>
      <c r="Q675">
        <v>7.6</v>
      </c>
    </row>
    <row r="676" spans="1:17" hidden="1" x14ac:dyDescent="0.3">
      <c r="A676" t="s">
        <v>95</v>
      </c>
      <c r="B676" t="s">
        <v>25</v>
      </c>
      <c r="C676" t="s">
        <v>26</v>
      </c>
      <c r="D676" t="s">
        <v>20</v>
      </c>
      <c r="E676" t="s">
        <v>31</v>
      </c>
      <c r="F676" t="s">
        <v>22</v>
      </c>
      <c r="G676">
        <v>15.37</v>
      </c>
      <c r="H676">
        <v>2</v>
      </c>
      <c r="I676">
        <v>1.5369999999999999</v>
      </c>
      <c r="J676">
        <v>32.277000000000001</v>
      </c>
      <c r="K676" t="s">
        <v>96</v>
      </c>
      <c r="L676" s="2">
        <v>0.82430555555555562</v>
      </c>
      <c r="M676" t="s">
        <v>29</v>
      </c>
      <c r="N676">
        <v>30.74</v>
      </c>
      <c r="O676">
        <v>4.7619047620000003</v>
      </c>
      <c r="P676">
        <v>1.5369999999999999</v>
      </c>
      <c r="Q676">
        <v>7.2</v>
      </c>
    </row>
    <row r="677" spans="1:17" hidden="1" x14ac:dyDescent="0.3">
      <c r="A677" t="s">
        <v>104</v>
      </c>
      <c r="B677" t="s">
        <v>25</v>
      </c>
      <c r="C677" t="s">
        <v>26</v>
      </c>
      <c r="D677" t="s">
        <v>20</v>
      </c>
      <c r="E677" t="s">
        <v>31</v>
      </c>
      <c r="F677" t="s">
        <v>48</v>
      </c>
      <c r="G677">
        <v>91.4</v>
      </c>
      <c r="H677">
        <v>7</v>
      </c>
      <c r="I677">
        <v>31.99</v>
      </c>
      <c r="J677">
        <v>671.79</v>
      </c>
      <c r="K677" s="1">
        <v>43526</v>
      </c>
      <c r="L677" s="2">
        <v>0.42986111111111108</v>
      </c>
      <c r="M677" t="s">
        <v>29</v>
      </c>
      <c r="N677">
        <v>639.79999999999995</v>
      </c>
      <c r="O677">
        <v>4.7619047620000003</v>
      </c>
      <c r="P677">
        <v>31.99</v>
      </c>
      <c r="Q677">
        <v>9.5</v>
      </c>
    </row>
    <row r="678" spans="1:17" hidden="1" x14ac:dyDescent="0.3">
      <c r="A678" t="s">
        <v>150</v>
      </c>
      <c r="B678" t="s">
        <v>25</v>
      </c>
      <c r="C678" t="s">
        <v>26</v>
      </c>
      <c r="D678" t="s">
        <v>20</v>
      </c>
      <c r="E678" t="s">
        <v>31</v>
      </c>
      <c r="F678" t="s">
        <v>37</v>
      </c>
      <c r="G678">
        <v>48.91</v>
      </c>
      <c r="H678">
        <v>5</v>
      </c>
      <c r="I678">
        <v>12.227499999999999</v>
      </c>
      <c r="J678">
        <v>256.77749999999997</v>
      </c>
      <c r="K678" s="1">
        <v>43711</v>
      </c>
      <c r="L678" s="2">
        <v>0.4284722222222222</v>
      </c>
      <c r="M678" t="s">
        <v>29</v>
      </c>
      <c r="N678">
        <v>244.55</v>
      </c>
      <c r="O678">
        <v>4.7619047620000003</v>
      </c>
      <c r="P678">
        <v>12.227499999999999</v>
      </c>
      <c r="Q678">
        <v>6.6</v>
      </c>
    </row>
    <row r="679" spans="1:17" hidden="1" x14ac:dyDescent="0.3">
      <c r="A679" t="s">
        <v>156</v>
      </c>
      <c r="B679" t="s">
        <v>25</v>
      </c>
      <c r="C679" t="s">
        <v>26</v>
      </c>
      <c r="D679" t="s">
        <v>20</v>
      </c>
      <c r="E679" t="s">
        <v>21</v>
      </c>
      <c r="F679" t="s">
        <v>32</v>
      </c>
      <c r="G679">
        <v>47.38</v>
      </c>
      <c r="H679">
        <v>4</v>
      </c>
      <c r="I679">
        <v>9.4760000000000009</v>
      </c>
      <c r="J679">
        <v>198.99600000000001</v>
      </c>
      <c r="K679" t="s">
        <v>147</v>
      </c>
      <c r="L679" s="2">
        <v>0.43402777777777773</v>
      </c>
      <c r="M679" t="s">
        <v>29</v>
      </c>
      <c r="N679">
        <v>189.52</v>
      </c>
      <c r="O679">
        <v>4.7619047620000003</v>
      </c>
      <c r="P679">
        <v>9.4760000000000009</v>
      </c>
      <c r="Q679">
        <v>7.1</v>
      </c>
    </row>
    <row r="680" spans="1:17" hidden="1" x14ac:dyDescent="0.3">
      <c r="A680" t="s">
        <v>166</v>
      </c>
      <c r="B680" t="s">
        <v>25</v>
      </c>
      <c r="C680" t="s">
        <v>26</v>
      </c>
      <c r="D680" t="s">
        <v>20</v>
      </c>
      <c r="E680" t="s">
        <v>31</v>
      </c>
      <c r="F680" t="s">
        <v>51</v>
      </c>
      <c r="G680">
        <v>48.71</v>
      </c>
      <c r="H680">
        <v>1</v>
      </c>
      <c r="I680">
        <v>2.4355000000000002</v>
      </c>
      <c r="J680">
        <v>51.145499999999998</v>
      </c>
      <c r="K680" t="s">
        <v>167</v>
      </c>
      <c r="L680" s="2">
        <v>0.80555555555555547</v>
      </c>
      <c r="M680" t="s">
        <v>29</v>
      </c>
      <c r="N680">
        <v>48.71</v>
      </c>
      <c r="O680">
        <v>4.7619047620000003</v>
      </c>
      <c r="P680">
        <v>2.4355000000000002</v>
      </c>
      <c r="Q680">
        <v>4.0999999999999996</v>
      </c>
    </row>
    <row r="681" spans="1:17" hidden="1" x14ac:dyDescent="0.3">
      <c r="A681" t="s">
        <v>178</v>
      </c>
      <c r="B681" t="s">
        <v>25</v>
      </c>
      <c r="C681" t="s">
        <v>26</v>
      </c>
      <c r="D681" t="s">
        <v>20</v>
      </c>
      <c r="E681" t="s">
        <v>31</v>
      </c>
      <c r="F681" t="s">
        <v>28</v>
      </c>
      <c r="G681">
        <v>81.97</v>
      </c>
      <c r="H681">
        <v>10</v>
      </c>
      <c r="I681">
        <v>40.984999999999999</v>
      </c>
      <c r="J681">
        <v>860.68499999999995</v>
      </c>
      <c r="K681" s="1">
        <v>43527</v>
      </c>
      <c r="L681" s="2">
        <v>0.60416666666666663</v>
      </c>
      <c r="M681" t="s">
        <v>29</v>
      </c>
      <c r="N681">
        <v>819.7</v>
      </c>
      <c r="O681">
        <v>4.7619047620000003</v>
      </c>
      <c r="P681">
        <v>40.984999999999999</v>
      </c>
      <c r="Q681">
        <v>9.1999999999999993</v>
      </c>
    </row>
    <row r="682" spans="1:17" hidden="1" x14ac:dyDescent="0.3">
      <c r="A682" t="s">
        <v>215</v>
      </c>
      <c r="B682" t="s">
        <v>25</v>
      </c>
      <c r="C682" t="s">
        <v>26</v>
      </c>
      <c r="D682" t="s">
        <v>20</v>
      </c>
      <c r="E682" t="s">
        <v>31</v>
      </c>
      <c r="F682" t="s">
        <v>22</v>
      </c>
      <c r="G682">
        <v>90.5</v>
      </c>
      <c r="H682">
        <v>10</v>
      </c>
      <c r="I682">
        <v>45.25</v>
      </c>
      <c r="J682">
        <v>950.25</v>
      </c>
      <c r="K682" t="s">
        <v>76</v>
      </c>
      <c r="L682" s="2">
        <v>0.57500000000000007</v>
      </c>
      <c r="M682" t="s">
        <v>29</v>
      </c>
      <c r="N682">
        <v>905</v>
      </c>
      <c r="O682">
        <v>4.7619047620000003</v>
      </c>
      <c r="P682">
        <v>45.25</v>
      </c>
      <c r="Q682">
        <v>8.1</v>
      </c>
    </row>
    <row r="683" spans="1:17" hidden="1" x14ac:dyDescent="0.3">
      <c r="A683" t="s">
        <v>216</v>
      </c>
      <c r="B683" t="s">
        <v>25</v>
      </c>
      <c r="C683" t="s">
        <v>26</v>
      </c>
      <c r="D683" t="s">
        <v>20</v>
      </c>
      <c r="E683" t="s">
        <v>21</v>
      </c>
      <c r="F683" t="s">
        <v>22</v>
      </c>
      <c r="G683">
        <v>68.599999999999994</v>
      </c>
      <c r="H683">
        <v>10</v>
      </c>
      <c r="I683">
        <v>34.299999999999997</v>
      </c>
      <c r="J683">
        <v>720.3</v>
      </c>
      <c r="K683" s="1">
        <v>43587</v>
      </c>
      <c r="L683" s="2">
        <v>0.83124999999999993</v>
      </c>
      <c r="M683" t="s">
        <v>29</v>
      </c>
      <c r="N683">
        <v>686</v>
      </c>
      <c r="O683">
        <v>4.7619047620000003</v>
      </c>
      <c r="P683">
        <v>34.299999999999997</v>
      </c>
      <c r="Q683">
        <v>9.1</v>
      </c>
    </row>
    <row r="684" spans="1:17" hidden="1" x14ac:dyDescent="0.3">
      <c r="A684" t="s">
        <v>261</v>
      </c>
      <c r="B684" t="s">
        <v>25</v>
      </c>
      <c r="C684" t="s">
        <v>26</v>
      </c>
      <c r="D684" t="s">
        <v>20</v>
      </c>
      <c r="E684" t="s">
        <v>31</v>
      </c>
      <c r="F684" t="s">
        <v>48</v>
      </c>
      <c r="G684">
        <v>38.47</v>
      </c>
      <c r="H684">
        <v>8</v>
      </c>
      <c r="I684">
        <v>15.388</v>
      </c>
      <c r="J684">
        <v>323.14800000000002</v>
      </c>
      <c r="K684" t="s">
        <v>147</v>
      </c>
      <c r="L684" s="2">
        <v>0.49374999999999997</v>
      </c>
      <c r="M684" t="s">
        <v>29</v>
      </c>
      <c r="N684">
        <v>307.76</v>
      </c>
      <c r="O684">
        <v>4.7619047620000003</v>
      </c>
      <c r="P684">
        <v>15.388</v>
      </c>
      <c r="Q684">
        <v>7.7</v>
      </c>
    </row>
    <row r="685" spans="1:17" hidden="1" x14ac:dyDescent="0.3">
      <c r="A685" t="s">
        <v>275</v>
      </c>
      <c r="B685" t="s">
        <v>25</v>
      </c>
      <c r="C685" t="s">
        <v>26</v>
      </c>
      <c r="D685" t="s">
        <v>20</v>
      </c>
      <c r="E685" t="s">
        <v>21</v>
      </c>
      <c r="F685" t="s">
        <v>51</v>
      </c>
      <c r="G685">
        <v>74.290000000000006</v>
      </c>
      <c r="H685">
        <v>1</v>
      </c>
      <c r="I685">
        <v>3.7145000000000001</v>
      </c>
      <c r="J685">
        <v>78.004499999999993</v>
      </c>
      <c r="K685" t="s">
        <v>138</v>
      </c>
      <c r="L685" s="2">
        <v>0.8125</v>
      </c>
      <c r="M685" t="s">
        <v>29</v>
      </c>
      <c r="N685">
        <v>74.290000000000006</v>
      </c>
      <c r="O685">
        <v>4.7619047620000003</v>
      </c>
      <c r="P685">
        <v>3.7145000000000001</v>
      </c>
      <c r="Q685">
        <v>5</v>
      </c>
    </row>
    <row r="686" spans="1:17" hidden="1" x14ac:dyDescent="0.3">
      <c r="A686" t="s">
        <v>276</v>
      </c>
      <c r="B686" t="s">
        <v>25</v>
      </c>
      <c r="C686" t="s">
        <v>26</v>
      </c>
      <c r="D686" t="s">
        <v>20</v>
      </c>
      <c r="E686" t="s">
        <v>31</v>
      </c>
      <c r="F686" t="s">
        <v>22</v>
      </c>
      <c r="G686">
        <v>43.7</v>
      </c>
      <c r="H686">
        <v>2</v>
      </c>
      <c r="I686">
        <v>4.37</v>
      </c>
      <c r="J686">
        <v>91.77</v>
      </c>
      <c r="K686" t="s">
        <v>167</v>
      </c>
      <c r="L686" s="2">
        <v>0.75208333333333333</v>
      </c>
      <c r="M686" t="s">
        <v>29</v>
      </c>
      <c r="N686">
        <v>87.4</v>
      </c>
      <c r="O686">
        <v>4.7619047620000003</v>
      </c>
      <c r="P686">
        <v>4.37</v>
      </c>
      <c r="Q686">
        <v>4.9000000000000004</v>
      </c>
    </row>
    <row r="687" spans="1:17" hidden="1" x14ac:dyDescent="0.3">
      <c r="A687" t="s">
        <v>308</v>
      </c>
      <c r="B687" t="s">
        <v>25</v>
      </c>
      <c r="C687" t="s">
        <v>26</v>
      </c>
      <c r="D687" t="s">
        <v>20</v>
      </c>
      <c r="E687" t="s">
        <v>21</v>
      </c>
      <c r="F687" t="s">
        <v>51</v>
      </c>
      <c r="G687">
        <v>12.54</v>
      </c>
      <c r="H687">
        <v>1</v>
      </c>
      <c r="I687">
        <v>0.627</v>
      </c>
      <c r="J687">
        <v>13.167</v>
      </c>
      <c r="K687" t="s">
        <v>301</v>
      </c>
      <c r="L687" s="2">
        <v>0.52638888888888891</v>
      </c>
      <c r="M687" t="s">
        <v>29</v>
      </c>
      <c r="N687">
        <v>12.54</v>
      </c>
      <c r="O687">
        <v>4.7619047620000003</v>
      </c>
      <c r="P687">
        <v>0.627</v>
      </c>
      <c r="Q687">
        <v>8.1999999999999993</v>
      </c>
    </row>
    <row r="688" spans="1:17" hidden="1" x14ac:dyDescent="0.3">
      <c r="A688" t="s">
        <v>359</v>
      </c>
      <c r="B688" t="s">
        <v>25</v>
      </c>
      <c r="C688" t="s">
        <v>26</v>
      </c>
      <c r="D688" t="s">
        <v>20</v>
      </c>
      <c r="E688" t="s">
        <v>21</v>
      </c>
      <c r="F688" t="s">
        <v>22</v>
      </c>
      <c r="G688">
        <v>21.12</v>
      </c>
      <c r="H688">
        <v>2</v>
      </c>
      <c r="I688">
        <v>2.1120000000000001</v>
      </c>
      <c r="J688">
        <v>44.351999999999997</v>
      </c>
      <c r="K688" s="1">
        <v>43525</v>
      </c>
      <c r="L688" s="2">
        <v>0.80347222222222225</v>
      </c>
      <c r="M688" t="s">
        <v>29</v>
      </c>
      <c r="N688">
        <v>42.24</v>
      </c>
      <c r="O688">
        <v>4.7619047620000003</v>
      </c>
      <c r="P688">
        <v>2.1120000000000001</v>
      </c>
      <c r="Q688">
        <v>9.6999999999999993</v>
      </c>
    </row>
    <row r="689" spans="1:17" hidden="1" x14ac:dyDescent="0.3">
      <c r="A689" t="s">
        <v>364</v>
      </c>
      <c r="B689" t="s">
        <v>25</v>
      </c>
      <c r="C689" t="s">
        <v>26</v>
      </c>
      <c r="D689" t="s">
        <v>20</v>
      </c>
      <c r="E689" t="s">
        <v>21</v>
      </c>
      <c r="F689" t="s">
        <v>32</v>
      </c>
      <c r="G689">
        <v>21.82</v>
      </c>
      <c r="H689">
        <v>10</v>
      </c>
      <c r="I689">
        <v>10.91</v>
      </c>
      <c r="J689">
        <v>229.11</v>
      </c>
      <c r="K689" s="1">
        <v>43647</v>
      </c>
      <c r="L689" s="2">
        <v>0.73333333333333339</v>
      </c>
      <c r="M689" t="s">
        <v>29</v>
      </c>
      <c r="N689">
        <v>218.2</v>
      </c>
      <c r="O689">
        <v>4.7619047620000003</v>
      </c>
      <c r="P689">
        <v>10.91</v>
      </c>
      <c r="Q689">
        <v>7.1</v>
      </c>
    </row>
    <row r="690" spans="1:17" hidden="1" x14ac:dyDescent="0.3">
      <c r="A690" t="s">
        <v>366</v>
      </c>
      <c r="B690" t="s">
        <v>25</v>
      </c>
      <c r="C690" t="s">
        <v>26</v>
      </c>
      <c r="D690" t="s">
        <v>20</v>
      </c>
      <c r="E690" t="s">
        <v>31</v>
      </c>
      <c r="F690" t="s">
        <v>51</v>
      </c>
      <c r="G690">
        <v>70.989999999999995</v>
      </c>
      <c r="H690">
        <v>10</v>
      </c>
      <c r="I690">
        <v>35.494999999999997</v>
      </c>
      <c r="J690">
        <v>745.39499999999998</v>
      </c>
      <c r="K690" t="s">
        <v>295</v>
      </c>
      <c r="L690" s="2">
        <v>0.68611111111111101</v>
      </c>
      <c r="M690" t="s">
        <v>29</v>
      </c>
      <c r="N690">
        <v>709.9</v>
      </c>
      <c r="O690">
        <v>4.7619047620000003</v>
      </c>
      <c r="P690">
        <v>35.494999999999997</v>
      </c>
      <c r="Q690">
        <v>5.7</v>
      </c>
    </row>
    <row r="691" spans="1:17" hidden="1" x14ac:dyDescent="0.3">
      <c r="A691" t="s">
        <v>374</v>
      </c>
      <c r="B691" t="s">
        <v>25</v>
      </c>
      <c r="C691" t="s">
        <v>26</v>
      </c>
      <c r="D691" t="s">
        <v>20</v>
      </c>
      <c r="E691" t="s">
        <v>31</v>
      </c>
      <c r="F691" t="s">
        <v>32</v>
      </c>
      <c r="G691">
        <v>74.86</v>
      </c>
      <c r="H691">
        <v>1</v>
      </c>
      <c r="I691">
        <v>3.7429999999999999</v>
      </c>
      <c r="J691">
        <v>78.602999999999994</v>
      </c>
      <c r="K691" t="s">
        <v>177</v>
      </c>
      <c r="L691" s="2">
        <v>0.61736111111111114</v>
      </c>
      <c r="M691" t="s">
        <v>29</v>
      </c>
      <c r="N691">
        <v>74.86</v>
      </c>
      <c r="O691">
        <v>4.7619047620000003</v>
      </c>
      <c r="P691">
        <v>3.7429999999999999</v>
      </c>
      <c r="Q691">
        <v>6.9</v>
      </c>
    </row>
    <row r="692" spans="1:17" hidden="1" x14ac:dyDescent="0.3">
      <c r="A692" t="s">
        <v>383</v>
      </c>
      <c r="B692" t="s">
        <v>25</v>
      </c>
      <c r="C692" t="s">
        <v>26</v>
      </c>
      <c r="D692" t="s">
        <v>20</v>
      </c>
      <c r="E692" t="s">
        <v>21</v>
      </c>
      <c r="F692" t="s">
        <v>28</v>
      </c>
      <c r="G692">
        <v>51.92</v>
      </c>
      <c r="H692">
        <v>5</v>
      </c>
      <c r="I692">
        <v>12.98</v>
      </c>
      <c r="J692">
        <v>272.58</v>
      </c>
      <c r="K692" s="1">
        <v>43527</v>
      </c>
      <c r="L692" s="2">
        <v>0.5708333333333333</v>
      </c>
      <c r="M692" t="s">
        <v>29</v>
      </c>
      <c r="N692">
        <v>259.60000000000002</v>
      </c>
      <c r="O692">
        <v>4.7619047620000003</v>
      </c>
      <c r="P692">
        <v>12.98</v>
      </c>
      <c r="Q692">
        <v>7.5</v>
      </c>
    </row>
    <row r="693" spans="1:17" hidden="1" x14ac:dyDescent="0.3">
      <c r="A693" t="s">
        <v>387</v>
      </c>
      <c r="B693" t="s">
        <v>25</v>
      </c>
      <c r="C693" t="s">
        <v>26</v>
      </c>
      <c r="D693" t="s">
        <v>20</v>
      </c>
      <c r="E693" t="s">
        <v>21</v>
      </c>
      <c r="F693" t="s">
        <v>32</v>
      </c>
      <c r="G693">
        <v>88.61</v>
      </c>
      <c r="H693">
        <v>1</v>
      </c>
      <c r="I693">
        <v>4.4305000000000003</v>
      </c>
      <c r="J693">
        <v>93.040499999999994</v>
      </c>
      <c r="K693" t="s">
        <v>183</v>
      </c>
      <c r="L693" s="2">
        <v>0.43124999999999997</v>
      </c>
      <c r="M693" t="s">
        <v>29</v>
      </c>
      <c r="N693">
        <v>88.61</v>
      </c>
      <c r="O693">
        <v>4.7619047620000003</v>
      </c>
      <c r="P693">
        <v>4.4305000000000003</v>
      </c>
      <c r="Q693">
        <v>7.7</v>
      </c>
    </row>
    <row r="694" spans="1:17" hidden="1" x14ac:dyDescent="0.3">
      <c r="A694" t="s">
        <v>402</v>
      </c>
      <c r="B694" t="s">
        <v>25</v>
      </c>
      <c r="C694" t="s">
        <v>26</v>
      </c>
      <c r="D694" t="s">
        <v>20</v>
      </c>
      <c r="E694" t="s">
        <v>21</v>
      </c>
      <c r="F694" t="s">
        <v>28</v>
      </c>
      <c r="G694">
        <v>78.13</v>
      </c>
      <c r="H694">
        <v>10</v>
      </c>
      <c r="I694">
        <v>39.064999999999998</v>
      </c>
      <c r="J694">
        <v>820.36500000000001</v>
      </c>
      <c r="K694" s="1">
        <v>43740</v>
      </c>
      <c r="L694" s="2">
        <v>0.86875000000000002</v>
      </c>
      <c r="M694" t="s">
        <v>29</v>
      </c>
      <c r="N694">
        <v>781.3</v>
      </c>
      <c r="O694">
        <v>4.7619047620000003</v>
      </c>
      <c r="P694">
        <v>39.064999999999998</v>
      </c>
      <c r="Q694">
        <v>4.4000000000000004</v>
      </c>
    </row>
    <row r="695" spans="1:17" hidden="1" x14ac:dyDescent="0.3">
      <c r="A695" t="s">
        <v>403</v>
      </c>
      <c r="B695" t="s">
        <v>25</v>
      </c>
      <c r="C695" t="s">
        <v>26</v>
      </c>
      <c r="D695" t="s">
        <v>20</v>
      </c>
      <c r="E695" t="s">
        <v>31</v>
      </c>
      <c r="F695" t="s">
        <v>48</v>
      </c>
      <c r="G695">
        <v>99.37</v>
      </c>
      <c r="H695">
        <v>2</v>
      </c>
      <c r="I695">
        <v>9.9369999999999994</v>
      </c>
      <c r="J695">
        <v>208.67699999999999</v>
      </c>
      <c r="K695" t="s">
        <v>123</v>
      </c>
      <c r="L695" s="2">
        <v>0.7284722222222223</v>
      </c>
      <c r="M695" t="s">
        <v>29</v>
      </c>
      <c r="N695">
        <v>198.74</v>
      </c>
      <c r="O695">
        <v>4.7619047620000003</v>
      </c>
      <c r="P695">
        <v>9.9369999999999994</v>
      </c>
      <c r="Q695">
        <v>5.2</v>
      </c>
    </row>
    <row r="696" spans="1:17" hidden="1" x14ac:dyDescent="0.3">
      <c r="A696" t="s">
        <v>404</v>
      </c>
      <c r="B696" t="s">
        <v>25</v>
      </c>
      <c r="C696" t="s">
        <v>26</v>
      </c>
      <c r="D696" t="s">
        <v>20</v>
      </c>
      <c r="E696" t="s">
        <v>21</v>
      </c>
      <c r="F696" t="s">
        <v>48</v>
      </c>
      <c r="G696">
        <v>21.08</v>
      </c>
      <c r="H696">
        <v>3</v>
      </c>
      <c r="I696">
        <v>3.1619999999999999</v>
      </c>
      <c r="J696">
        <v>66.402000000000001</v>
      </c>
      <c r="K696" s="1">
        <v>43710</v>
      </c>
      <c r="L696" s="2">
        <v>0.43402777777777773</v>
      </c>
      <c r="M696" t="s">
        <v>29</v>
      </c>
      <c r="N696">
        <v>63.24</v>
      </c>
      <c r="O696">
        <v>4.7619047620000003</v>
      </c>
      <c r="P696">
        <v>3.1619999999999999</v>
      </c>
      <c r="Q696">
        <v>7.3</v>
      </c>
    </row>
    <row r="697" spans="1:17" hidden="1" x14ac:dyDescent="0.3">
      <c r="A697" t="s">
        <v>405</v>
      </c>
      <c r="B697" t="s">
        <v>25</v>
      </c>
      <c r="C697" t="s">
        <v>26</v>
      </c>
      <c r="D697" t="s">
        <v>20</v>
      </c>
      <c r="E697" t="s">
        <v>31</v>
      </c>
      <c r="F697" t="s">
        <v>28</v>
      </c>
      <c r="G697">
        <v>74.790000000000006</v>
      </c>
      <c r="H697">
        <v>5</v>
      </c>
      <c r="I697">
        <v>18.697500000000002</v>
      </c>
      <c r="J697">
        <v>392.64749999999998</v>
      </c>
      <c r="K697" s="1">
        <v>43739</v>
      </c>
      <c r="L697" s="2">
        <v>0.48194444444444445</v>
      </c>
      <c r="M697" t="s">
        <v>29</v>
      </c>
      <c r="N697">
        <v>373.95</v>
      </c>
      <c r="O697">
        <v>4.7619047620000003</v>
      </c>
      <c r="P697">
        <v>18.697500000000002</v>
      </c>
      <c r="Q697">
        <v>4.9000000000000004</v>
      </c>
    </row>
    <row r="698" spans="1:17" hidden="1" x14ac:dyDescent="0.3">
      <c r="A698" t="s">
        <v>415</v>
      </c>
      <c r="B698" t="s">
        <v>25</v>
      </c>
      <c r="C698" t="s">
        <v>26</v>
      </c>
      <c r="D698" t="s">
        <v>20</v>
      </c>
      <c r="E698" t="s">
        <v>31</v>
      </c>
      <c r="F698" t="s">
        <v>48</v>
      </c>
      <c r="G698">
        <v>94.26</v>
      </c>
      <c r="H698">
        <v>4</v>
      </c>
      <c r="I698">
        <v>18.852</v>
      </c>
      <c r="J698">
        <v>395.892</v>
      </c>
      <c r="K698" s="1">
        <v>43802</v>
      </c>
      <c r="L698" s="2">
        <v>0.6875</v>
      </c>
      <c r="M698" t="s">
        <v>29</v>
      </c>
      <c r="N698">
        <v>377.04</v>
      </c>
      <c r="O698">
        <v>4.7619047620000003</v>
      </c>
      <c r="P698">
        <v>18.852</v>
      </c>
      <c r="Q698">
        <v>8.6</v>
      </c>
    </row>
    <row r="699" spans="1:17" hidden="1" x14ac:dyDescent="0.3">
      <c r="A699" t="s">
        <v>435</v>
      </c>
      <c r="B699" t="s">
        <v>25</v>
      </c>
      <c r="C699" t="s">
        <v>26</v>
      </c>
      <c r="D699" t="s">
        <v>20</v>
      </c>
      <c r="E699" t="s">
        <v>21</v>
      </c>
      <c r="F699" t="s">
        <v>32</v>
      </c>
      <c r="G699">
        <v>89.25</v>
      </c>
      <c r="H699">
        <v>8</v>
      </c>
      <c r="I699">
        <v>35.700000000000003</v>
      </c>
      <c r="J699">
        <v>749.7</v>
      </c>
      <c r="K699" t="s">
        <v>115</v>
      </c>
      <c r="L699" s="2">
        <v>0.42569444444444443</v>
      </c>
      <c r="M699" t="s">
        <v>29</v>
      </c>
      <c r="N699">
        <v>714</v>
      </c>
      <c r="O699">
        <v>4.7619047620000003</v>
      </c>
      <c r="P699">
        <v>35.700000000000003</v>
      </c>
      <c r="Q699">
        <v>4.7</v>
      </c>
    </row>
    <row r="700" spans="1:17" hidden="1" x14ac:dyDescent="0.3">
      <c r="A700" t="s">
        <v>479</v>
      </c>
      <c r="B700" t="s">
        <v>25</v>
      </c>
      <c r="C700" t="s">
        <v>26</v>
      </c>
      <c r="D700" t="s">
        <v>20</v>
      </c>
      <c r="E700" t="s">
        <v>21</v>
      </c>
      <c r="F700" t="s">
        <v>51</v>
      </c>
      <c r="G700">
        <v>80.48</v>
      </c>
      <c r="H700">
        <v>3</v>
      </c>
      <c r="I700">
        <v>12.071999999999999</v>
      </c>
      <c r="J700">
        <v>253.512</v>
      </c>
      <c r="K700" t="s">
        <v>118</v>
      </c>
      <c r="L700" s="2">
        <v>0.52152777777777781</v>
      </c>
      <c r="M700" t="s">
        <v>29</v>
      </c>
      <c r="N700">
        <v>241.44</v>
      </c>
      <c r="O700">
        <v>4.7619047620000003</v>
      </c>
      <c r="P700">
        <v>12.071999999999999</v>
      </c>
      <c r="Q700">
        <v>8.1</v>
      </c>
    </row>
    <row r="701" spans="1:17" hidden="1" x14ac:dyDescent="0.3">
      <c r="A701" t="s">
        <v>529</v>
      </c>
      <c r="B701" t="s">
        <v>25</v>
      </c>
      <c r="C701" t="s">
        <v>26</v>
      </c>
      <c r="D701" t="s">
        <v>20</v>
      </c>
      <c r="E701" t="s">
        <v>31</v>
      </c>
      <c r="F701" t="s">
        <v>48</v>
      </c>
      <c r="G701">
        <v>17.440000000000001</v>
      </c>
      <c r="H701">
        <v>5</v>
      </c>
      <c r="I701">
        <v>4.3600000000000003</v>
      </c>
      <c r="J701">
        <v>91.56</v>
      </c>
      <c r="K701" t="s">
        <v>58</v>
      </c>
      <c r="L701" s="2">
        <v>0.80902777777777779</v>
      </c>
      <c r="M701" t="s">
        <v>29</v>
      </c>
      <c r="N701">
        <v>87.2</v>
      </c>
      <c r="O701">
        <v>4.7619047620000003</v>
      </c>
      <c r="P701">
        <v>4.3600000000000003</v>
      </c>
      <c r="Q701">
        <v>8.1</v>
      </c>
    </row>
    <row r="702" spans="1:17" hidden="1" x14ac:dyDescent="0.3">
      <c r="A702" t="s">
        <v>547</v>
      </c>
      <c r="B702" t="s">
        <v>25</v>
      </c>
      <c r="C702" t="s">
        <v>26</v>
      </c>
      <c r="D702" t="s">
        <v>20</v>
      </c>
      <c r="E702" t="s">
        <v>21</v>
      </c>
      <c r="F702" t="s">
        <v>28</v>
      </c>
      <c r="G702">
        <v>46.57</v>
      </c>
      <c r="H702">
        <v>10</v>
      </c>
      <c r="I702">
        <v>23.285</v>
      </c>
      <c r="J702">
        <v>488.98500000000001</v>
      </c>
      <c r="K702" t="s">
        <v>35</v>
      </c>
      <c r="L702" s="2">
        <v>0.58194444444444449</v>
      </c>
      <c r="M702" t="s">
        <v>29</v>
      </c>
      <c r="N702">
        <v>465.7</v>
      </c>
      <c r="O702">
        <v>4.7619047620000003</v>
      </c>
      <c r="P702">
        <v>23.285</v>
      </c>
      <c r="Q702">
        <v>7.6</v>
      </c>
    </row>
    <row r="703" spans="1:17" hidden="1" x14ac:dyDescent="0.3">
      <c r="A703" t="s">
        <v>552</v>
      </c>
      <c r="B703" t="s">
        <v>25</v>
      </c>
      <c r="C703" t="s">
        <v>26</v>
      </c>
      <c r="D703" t="s">
        <v>20</v>
      </c>
      <c r="E703" t="s">
        <v>21</v>
      </c>
      <c r="F703" t="s">
        <v>48</v>
      </c>
      <c r="G703">
        <v>22.62</v>
      </c>
      <c r="H703">
        <v>1</v>
      </c>
      <c r="I703">
        <v>1.131</v>
      </c>
      <c r="J703">
        <v>23.751000000000001</v>
      </c>
      <c r="K703" t="s">
        <v>338</v>
      </c>
      <c r="L703" s="2">
        <v>0.79027777777777775</v>
      </c>
      <c r="M703" t="s">
        <v>29</v>
      </c>
      <c r="N703">
        <v>22.62</v>
      </c>
      <c r="O703">
        <v>4.7619047620000003</v>
      </c>
      <c r="P703">
        <v>1.131</v>
      </c>
      <c r="Q703">
        <v>6.4</v>
      </c>
    </row>
    <row r="704" spans="1:17" hidden="1" x14ac:dyDescent="0.3">
      <c r="A704" t="s">
        <v>558</v>
      </c>
      <c r="B704" t="s">
        <v>25</v>
      </c>
      <c r="C704" t="s">
        <v>26</v>
      </c>
      <c r="D704" t="s">
        <v>20</v>
      </c>
      <c r="E704" t="s">
        <v>21</v>
      </c>
      <c r="F704" t="s">
        <v>28</v>
      </c>
      <c r="G704">
        <v>98.84</v>
      </c>
      <c r="H704">
        <v>1</v>
      </c>
      <c r="I704">
        <v>4.9420000000000002</v>
      </c>
      <c r="J704">
        <v>103.782</v>
      </c>
      <c r="K704" t="s">
        <v>118</v>
      </c>
      <c r="L704" s="2">
        <v>0.47291666666666665</v>
      </c>
      <c r="M704" t="s">
        <v>29</v>
      </c>
      <c r="N704">
        <v>98.84</v>
      </c>
      <c r="O704">
        <v>4.7619047620000003</v>
      </c>
      <c r="P704">
        <v>4.9420000000000002</v>
      </c>
      <c r="Q704">
        <v>8.4</v>
      </c>
    </row>
    <row r="705" spans="1:17" hidden="1" x14ac:dyDescent="0.3">
      <c r="A705" t="s">
        <v>610</v>
      </c>
      <c r="B705" t="s">
        <v>25</v>
      </c>
      <c r="C705" t="s">
        <v>26</v>
      </c>
      <c r="D705" t="s">
        <v>20</v>
      </c>
      <c r="E705" t="s">
        <v>21</v>
      </c>
      <c r="F705" t="s">
        <v>32</v>
      </c>
      <c r="G705">
        <v>83.17</v>
      </c>
      <c r="H705">
        <v>6</v>
      </c>
      <c r="I705">
        <v>24.951000000000001</v>
      </c>
      <c r="J705">
        <v>523.971</v>
      </c>
      <c r="K705" t="s">
        <v>295</v>
      </c>
      <c r="L705" s="2">
        <v>0.47430555555555554</v>
      </c>
      <c r="M705" t="s">
        <v>29</v>
      </c>
      <c r="N705">
        <v>499.02</v>
      </c>
      <c r="O705">
        <v>4.7619047620000003</v>
      </c>
      <c r="P705">
        <v>24.951000000000001</v>
      </c>
      <c r="Q705">
        <v>7.3</v>
      </c>
    </row>
    <row r="706" spans="1:17" hidden="1" x14ac:dyDescent="0.3">
      <c r="A706" t="s">
        <v>693</v>
      </c>
      <c r="B706" t="s">
        <v>25</v>
      </c>
      <c r="C706" t="s">
        <v>26</v>
      </c>
      <c r="D706" t="s">
        <v>20</v>
      </c>
      <c r="E706" t="s">
        <v>21</v>
      </c>
      <c r="F706" t="s">
        <v>51</v>
      </c>
      <c r="G706">
        <v>51.89</v>
      </c>
      <c r="H706">
        <v>7</v>
      </c>
      <c r="I706">
        <v>18.1615</v>
      </c>
      <c r="J706">
        <v>381.39150000000001</v>
      </c>
      <c r="K706" s="1">
        <v>43678</v>
      </c>
      <c r="L706" s="2">
        <v>0.83888888888888891</v>
      </c>
      <c r="M706" t="s">
        <v>29</v>
      </c>
      <c r="N706">
        <v>363.23</v>
      </c>
      <c r="O706">
        <v>4.7619047620000003</v>
      </c>
      <c r="P706">
        <v>18.1615</v>
      </c>
      <c r="Q706">
        <v>4.5</v>
      </c>
    </row>
    <row r="707" spans="1:17" hidden="1" x14ac:dyDescent="0.3">
      <c r="A707" t="s">
        <v>700</v>
      </c>
      <c r="B707" t="s">
        <v>25</v>
      </c>
      <c r="C707" t="s">
        <v>26</v>
      </c>
      <c r="D707" t="s">
        <v>20</v>
      </c>
      <c r="E707" t="s">
        <v>21</v>
      </c>
      <c r="F707" t="s">
        <v>48</v>
      </c>
      <c r="G707">
        <v>98.97</v>
      </c>
      <c r="H707">
        <v>9</v>
      </c>
      <c r="I707">
        <v>44.536499999999997</v>
      </c>
      <c r="J707">
        <v>935.26649999999995</v>
      </c>
      <c r="K707" s="1">
        <v>43711</v>
      </c>
      <c r="L707" s="2">
        <v>0.47430555555555554</v>
      </c>
      <c r="M707" t="s">
        <v>29</v>
      </c>
      <c r="N707">
        <v>890.73</v>
      </c>
      <c r="O707">
        <v>4.7619047620000003</v>
      </c>
      <c r="P707">
        <v>44.536499999999997</v>
      </c>
      <c r="Q707">
        <v>6.7</v>
      </c>
    </row>
    <row r="708" spans="1:17" hidden="1" x14ac:dyDescent="0.3">
      <c r="A708" t="s">
        <v>737</v>
      </c>
      <c r="B708" t="s">
        <v>25</v>
      </c>
      <c r="C708" t="s">
        <v>26</v>
      </c>
      <c r="D708" t="s">
        <v>20</v>
      </c>
      <c r="E708" t="s">
        <v>21</v>
      </c>
      <c r="F708" t="s">
        <v>37</v>
      </c>
      <c r="G708">
        <v>15.49</v>
      </c>
      <c r="H708">
        <v>2</v>
      </c>
      <c r="I708">
        <v>1.5489999999999999</v>
      </c>
      <c r="J708">
        <v>32.529000000000003</v>
      </c>
      <c r="K708" t="s">
        <v>188</v>
      </c>
      <c r="L708" s="2">
        <v>0.63194444444444442</v>
      </c>
      <c r="M708" t="s">
        <v>29</v>
      </c>
      <c r="N708">
        <v>30.98</v>
      </c>
      <c r="O708">
        <v>4.7619047620000003</v>
      </c>
      <c r="P708">
        <v>1.5489999999999999</v>
      </c>
      <c r="Q708">
        <v>6.3</v>
      </c>
    </row>
    <row r="709" spans="1:17" hidden="1" x14ac:dyDescent="0.3">
      <c r="A709" t="s">
        <v>777</v>
      </c>
      <c r="B709" t="s">
        <v>25</v>
      </c>
      <c r="C709" t="s">
        <v>26</v>
      </c>
      <c r="D709" t="s">
        <v>20</v>
      </c>
      <c r="E709" t="s">
        <v>31</v>
      </c>
      <c r="F709" t="s">
        <v>37</v>
      </c>
      <c r="G709">
        <v>72.88</v>
      </c>
      <c r="H709">
        <v>2</v>
      </c>
      <c r="I709">
        <v>7.2880000000000003</v>
      </c>
      <c r="J709">
        <v>153.048</v>
      </c>
      <c r="K709" t="s">
        <v>125</v>
      </c>
      <c r="L709" s="2">
        <v>0.53541666666666665</v>
      </c>
      <c r="M709" t="s">
        <v>29</v>
      </c>
      <c r="N709">
        <v>145.76</v>
      </c>
      <c r="O709">
        <v>4.7619047620000003</v>
      </c>
      <c r="P709">
        <v>7.2880000000000003</v>
      </c>
      <c r="Q709">
        <v>6.1</v>
      </c>
    </row>
    <row r="710" spans="1:17" hidden="1" x14ac:dyDescent="0.3">
      <c r="A710" t="s">
        <v>779</v>
      </c>
      <c r="B710" t="s">
        <v>25</v>
      </c>
      <c r="C710" t="s">
        <v>26</v>
      </c>
      <c r="D710" t="s">
        <v>20</v>
      </c>
      <c r="E710" t="s">
        <v>21</v>
      </c>
      <c r="F710" t="s">
        <v>37</v>
      </c>
      <c r="G710">
        <v>70.19</v>
      </c>
      <c r="H710">
        <v>9</v>
      </c>
      <c r="I710">
        <v>31.5855</v>
      </c>
      <c r="J710">
        <v>663.29549999999995</v>
      </c>
      <c r="K710" t="s">
        <v>76</v>
      </c>
      <c r="L710" s="2">
        <v>0.56805555555555554</v>
      </c>
      <c r="M710" t="s">
        <v>29</v>
      </c>
      <c r="N710">
        <v>631.71</v>
      </c>
      <c r="O710">
        <v>4.7619047620000003</v>
      </c>
      <c r="P710">
        <v>31.5855</v>
      </c>
      <c r="Q710">
        <v>6.7</v>
      </c>
    </row>
    <row r="711" spans="1:17" hidden="1" x14ac:dyDescent="0.3">
      <c r="A711" t="s">
        <v>782</v>
      </c>
      <c r="B711" t="s">
        <v>25</v>
      </c>
      <c r="C711" t="s">
        <v>26</v>
      </c>
      <c r="D711" t="s">
        <v>20</v>
      </c>
      <c r="E711" t="s">
        <v>21</v>
      </c>
      <c r="F711" t="s">
        <v>51</v>
      </c>
      <c r="G711">
        <v>73.38</v>
      </c>
      <c r="H711">
        <v>7</v>
      </c>
      <c r="I711">
        <v>25.683</v>
      </c>
      <c r="J711">
        <v>539.34299999999996</v>
      </c>
      <c r="K711" s="1">
        <v>43740</v>
      </c>
      <c r="L711" s="2">
        <v>0.5805555555555556</v>
      </c>
      <c r="M711" t="s">
        <v>29</v>
      </c>
      <c r="N711">
        <v>513.66</v>
      </c>
      <c r="O711">
        <v>4.7619047620000003</v>
      </c>
      <c r="P711">
        <v>25.683</v>
      </c>
      <c r="Q711">
        <v>9.5</v>
      </c>
    </row>
    <row r="712" spans="1:17" hidden="1" x14ac:dyDescent="0.3">
      <c r="A712" t="s">
        <v>796</v>
      </c>
      <c r="B712" t="s">
        <v>25</v>
      </c>
      <c r="C712" t="s">
        <v>26</v>
      </c>
      <c r="D712" t="s">
        <v>20</v>
      </c>
      <c r="E712" t="s">
        <v>31</v>
      </c>
      <c r="F712" t="s">
        <v>48</v>
      </c>
      <c r="G712">
        <v>68.98</v>
      </c>
      <c r="H712">
        <v>1</v>
      </c>
      <c r="I712">
        <v>3.4489999999999998</v>
      </c>
      <c r="J712">
        <v>72.429000000000002</v>
      </c>
      <c r="K712" t="s">
        <v>62</v>
      </c>
      <c r="L712" s="2">
        <v>0.84236111111111101</v>
      </c>
      <c r="M712" t="s">
        <v>29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hidden="1" x14ac:dyDescent="0.3">
      <c r="A713" t="s">
        <v>810</v>
      </c>
      <c r="B713" t="s">
        <v>25</v>
      </c>
      <c r="C713" t="s">
        <v>26</v>
      </c>
      <c r="D713" t="s">
        <v>20</v>
      </c>
      <c r="E713" t="s">
        <v>21</v>
      </c>
      <c r="F713" t="s">
        <v>37</v>
      </c>
      <c r="G713">
        <v>90.63</v>
      </c>
      <c r="H713">
        <v>9</v>
      </c>
      <c r="I713">
        <v>40.783499999999997</v>
      </c>
      <c r="J713">
        <v>856.45349999999996</v>
      </c>
      <c r="K713" t="s">
        <v>209</v>
      </c>
      <c r="L713" s="2">
        <v>0.64444444444444449</v>
      </c>
      <c r="M713" t="s">
        <v>29</v>
      </c>
      <c r="N713">
        <v>815.67</v>
      </c>
      <c r="O713">
        <v>4.7619047620000003</v>
      </c>
      <c r="P713">
        <v>40.783499999999997</v>
      </c>
      <c r="Q713">
        <v>5.0999999999999996</v>
      </c>
    </row>
    <row r="714" spans="1:17" hidden="1" x14ac:dyDescent="0.3">
      <c r="A714" t="s">
        <v>812</v>
      </c>
      <c r="B714" t="s">
        <v>25</v>
      </c>
      <c r="C714" t="s">
        <v>26</v>
      </c>
      <c r="D714" t="s">
        <v>20</v>
      </c>
      <c r="E714" t="s">
        <v>21</v>
      </c>
      <c r="F714" t="s">
        <v>48</v>
      </c>
      <c r="G714">
        <v>36.770000000000003</v>
      </c>
      <c r="H714">
        <v>7</v>
      </c>
      <c r="I714">
        <v>12.8695</v>
      </c>
      <c r="J714">
        <v>270.2595</v>
      </c>
      <c r="K714" s="1">
        <v>43770</v>
      </c>
      <c r="L714" s="2">
        <v>0.84027777777777779</v>
      </c>
      <c r="M714" t="s">
        <v>29</v>
      </c>
      <c r="N714">
        <v>257.39</v>
      </c>
      <c r="O714">
        <v>4.7619047620000003</v>
      </c>
      <c r="P714">
        <v>12.8695</v>
      </c>
      <c r="Q714">
        <v>7.4</v>
      </c>
    </row>
    <row r="715" spans="1:17" hidden="1" x14ac:dyDescent="0.3">
      <c r="A715" t="s">
        <v>814</v>
      </c>
      <c r="B715" t="s">
        <v>25</v>
      </c>
      <c r="C715" t="s">
        <v>26</v>
      </c>
      <c r="D715" t="s">
        <v>20</v>
      </c>
      <c r="E715" t="s">
        <v>21</v>
      </c>
      <c r="F715" t="s">
        <v>22</v>
      </c>
      <c r="G715">
        <v>28.5</v>
      </c>
      <c r="H715">
        <v>8</v>
      </c>
      <c r="I715">
        <v>11.4</v>
      </c>
      <c r="J715">
        <v>239.4</v>
      </c>
      <c r="K715" s="1">
        <v>43618</v>
      </c>
      <c r="L715" s="2">
        <v>0.6</v>
      </c>
      <c r="M715" t="s">
        <v>29</v>
      </c>
      <c r="N715">
        <v>228</v>
      </c>
      <c r="O715">
        <v>4.7619047620000003</v>
      </c>
      <c r="P715">
        <v>11.4</v>
      </c>
      <c r="Q715">
        <v>6.6</v>
      </c>
    </row>
    <row r="716" spans="1:17" hidden="1" x14ac:dyDescent="0.3">
      <c r="A716" t="s">
        <v>834</v>
      </c>
      <c r="B716" t="s">
        <v>25</v>
      </c>
      <c r="C716" t="s">
        <v>26</v>
      </c>
      <c r="D716" t="s">
        <v>20</v>
      </c>
      <c r="E716" t="s">
        <v>21</v>
      </c>
      <c r="F716" t="s">
        <v>48</v>
      </c>
      <c r="G716">
        <v>38.42</v>
      </c>
      <c r="H716">
        <v>1</v>
      </c>
      <c r="I716">
        <v>1.921</v>
      </c>
      <c r="J716">
        <v>40.341000000000001</v>
      </c>
      <c r="K716" s="1">
        <v>43498</v>
      </c>
      <c r="L716" s="2">
        <v>0.68958333333333333</v>
      </c>
      <c r="M716" t="s">
        <v>29</v>
      </c>
      <c r="N716">
        <v>38.42</v>
      </c>
      <c r="O716">
        <v>4.7619047620000003</v>
      </c>
      <c r="P716">
        <v>1.921</v>
      </c>
      <c r="Q716">
        <v>8.6</v>
      </c>
    </row>
    <row r="717" spans="1:17" hidden="1" x14ac:dyDescent="0.3">
      <c r="A717" t="s">
        <v>838</v>
      </c>
      <c r="B717" t="s">
        <v>25</v>
      </c>
      <c r="C717" t="s">
        <v>26</v>
      </c>
      <c r="D717" t="s">
        <v>20</v>
      </c>
      <c r="E717" t="s">
        <v>31</v>
      </c>
      <c r="F717" t="s">
        <v>22</v>
      </c>
      <c r="G717">
        <v>81.23</v>
      </c>
      <c r="H717">
        <v>7</v>
      </c>
      <c r="I717">
        <v>28.430499999999999</v>
      </c>
      <c r="J717">
        <v>597.04049999999995</v>
      </c>
      <c r="K717" t="s">
        <v>58</v>
      </c>
      <c r="L717" s="2">
        <v>0.86388888888888893</v>
      </c>
      <c r="M717" t="s">
        <v>29</v>
      </c>
      <c r="N717">
        <v>568.61</v>
      </c>
      <c r="O717">
        <v>4.7619047620000003</v>
      </c>
      <c r="P717">
        <v>28.430499999999999</v>
      </c>
      <c r="Q717">
        <v>9</v>
      </c>
    </row>
    <row r="718" spans="1:17" hidden="1" x14ac:dyDescent="0.3">
      <c r="A718" t="s">
        <v>863</v>
      </c>
      <c r="B718" t="s">
        <v>25</v>
      </c>
      <c r="C718" t="s">
        <v>26</v>
      </c>
      <c r="D718" t="s">
        <v>20</v>
      </c>
      <c r="E718" t="s">
        <v>31</v>
      </c>
      <c r="F718" t="s">
        <v>48</v>
      </c>
      <c r="G718">
        <v>65.650000000000006</v>
      </c>
      <c r="H718">
        <v>2</v>
      </c>
      <c r="I718">
        <v>6.5650000000000004</v>
      </c>
      <c r="J718">
        <v>137.86500000000001</v>
      </c>
      <c r="K718" t="s">
        <v>91</v>
      </c>
      <c r="L718" s="2">
        <v>0.69861111111111107</v>
      </c>
      <c r="M718" t="s">
        <v>29</v>
      </c>
      <c r="N718">
        <v>131.30000000000001</v>
      </c>
      <c r="O718">
        <v>4.7619047620000003</v>
      </c>
      <c r="P718">
        <v>6.5650000000000004</v>
      </c>
      <c r="Q718">
        <v>6</v>
      </c>
    </row>
    <row r="719" spans="1:17" hidden="1" x14ac:dyDescent="0.3">
      <c r="A719" t="s">
        <v>867</v>
      </c>
      <c r="B719" t="s">
        <v>25</v>
      </c>
      <c r="C719" t="s">
        <v>26</v>
      </c>
      <c r="D719" t="s">
        <v>20</v>
      </c>
      <c r="E719" t="s">
        <v>31</v>
      </c>
      <c r="F719" t="s">
        <v>37</v>
      </c>
      <c r="G719">
        <v>25.25</v>
      </c>
      <c r="H719">
        <v>5</v>
      </c>
      <c r="I719">
        <v>6.3125</v>
      </c>
      <c r="J719">
        <v>132.5625</v>
      </c>
      <c r="K719" t="s">
        <v>295</v>
      </c>
      <c r="L719" s="2">
        <v>0.74444444444444446</v>
      </c>
      <c r="M719" t="s">
        <v>29</v>
      </c>
      <c r="N719">
        <v>126.25</v>
      </c>
      <c r="O719">
        <v>4.7619047620000003</v>
      </c>
      <c r="P719">
        <v>6.3125</v>
      </c>
      <c r="Q719">
        <v>6.1</v>
      </c>
    </row>
    <row r="720" spans="1:17" hidden="1" x14ac:dyDescent="0.3">
      <c r="A720" t="s">
        <v>885</v>
      </c>
      <c r="B720" t="s">
        <v>25</v>
      </c>
      <c r="C720" t="s">
        <v>26</v>
      </c>
      <c r="D720" t="s">
        <v>20</v>
      </c>
      <c r="E720" t="s">
        <v>21</v>
      </c>
      <c r="F720" t="s">
        <v>32</v>
      </c>
      <c r="G720">
        <v>60.87</v>
      </c>
      <c r="H720">
        <v>1</v>
      </c>
      <c r="I720">
        <v>3.0434999999999999</v>
      </c>
      <c r="J720">
        <v>63.913499999999999</v>
      </c>
      <c r="K720" t="s">
        <v>129</v>
      </c>
      <c r="L720" s="2">
        <v>0.55833333333333335</v>
      </c>
      <c r="M720" t="s">
        <v>29</v>
      </c>
      <c r="N720">
        <v>60.87</v>
      </c>
      <c r="O720">
        <v>4.7619047620000003</v>
      </c>
      <c r="P720">
        <v>3.0434999999999999</v>
      </c>
      <c r="Q720">
        <v>5.5</v>
      </c>
    </row>
    <row r="721" spans="1:17" hidden="1" x14ac:dyDescent="0.3">
      <c r="A721" t="s">
        <v>911</v>
      </c>
      <c r="B721" t="s">
        <v>25</v>
      </c>
      <c r="C721" t="s">
        <v>26</v>
      </c>
      <c r="D721" t="s">
        <v>20</v>
      </c>
      <c r="E721" t="s">
        <v>31</v>
      </c>
      <c r="F721" t="s">
        <v>37</v>
      </c>
      <c r="G721">
        <v>10.17</v>
      </c>
      <c r="H721">
        <v>1</v>
      </c>
      <c r="I721">
        <v>0.50849999999999995</v>
      </c>
      <c r="J721">
        <v>10.6785</v>
      </c>
      <c r="K721" s="1">
        <v>43648</v>
      </c>
      <c r="L721" s="2">
        <v>0.59375</v>
      </c>
      <c r="M721" t="s">
        <v>29</v>
      </c>
      <c r="N721">
        <v>10.17</v>
      </c>
      <c r="O721">
        <v>4.7619047620000003</v>
      </c>
      <c r="P721">
        <v>0.50849999999999995</v>
      </c>
      <c r="Q721">
        <v>5.9</v>
      </c>
    </row>
    <row r="722" spans="1:17" hidden="1" x14ac:dyDescent="0.3">
      <c r="A722" t="s">
        <v>937</v>
      </c>
      <c r="B722" t="s">
        <v>25</v>
      </c>
      <c r="C722" t="s">
        <v>26</v>
      </c>
      <c r="D722" t="s">
        <v>20</v>
      </c>
      <c r="E722" t="s">
        <v>21</v>
      </c>
      <c r="F722" t="s">
        <v>48</v>
      </c>
      <c r="G722">
        <v>72.88</v>
      </c>
      <c r="H722">
        <v>9</v>
      </c>
      <c r="I722">
        <v>32.795999999999999</v>
      </c>
      <c r="J722">
        <v>688.71600000000001</v>
      </c>
      <c r="K722" s="1">
        <v>43678</v>
      </c>
      <c r="L722" s="2">
        <v>0.81805555555555554</v>
      </c>
      <c r="M722" t="s">
        <v>29</v>
      </c>
      <c r="N722">
        <v>655.92</v>
      </c>
      <c r="O722">
        <v>4.7619047620000003</v>
      </c>
      <c r="P722">
        <v>32.795999999999999</v>
      </c>
      <c r="Q722">
        <v>4</v>
      </c>
    </row>
    <row r="723" spans="1:17" hidden="1" x14ac:dyDescent="0.3">
      <c r="A723" t="s">
        <v>965</v>
      </c>
      <c r="B723" t="s">
        <v>25</v>
      </c>
      <c r="C723" t="s">
        <v>26</v>
      </c>
      <c r="D723" t="s">
        <v>20</v>
      </c>
      <c r="E723" t="s">
        <v>31</v>
      </c>
      <c r="F723" t="s">
        <v>51</v>
      </c>
      <c r="G723">
        <v>52.35</v>
      </c>
      <c r="H723">
        <v>1</v>
      </c>
      <c r="I723">
        <v>2.6175000000000002</v>
      </c>
      <c r="J723">
        <v>54.967500000000001</v>
      </c>
      <c r="K723" s="1">
        <v>43801</v>
      </c>
      <c r="L723" s="2">
        <v>0.74236111111111114</v>
      </c>
      <c r="M723" t="s">
        <v>29</v>
      </c>
      <c r="N723">
        <v>52.35</v>
      </c>
      <c r="O723">
        <v>4.7619047620000003</v>
      </c>
      <c r="P723">
        <v>2.6175000000000002</v>
      </c>
      <c r="Q723">
        <v>4</v>
      </c>
    </row>
    <row r="724" spans="1:17" hidden="1" x14ac:dyDescent="0.3">
      <c r="A724" t="s">
        <v>986</v>
      </c>
      <c r="B724" t="s">
        <v>25</v>
      </c>
      <c r="C724" t="s">
        <v>26</v>
      </c>
      <c r="D724" t="s">
        <v>20</v>
      </c>
      <c r="E724" t="s">
        <v>21</v>
      </c>
      <c r="F724" t="s">
        <v>48</v>
      </c>
      <c r="G724">
        <v>47.27</v>
      </c>
      <c r="H724">
        <v>6</v>
      </c>
      <c r="I724">
        <v>14.180999999999999</v>
      </c>
      <c r="J724">
        <v>297.80099999999999</v>
      </c>
      <c r="K724" s="1">
        <v>43587</v>
      </c>
      <c r="L724" s="2">
        <v>0.4284722222222222</v>
      </c>
      <c r="M724" t="s">
        <v>29</v>
      </c>
      <c r="N724">
        <v>283.62</v>
      </c>
      <c r="O724">
        <v>4.7619047620000003</v>
      </c>
      <c r="P724">
        <v>14.180999999999999</v>
      </c>
      <c r="Q724">
        <v>8.8000000000000007</v>
      </c>
    </row>
    <row r="725" spans="1:17" hidden="1" x14ac:dyDescent="0.3">
      <c r="A725" t="s">
        <v>987</v>
      </c>
      <c r="B725" t="s">
        <v>25</v>
      </c>
      <c r="C725" t="s">
        <v>26</v>
      </c>
      <c r="D725" t="s">
        <v>20</v>
      </c>
      <c r="E725" t="s">
        <v>31</v>
      </c>
      <c r="F725" t="s">
        <v>22</v>
      </c>
      <c r="G725">
        <v>85.6</v>
      </c>
      <c r="H725">
        <v>7</v>
      </c>
      <c r="I725">
        <v>29.96</v>
      </c>
      <c r="J725">
        <v>629.16</v>
      </c>
      <c r="K725" s="1">
        <v>43499</v>
      </c>
      <c r="L725" s="2">
        <v>0.57638888888888895</v>
      </c>
      <c r="M725" t="s">
        <v>29</v>
      </c>
      <c r="N725">
        <v>599.20000000000005</v>
      </c>
      <c r="O725">
        <v>4.7619047620000003</v>
      </c>
      <c r="P725">
        <v>29.96</v>
      </c>
      <c r="Q725">
        <v>5.3</v>
      </c>
    </row>
    <row r="726" spans="1:17" hidden="1" x14ac:dyDescent="0.3">
      <c r="A726" t="s">
        <v>994</v>
      </c>
      <c r="B726" t="s">
        <v>25</v>
      </c>
      <c r="C726" t="s">
        <v>26</v>
      </c>
      <c r="D726" t="s">
        <v>20</v>
      </c>
      <c r="E726" t="s">
        <v>21</v>
      </c>
      <c r="F726" t="s">
        <v>32</v>
      </c>
      <c r="G726">
        <v>78.38</v>
      </c>
      <c r="H726">
        <v>4</v>
      </c>
      <c r="I726">
        <v>15.676</v>
      </c>
      <c r="J726">
        <v>329.19600000000003</v>
      </c>
      <c r="K726" t="s">
        <v>177</v>
      </c>
      <c r="L726" s="2">
        <v>0.74722222222222223</v>
      </c>
      <c r="M726" t="s">
        <v>29</v>
      </c>
      <c r="N726">
        <v>313.52</v>
      </c>
      <c r="O726">
        <v>4.7619047620000003</v>
      </c>
      <c r="P726">
        <v>15.676</v>
      </c>
      <c r="Q726">
        <v>7.9</v>
      </c>
    </row>
    <row r="727" spans="1:17" hidden="1" x14ac:dyDescent="0.3">
      <c r="A727" t="s">
        <v>1030</v>
      </c>
      <c r="B727" t="s">
        <v>25</v>
      </c>
      <c r="C727" t="s">
        <v>26</v>
      </c>
      <c r="D727" t="s">
        <v>20</v>
      </c>
      <c r="E727" t="s">
        <v>31</v>
      </c>
      <c r="F727" t="s">
        <v>51</v>
      </c>
      <c r="G727">
        <v>99.82</v>
      </c>
      <c r="H727">
        <v>9</v>
      </c>
      <c r="I727">
        <v>44.918999999999997</v>
      </c>
      <c r="J727">
        <v>943.29899999999998</v>
      </c>
      <c r="K727" t="s">
        <v>112</v>
      </c>
      <c r="L727" s="2">
        <v>0.4465277777777778</v>
      </c>
      <c r="M727" t="s">
        <v>29</v>
      </c>
      <c r="N727">
        <v>898.38</v>
      </c>
      <c r="O727">
        <v>4.7619047620000003</v>
      </c>
      <c r="P727">
        <v>44.918999999999997</v>
      </c>
      <c r="Q727">
        <v>6.6</v>
      </c>
    </row>
    <row r="728" spans="1:17" hidden="1" x14ac:dyDescent="0.3">
      <c r="A728" t="s">
        <v>1042</v>
      </c>
      <c r="B728" t="s">
        <v>25</v>
      </c>
      <c r="C728" t="s">
        <v>26</v>
      </c>
      <c r="D728" t="s">
        <v>20</v>
      </c>
      <c r="E728" t="s">
        <v>21</v>
      </c>
      <c r="F728" t="s">
        <v>48</v>
      </c>
      <c r="G728">
        <v>21.04</v>
      </c>
      <c r="H728">
        <v>4</v>
      </c>
      <c r="I728">
        <v>4.2080000000000002</v>
      </c>
      <c r="J728">
        <v>88.367999999999995</v>
      </c>
      <c r="K728" t="s">
        <v>138</v>
      </c>
      <c r="L728" s="2">
        <v>0.58194444444444449</v>
      </c>
      <c r="M728" t="s">
        <v>29</v>
      </c>
      <c r="N728">
        <v>84.16</v>
      </c>
      <c r="O728">
        <v>4.7619047620000003</v>
      </c>
      <c r="P728">
        <v>4.2080000000000002</v>
      </c>
      <c r="Q728">
        <v>7.6</v>
      </c>
    </row>
    <row r="729" spans="1:17" hidden="1" x14ac:dyDescent="0.3">
      <c r="A729" t="s">
        <v>1045</v>
      </c>
      <c r="B729" t="s">
        <v>25</v>
      </c>
      <c r="C729" t="s">
        <v>26</v>
      </c>
      <c r="D729" t="s">
        <v>20</v>
      </c>
      <c r="E729" t="s">
        <v>31</v>
      </c>
      <c r="F729" t="s">
        <v>48</v>
      </c>
      <c r="G729">
        <v>50.49</v>
      </c>
      <c r="H729">
        <v>9</v>
      </c>
      <c r="I729">
        <v>22.720500000000001</v>
      </c>
      <c r="J729">
        <v>477.13049999999998</v>
      </c>
      <c r="K729" s="1">
        <v>43739</v>
      </c>
      <c r="L729" s="2">
        <v>0.71944444444444444</v>
      </c>
      <c r="M729" t="s">
        <v>29</v>
      </c>
      <c r="N729">
        <v>454.41</v>
      </c>
      <c r="O729">
        <v>4.7619047620000003</v>
      </c>
      <c r="P729">
        <v>22.720500000000001</v>
      </c>
      <c r="Q729">
        <v>5.4</v>
      </c>
    </row>
    <row r="730" spans="1:17" hidden="1" x14ac:dyDescent="0.3">
      <c r="A730" t="s">
        <v>1049</v>
      </c>
      <c r="B730" t="s">
        <v>25</v>
      </c>
      <c r="C730" t="s">
        <v>26</v>
      </c>
      <c r="D730" t="s">
        <v>20</v>
      </c>
      <c r="E730" t="s">
        <v>31</v>
      </c>
      <c r="F730" t="s">
        <v>51</v>
      </c>
      <c r="G730">
        <v>91.98</v>
      </c>
      <c r="H730">
        <v>1</v>
      </c>
      <c r="I730">
        <v>4.5990000000000002</v>
      </c>
      <c r="J730">
        <v>96.578999999999994</v>
      </c>
      <c r="K730" t="s">
        <v>289</v>
      </c>
      <c r="L730" s="2">
        <v>0.64513888888888882</v>
      </c>
      <c r="M730" t="s">
        <v>29</v>
      </c>
      <c r="N730">
        <v>91.98</v>
      </c>
      <c r="O730">
        <v>4.7619047620000003</v>
      </c>
      <c r="P730">
        <v>4.5990000000000002</v>
      </c>
      <c r="Q730">
        <v>9.8000000000000007</v>
      </c>
    </row>
    <row r="731" spans="1:17" hidden="1" x14ac:dyDescent="0.3">
      <c r="A731" t="s">
        <v>1052</v>
      </c>
      <c r="B731" t="s">
        <v>25</v>
      </c>
      <c r="C731" t="s">
        <v>26</v>
      </c>
      <c r="D731" t="s">
        <v>20</v>
      </c>
      <c r="E731" t="s">
        <v>31</v>
      </c>
      <c r="F731" t="s">
        <v>28</v>
      </c>
      <c r="G731">
        <v>96.82</v>
      </c>
      <c r="H731">
        <v>3</v>
      </c>
      <c r="I731">
        <v>14.523</v>
      </c>
      <c r="J731">
        <v>304.983</v>
      </c>
      <c r="K731" t="s">
        <v>235</v>
      </c>
      <c r="L731" s="2">
        <v>0.85902777777777783</v>
      </c>
      <c r="M731" t="s">
        <v>29</v>
      </c>
      <c r="N731">
        <v>290.45999999999998</v>
      </c>
      <c r="O731">
        <v>4.7619047620000003</v>
      </c>
      <c r="P731">
        <v>14.523</v>
      </c>
      <c r="Q731">
        <v>6.7</v>
      </c>
    </row>
    <row r="732" spans="1:17" hidden="1" x14ac:dyDescent="0.3">
      <c r="A732" t="s">
        <v>1069</v>
      </c>
      <c r="B732" t="s">
        <v>25</v>
      </c>
      <c r="C732" t="s">
        <v>26</v>
      </c>
      <c r="D732" t="s">
        <v>20</v>
      </c>
      <c r="E732" t="s">
        <v>31</v>
      </c>
      <c r="F732" t="s">
        <v>48</v>
      </c>
      <c r="G732">
        <v>59.59</v>
      </c>
      <c r="H732">
        <v>4</v>
      </c>
      <c r="I732">
        <v>11.917999999999999</v>
      </c>
      <c r="J732">
        <v>250.27799999999999</v>
      </c>
      <c r="K732" t="s">
        <v>183</v>
      </c>
      <c r="L732" s="2">
        <v>0.53194444444444444</v>
      </c>
      <c r="M732" t="s">
        <v>29</v>
      </c>
      <c r="N732">
        <v>238.36</v>
      </c>
      <c r="O732">
        <v>4.7619047620000003</v>
      </c>
      <c r="P732">
        <v>11.917999999999999</v>
      </c>
      <c r="Q732">
        <v>9.8000000000000007</v>
      </c>
    </row>
    <row r="733" spans="1:17" hidden="1" x14ac:dyDescent="0.3">
      <c r="A733" t="s">
        <v>107</v>
      </c>
      <c r="B733" t="s">
        <v>25</v>
      </c>
      <c r="C733" t="s">
        <v>26</v>
      </c>
      <c r="D733" t="s">
        <v>20</v>
      </c>
      <c r="E733" t="s">
        <v>31</v>
      </c>
      <c r="F733" t="s">
        <v>51</v>
      </c>
      <c r="G733">
        <v>15.43</v>
      </c>
      <c r="H733">
        <v>1</v>
      </c>
      <c r="I733">
        <v>0.77149999999999996</v>
      </c>
      <c r="J733">
        <v>16.201499999999999</v>
      </c>
      <c r="K733" t="s">
        <v>76</v>
      </c>
      <c r="L733" s="2">
        <v>0.65694444444444444</v>
      </c>
      <c r="M733" t="s">
        <v>33</v>
      </c>
      <c r="N733">
        <v>15.43</v>
      </c>
      <c r="O733">
        <v>4.7619047620000003</v>
      </c>
      <c r="P733">
        <v>0.77149999999999996</v>
      </c>
      <c r="Q733">
        <v>6.1</v>
      </c>
    </row>
    <row r="734" spans="1:17" hidden="1" x14ac:dyDescent="0.3">
      <c r="A734" t="s">
        <v>117</v>
      </c>
      <c r="B734" t="s">
        <v>25</v>
      </c>
      <c r="C734" t="s">
        <v>26</v>
      </c>
      <c r="D734" t="s">
        <v>20</v>
      </c>
      <c r="E734" t="s">
        <v>21</v>
      </c>
      <c r="F734" t="s">
        <v>37</v>
      </c>
      <c r="G734">
        <v>24.74</v>
      </c>
      <c r="H734">
        <v>3</v>
      </c>
      <c r="I734">
        <v>3.7109999999999999</v>
      </c>
      <c r="J734">
        <v>77.930999999999997</v>
      </c>
      <c r="K734" t="s">
        <v>118</v>
      </c>
      <c r="L734" s="2">
        <v>0.74097222222222225</v>
      </c>
      <c r="M734" t="s">
        <v>33</v>
      </c>
      <c r="N734">
        <v>74.22</v>
      </c>
      <c r="O734">
        <v>4.7619047620000003</v>
      </c>
      <c r="P734">
        <v>3.7109999999999999</v>
      </c>
      <c r="Q734">
        <v>10</v>
      </c>
    </row>
    <row r="735" spans="1:17" hidden="1" x14ac:dyDescent="0.3">
      <c r="A735" t="s">
        <v>139</v>
      </c>
      <c r="B735" t="s">
        <v>25</v>
      </c>
      <c r="C735" t="s">
        <v>26</v>
      </c>
      <c r="D735" t="s">
        <v>20</v>
      </c>
      <c r="E735" t="s">
        <v>31</v>
      </c>
      <c r="F735" t="s">
        <v>51</v>
      </c>
      <c r="G735">
        <v>49.04</v>
      </c>
      <c r="H735">
        <v>9</v>
      </c>
      <c r="I735">
        <v>22.068000000000001</v>
      </c>
      <c r="J735">
        <v>463.428</v>
      </c>
      <c r="K735" s="1">
        <v>43709</v>
      </c>
      <c r="L735" s="2">
        <v>0.59722222222222221</v>
      </c>
      <c r="M735" t="s">
        <v>33</v>
      </c>
      <c r="N735">
        <v>441.36</v>
      </c>
      <c r="O735">
        <v>4.7619047620000003</v>
      </c>
      <c r="P735">
        <v>22.068000000000001</v>
      </c>
      <c r="Q735">
        <v>8.6</v>
      </c>
    </row>
    <row r="736" spans="1:17" hidden="1" x14ac:dyDescent="0.3">
      <c r="A736" t="s">
        <v>148</v>
      </c>
      <c r="B736" t="s">
        <v>25</v>
      </c>
      <c r="C736" t="s">
        <v>26</v>
      </c>
      <c r="D736" t="s">
        <v>20</v>
      </c>
      <c r="E736" t="s">
        <v>21</v>
      </c>
      <c r="F736" t="s">
        <v>48</v>
      </c>
      <c r="G736">
        <v>80.36</v>
      </c>
      <c r="H736">
        <v>4</v>
      </c>
      <c r="I736">
        <v>16.071999999999999</v>
      </c>
      <c r="J736">
        <v>337.512</v>
      </c>
      <c r="K736" t="s">
        <v>149</v>
      </c>
      <c r="L736" s="2">
        <v>0.78125</v>
      </c>
      <c r="M736" t="s">
        <v>33</v>
      </c>
      <c r="N736">
        <v>321.44</v>
      </c>
      <c r="O736">
        <v>4.7619047620000003</v>
      </c>
      <c r="P736">
        <v>16.071999999999999</v>
      </c>
      <c r="Q736">
        <v>8.3000000000000007</v>
      </c>
    </row>
    <row r="737" spans="1:17" hidden="1" x14ac:dyDescent="0.3">
      <c r="A737" t="s">
        <v>180</v>
      </c>
      <c r="B737" t="s">
        <v>25</v>
      </c>
      <c r="C737" t="s">
        <v>26</v>
      </c>
      <c r="D737" t="s">
        <v>20</v>
      </c>
      <c r="E737" t="s">
        <v>21</v>
      </c>
      <c r="F737" t="s">
        <v>22</v>
      </c>
      <c r="G737">
        <v>98.21</v>
      </c>
      <c r="H737">
        <v>3</v>
      </c>
      <c r="I737">
        <v>14.7315</v>
      </c>
      <c r="J737">
        <v>309.36149999999998</v>
      </c>
      <c r="K737" s="1">
        <v>43587</v>
      </c>
      <c r="L737" s="2">
        <v>0.44513888888888892</v>
      </c>
      <c r="M737" t="s">
        <v>33</v>
      </c>
      <c r="N737">
        <v>294.63</v>
      </c>
      <c r="O737">
        <v>4.7619047620000003</v>
      </c>
      <c r="P737">
        <v>14.7315</v>
      </c>
      <c r="Q737">
        <v>7.8</v>
      </c>
    </row>
    <row r="738" spans="1:17" hidden="1" x14ac:dyDescent="0.3">
      <c r="A738" t="s">
        <v>184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80.790000000000006</v>
      </c>
      <c r="H738">
        <v>9</v>
      </c>
      <c r="I738">
        <v>36.355499999999999</v>
      </c>
      <c r="J738">
        <v>763.46550000000002</v>
      </c>
      <c r="K738" s="1">
        <v>43467</v>
      </c>
      <c r="L738" s="2">
        <v>0.85486111111111107</v>
      </c>
      <c r="M738" t="s">
        <v>33</v>
      </c>
      <c r="N738">
        <v>727.11</v>
      </c>
      <c r="O738">
        <v>4.7619047620000003</v>
      </c>
      <c r="P738">
        <v>36.355499999999999</v>
      </c>
      <c r="Q738">
        <v>9.5</v>
      </c>
    </row>
    <row r="739" spans="1:17" hidden="1" x14ac:dyDescent="0.3">
      <c r="A739" t="s">
        <v>192</v>
      </c>
      <c r="B739" t="s">
        <v>25</v>
      </c>
      <c r="C739" t="s">
        <v>26</v>
      </c>
      <c r="D739" t="s">
        <v>20</v>
      </c>
      <c r="E739" t="s">
        <v>31</v>
      </c>
      <c r="F739" t="s">
        <v>37</v>
      </c>
      <c r="G739">
        <v>57.12</v>
      </c>
      <c r="H739">
        <v>7</v>
      </c>
      <c r="I739">
        <v>19.992000000000001</v>
      </c>
      <c r="J739">
        <v>419.83199999999999</v>
      </c>
      <c r="K739" s="1">
        <v>43800</v>
      </c>
      <c r="L739" s="2">
        <v>0.50138888888888888</v>
      </c>
      <c r="M739" t="s">
        <v>33</v>
      </c>
      <c r="N739">
        <v>399.84</v>
      </c>
      <c r="O739">
        <v>4.7619047620000003</v>
      </c>
      <c r="P739">
        <v>19.992000000000001</v>
      </c>
      <c r="Q739">
        <v>6.5</v>
      </c>
    </row>
    <row r="740" spans="1:17" hidden="1" x14ac:dyDescent="0.3">
      <c r="A740" t="s">
        <v>194</v>
      </c>
      <c r="B740" t="s">
        <v>25</v>
      </c>
      <c r="C740" t="s">
        <v>26</v>
      </c>
      <c r="D740" t="s">
        <v>20</v>
      </c>
      <c r="E740" t="s">
        <v>31</v>
      </c>
      <c r="F740" t="s">
        <v>32</v>
      </c>
      <c r="G740">
        <v>63.91</v>
      </c>
      <c r="H740">
        <v>8</v>
      </c>
      <c r="I740">
        <v>25.564</v>
      </c>
      <c r="J740">
        <v>536.84400000000005</v>
      </c>
      <c r="K740" t="s">
        <v>125</v>
      </c>
      <c r="L740" s="2">
        <v>0.82777777777777783</v>
      </c>
      <c r="M740" t="s">
        <v>33</v>
      </c>
      <c r="N740">
        <v>511.28</v>
      </c>
      <c r="O740">
        <v>4.7619047620000003</v>
      </c>
      <c r="P740">
        <v>25.564</v>
      </c>
      <c r="Q740">
        <v>4.5999999999999996</v>
      </c>
    </row>
    <row r="741" spans="1:17" hidden="1" x14ac:dyDescent="0.3">
      <c r="A741" t="s">
        <v>214</v>
      </c>
      <c r="B741" t="s">
        <v>25</v>
      </c>
      <c r="C741" t="s">
        <v>26</v>
      </c>
      <c r="D741" t="s">
        <v>20</v>
      </c>
      <c r="E741" t="s">
        <v>21</v>
      </c>
      <c r="F741" t="s">
        <v>37</v>
      </c>
      <c r="G741">
        <v>89.8</v>
      </c>
      <c r="H741">
        <v>10</v>
      </c>
      <c r="I741">
        <v>44.9</v>
      </c>
      <c r="J741">
        <v>942.9</v>
      </c>
      <c r="K741" t="s">
        <v>147</v>
      </c>
      <c r="L741" s="2">
        <v>0.54166666666666663</v>
      </c>
      <c r="M741" t="s">
        <v>33</v>
      </c>
      <c r="N741">
        <v>898</v>
      </c>
      <c r="O741">
        <v>4.7619047620000003</v>
      </c>
      <c r="P741">
        <v>44.9</v>
      </c>
      <c r="Q741">
        <v>5.4</v>
      </c>
    </row>
    <row r="742" spans="1:17" hidden="1" x14ac:dyDescent="0.3">
      <c r="A742" t="s">
        <v>217</v>
      </c>
      <c r="B742" t="s">
        <v>25</v>
      </c>
      <c r="C742" t="s">
        <v>26</v>
      </c>
      <c r="D742" t="s">
        <v>20</v>
      </c>
      <c r="E742" t="s">
        <v>21</v>
      </c>
      <c r="F742" t="s">
        <v>48</v>
      </c>
      <c r="G742">
        <v>30.41</v>
      </c>
      <c r="H742">
        <v>1</v>
      </c>
      <c r="I742">
        <v>1.5205</v>
      </c>
      <c r="J742">
        <v>31.930499999999999</v>
      </c>
      <c r="K742" t="s">
        <v>218</v>
      </c>
      <c r="L742" s="2">
        <v>0.44166666666666665</v>
      </c>
      <c r="M742" t="s">
        <v>33</v>
      </c>
      <c r="N742">
        <v>30.41</v>
      </c>
      <c r="O742">
        <v>4.7619047620000003</v>
      </c>
      <c r="P742">
        <v>1.5205</v>
      </c>
      <c r="Q742">
        <v>8.4</v>
      </c>
    </row>
    <row r="743" spans="1:17" hidden="1" x14ac:dyDescent="0.3">
      <c r="A743" t="s">
        <v>226</v>
      </c>
      <c r="B743" t="s">
        <v>25</v>
      </c>
      <c r="C743" t="s">
        <v>26</v>
      </c>
      <c r="D743" t="s">
        <v>20</v>
      </c>
      <c r="E743" t="s">
        <v>31</v>
      </c>
      <c r="F743" t="s">
        <v>37</v>
      </c>
      <c r="G743">
        <v>34.56</v>
      </c>
      <c r="H743">
        <v>7</v>
      </c>
      <c r="I743">
        <v>12.096</v>
      </c>
      <c r="J743">
        <v>254.01599999999999</v>
      </c>
      <c r="K743" s="1">
        <v>43772</v>
      </c>
      <c r="L743" s="2">
        <v>0.67152777777777783</v>
      </c>
      <c r="M743" t="s">
        <v>33</v>
      </c>
      <c r="N743">
        <v>241.92</v>
      </c>
      <c r="O743">
        <v>4.7619047620000003</v>
      </c>
      <c r="P743">
        <v>12.096</v>
      </c>
      <c r="Q743">
        <v>7.3</v>
      </c>
    </row>
    <row r="744" spans="1:17" hidden="1" x14ac:dyDescent="0.3">
      <c r="A744" t="s">
        <v>279</v>
      </c>
      <c r="B744" t="s">
        <v>25</v>
      </c>
      <c r="C744" t="s">
        <v>26</v>
      </c>
      <c r="D744" t="s">
        <v>20</v>
      </c>
      <c r="E744" t="s">
        <v>21</v>
      </c>
      <c r="F744" t="s">
        <v>48</v>
      </c>
      <c r="G744">
        <v>71.39</v>
      </c>
      <c r="H744">
        <v>5</v>
      </c>
      <c r="I744">
        <v>17.8475</v>
      </c>
      <c r="J744">
        <v>374.79750000000001</v>
      </c>
      <c r="K744" t="s">
        <v>69</v>
      </c>
      <c r="L744" s="2">
        <v>0.83124999999999993</v>
      </c>
      <c r="M744" t="s">
        <v>33</v>
      </c>
      <c r="N744">
        <v>356.95</v>
      </c>
      <c r="O744">
        <v>4.7619047620000003</v>
      </c>
      <c r="P744">
        <v>17.8475</v>
      </c>
      <c r="Q744">
        <v>5.5</v>
      </c>
    </row>
    <row r="745" spans="1:17" hidden="1" x14ac:dyDescent="0.3">
      <c r="A745" t="s">
        <v>280</v>
      </c>
      <c r="B745" t="s">
        <v>25</v>
      </c>
      <c r="C745" t="s">
        <v>26</v>
      </c>
      <c r="D745" t="s">
        <v>20</v>
      </c>
      <c r="E745" t="s">
        <v>21</v>
      </c>
      <c r="F745" t="s">
        <v>37</v>
      </c>
      <c r="G745">
        <v>19.149999999999999</v>
      </c>
      <c r="H745">
        <v>6</v>
      </c>
      <c r="I745">
        <v>5.7450000000000001</v>
      </c>
      <c r="J745">
        <v>120.645</v>
      </c>
      <c r="K745" t="s">
        <v>228</v>
      </c>
      <c r="L745" s="2">
        <v>0.41736111111111113</v>
      </c>
      <c r="M745" t="s">
        <v>33</v>
      </c>
      <c r="N745">
        <v>114.9</v>
      </c>
      <c r="O745">
        <v>4.7619047620000003</v>
      </c>
      <c r="P745">
        <v>5.7450000000000001</v>
      </c>
      <c r="Q745">
        <v>6.8</v>
      </c>
    </row>
    <row r="746" spans="1:17" hidden="1" x14ac:dyDescent="0.3">
      <c r="A746" t="s">
        <v>287</v>
      </c>
      <c r="B746" t="s">
        <v>25</v>
      </c>
      <c r="C746" t="s">
        <v>26</v>
      </c>
      <c r="D746" t="s">
        <v>20</v>
      </c>
      <c r="E746" t="s">
        <v>21</v>
      </c>
      <c r="F746" t="s">
        <v>28</v>
      </c>
      <c r="G746">
        <v>66.650000000000006</v>
      </c>
      <c r="H746">
        <v>9</v>
      </c>
      <c r="I746">
        <v>29.9925</v>
      </c>
      <c r="J746">
        <v>629.84249999999997</v>
      </c>
      <c r="K746" s="1">
        <v>43556</v>
      </c>
      <c r="L746" s="2">
        <v>0.7631944444444444</v>
      </c>
      <c r="M746" t="s">
        <v>33</v>
      </c>
      <c r="N746">
        <v>599.85</v>
      </c>
      <c r="O746">
        <v>4.7619047620000003</v>
      </c>
      <c r="P746">
        <v>29.9925</v>
      </c>
      <c r="Q746">
        <v>9.6999999999999993</v>
      </c>
    </row>
    <row r="747" spans="1:17" hidden="1" x14ac:dyDescent="0.3">
      <c r="A747" t="s">
        <v>310</v>
      </c>
      <c r="B747" t="s">
        <v>25</v>
      </c>
      <c r="C747" t="s">
        <v>26</v>
      </c>
      <c r="D747" t="s">
        <v>20</v>
      </c>
      <c r="E747" t="s">
        <v>21</v>
      </c>
      <c r="F747" t="s">
        <v>37</v>
      </c>
      <c r="G747">
        <v>87.16</v>
      </c>
      <c r="H747">
        <v>2</v>
      </c>
      <c r="I747">
        <v>8.7159999999999993</v>
      </c>
      <c r="J747">
        <v>183.036</v>
      </c>
      <c r="K747" s="1">
        <v>43770</v>
      </c>
      <c r="L747" s="2">
        <v>0.60347222222222219</v>
      </c>
      <c r="M747" t="s">
        <v>33</v>
      </c>
      <c r="N747">
        <v>174.32</v>
      </c>
      <c r="O747">
        <v>4.7619047620000003</v>
      </c>
      <c r="P747">
        <v>8.7159999999999993</v>
      </c>
      <c r="Q747">
        <v>9.6999999999999993</v>
      </c>
    </row>
    <row r="748" spans="1:17" hidden="1" x14ac:dyDescent="0.3">
      <c r="A748" t="s">
        <v>323</v>
      </c>
      <c r="B748" t="s">
        <v>25</v>
      </c>
      <c r="C748" t="s">
        <v>26</v>
      </c>
      <c r="D748" t="s">
        <v>20</v>
      </c>
      <c r="E748" t="s">
        <v>21</v>
      </c>
      <c r="F748" t="s">
        <v>51</v>
      </c>
      <c r="G748">
        <v>44.22</v>
      </c>
      <c r="H748">
        <v>5</v>
      </c>
      <c r="I748">
        <v>11.055</v>
      </c>
      <c r="J748">
        <v>232.155</v>
      </c>
      <c r="K748" s="1">
        <v>43588</v>
      </c>
      <c r="L748" s="2">
        <v>0.71319444444444446</v>
      </c>
      <c r="M748" t="s">
        <v>33</v>
      </c>
      <c r="N748">
        <v>221.1</v>
      </c>
      <c r="O748">
        <v>4.7619047620000003</v>
      </c>
      <c r="P748">
        <v>11.055</v>
      </c>
      <c r="Q748">
        <v>8.6</v>
      </c>
    </row>
    <row r="749" spans="1:17" hidden="1" x14ac:dyDescent="0.3">
      <c r="A749" t="s">
        <v>328</v>
      </c>
      <c r="B749" t="s">
        <v>25</v>
      </c>
      <c r="C749" t="s">
        <v>26</v>
      </c>
      <c r="D749" t="s">
        <v>20</v>
      </c>
      <c r="E749" t="s">
        <v>31</v>
      </c>
      <c r="F749" t="s">
        <v>51</v>
      </c>
      <c r="G749">
        <v>93.2</v>
      </c>
      <c r="H749">
        <v>2</v>
      </c>
      <c r="I749">
        <v>9.32</v>
      </c>
      <c r="J749">
        <v>195.72</v>
      </c>
      <c r="K749" t="s">
        <v>110</v>
      </c>
      <c r="L749" s="2">
        <v>0.77569444444444446</v>
      </c>
      <c r="M749" t="s">
        <v>33</v>
      </c>
      <c r="N749">
        <v>186.4</v>
      </c>
      <c r="O749">
        <v>4.7619047620000003</v>
      </c>
      <c r="P749">
        <v>9.32</v>
      </c>
      <c r="Q749">
        <v>6</v>
      </c>
    </row>
    <row r="750" spans="1:17" hidden="1" x14ac:dyDescent="0.3">
      <c r="A750" t="s">
        <v>337</v>
      </c>
      <c r="B750" t="s">
        <v>25</v>
      </c>
      <c r="C750" t="s">
        <v>26</v>
      </c>
      <c r="D750" t="s">
        <v>20</v>
      </c>
      <c r="E750" t="s">
        <v>31</v>
      </c>
      <c r="F750" t="s">
        <v>51</v>
      </c>
      <c r="G750">
        <v>35.19</v>
      </c>
      <c r="H750">
        <v>10</v>
      </c>
      <c r="I750">
        <v>17.594999999999999</v>
      </c>
      <c r="J750">
        <v>369.495</v>
      </c>
      <c r="K750" t="s">
        <v>338</v>
      </c>
      <c r="L750" s="2">
        <v>0.79583333333333339</v>
      </c>
      <c r="M750" t="s">
        <v>33</v>
      </c>
      <c r="N750">
        <v>351.9</v>
      </c>
      <c r="O750">
        <v>4.7619047620000003</v>
      </c>
      <c r="P750">
        <v>17.594999999999999</v>
      </c>
      <c r="Q750">
        <v>8.4</v>
      </c>
    </row>
    <row r="751" spans="1:17" hidden="1" x14ac:dyDescent="0.3">
      <c r="A751" t="s">
        <v>346</v>
      </c>
      <c r="B751" t="s">
        <v>25</v>
      </c>
      <c r="C751" t="s">
        <v>26</v>
      </c>
      <c r="D751" t="s">
        <v>20</v>
      </c>
      <c r="E751" t="s">
        <v>31</v>
      </c>
      <c r="F751" t="s">
        <v>28</v>
      </c>
      <c r="G751">
        <v>65.94</v>
      </c>
      <c r="H751">
        <v>4</v>
      </c>
      <c r="I751">
        <v>13.188000000000001</v>
      </c>
      <c r="J751">
        <v>276.94799999999998</v>
      </c>
      <c r="K751" s="1">
        <v>43648</v>
      </c>
      <c r="L751" s="2">
        <v>0.54513888888888895</v>
      </c>
      <c r="M751" t="s">
        <v>33</v>
      </c>
      <c r="N751">
        <v>263.76</v>
      </c>
      <c r="O751">
        <v>4.7619047620000003</v>
      </c>
      <c r="P751">
        <v>13.188000000000001</v>
      </c>
      <c r="Q751">
        <v>6.9</v>
      </c>
    </row>
    <row r="752" spans="1:17" hidden="1" x14ac:dyDescent="0.3">
      <c r="A752" t="s">
        <v>406</v>
      </c>
      <c r="B752" t="s">
        <v>25</v>
      </c>
      <c r="C752" t="s">
        <v>26</v>
      </c>
      <c r="D752" t="s">
        <v>20</v>
      </c>
      <c r="E752" t="s">
        <v>21</v>
      </c>
      <c r="F752" t="s">
        <v>22</v>
      </c>
      <c r="G752">
        <v>29.67</v>
      </c>
      <c r="H752">
        <v>7</v>
      </c>
      <c r="I752">
        <v>10.384499999999999</v>
      </c>
      <c r="J752">
        <v>218.0745</v>
      </c>
      <c r="K752" s="1">
        <v>43772</v>
      </c>
      <c r="L752" s="2">
        <v>0.79027777777777775</v>
      </c>
      <c r="M752" t="s">
        <v>33</v>
      </c>
      <c r="N752">
        <v>207.69</v>
      </c>
      <c r="O752">
        <v>4.7619047620000003</v>
      </c>
      <c r="P752">
        <v>10.384499999999999</v>
      </c>
      <c r="Q752">
        <v>8.1</v>
      </c>
    </row>
    <row r="753" spans="1:17" hidden="1" x14ac:dyDescent="0.3">
      <c r="A753" t="s">
        <v>438</v>
      </c>
      <c r="B753" t="s">
        <v>25</v>
      </c>
      <c r="C753" t="s">
        <v>26</v>
      </c>
      <c r="D753" t="s">
        <v>20</v>
      </c>
      <c r="E753" t="s">
        <v>21</v>
      </c>
      <c r="F753" t="s">
        <v>51</v>
      </c>
      <c r="G753">
        <v>99.3</v>
      </c>
      <c r="H753">
        <v>10</v>
      </c>
      <c r="I753">
        <v>49.65</v>
      </c>
      <c r="J753">
        <v>1042.6500000000001</v>
      </c>
      <c r="K753" t="s">
        <v>118</v>
      </c>
      <c r="L753" s="2">
        <v>0.62013888888888891</v>
      </c>
      <c r="M753" t="s">
        <v>33</v>
      </c>
      <c r="N753">
        <v>993</v>
      </c>
      <c r="O753">
        <v>4.7619047620000003</v>
      </c>
      <c r="P753">
        <v>49.65</v>
      </c>
      <c r="Q753">
        <v>6.6</v>
      </c>
    </row>
    <row r="754" spans="1:17" hidden="1" x14ac:dyDescent="0.3">
      <c r="A754" t="s">
        <v>511</v>
      </c>
      <c r="B754" t="s">
        <v>25</v>
      </c>
      <c r="C754" t="s">
        <v>26</v>
      </c>
      <c r="D754" t="s">
        <v>20</v>
      </c>
      <c r="E754" t="s">
        <v>21</v>
      </c>
      <c r="F754" t="s">
        <v>51</v>
      </c>
      <c r="G754">
        <v>97.21</v>
      </c>
      <c r="H754">
        <v>10</v>
      </c>
      <c r="I754">
        <v>48.604999999999997</v>
      </c>
      <c r="J754">
        <v>1020.705</v>
      </c>
      <c r="K754" s="1">
        <v>43679</v>
      </c>
      <c r="L754" s="2">
        <v>0.54166666666666663</v>
      </c>
      <c r="M754" t="s">
        <v>33</v>
      </c>
      <c r="N754">
        <v>972.1</v>
      </c>
      <c r="O754">
        <v>4.7619047620000003</v>
      </c>
      <c r="P754">
        <v>48.604999999999997</v>
      </c>
      <c r="Q754">
        <v>8.6999999999999993</v>
      </c>
    </row>
    <row r="755" spans="1:17" hidden="1" x14ac:dyDescent="0.3">
      <c r="A755" t="s">
        <v>535</v>
      </c>
      <c r="B755" t="s">
        <v>25</v>
      </c>
      <c r="C755" t="s">
        <v>26</v>
      </c>
      <c r="D755" t="s">
        <v>20</v>
      </c>
      <c r="E755" t="s">
        <v>31</v>
      </c>
      <c r="F755" t="s">
        <v>48</v>
      </c>
      <c r="G755">
        <v>27.66</v>
      </c>
      <c r="H755">
        <v>10</v>
      </c>
      <c r="I755">
        <v>13.83</v>
      </c>
      <c r="J755">
        <v>290.43</v>
      </c>
      <c r="K755" t="s">
        <v>123</v>
      </c>
      <c r="L755" s="2">
        <v>0.47638888888888892</v>
      </c>
      <c r="M755" t="s">
        <v>33</v>
      </c>
      <c r="N755">
        <v>276.60000000000002</v>
      </c>
      <c r="O755">
        <v>4.7619047620000003</v>
      </c>
      <c r="P755">
        <v>13.83</v>
      </c>
      <c r="Q755">
        <v>8.9</v>
      </c>
    </row>
    <row r="756" spans="1:17" hidden="1" x14ac:dyDescent="0.3">
      <c r="A756" t="s">
        <v>554</v>
      </c>
      <c r="B756" t="s">
        <v>25</v>
      </c>
      <c r="C756" t="s">
        <v>26</v>
      </c>
      <c r="D756" t="s">
        <v>20</v>
      </c>
      <c r="E756" t="s">
        <v>21</v>
      </c>
      <c r="F756" t="s">
        <v>37</v>
      </c>
      <c r="G756">
        <v>54.55</v>
      </c>
      <c r="H756">
        <v>10</v>
      </c>
      <c r="I756">
        <v>27.274999999999999</v>
      </c>
      <c r="J756">
        <v>572.77499999999998</v>
      </c>
      <c r="K756" s="1">
        <v>43499</v>
      </c>
      <c r="L756" s="2">
        <v>0.47361111111111115</v>
      </c>
      <c r="M756" t="s">
        <v>33</v>
      </c>
      <c r="N756">
        <v>545.5</v>
      </c>
      <c r="O756">
        <v>4.7619047620000003</v>
      </c>
      <c r="P756">
        <v>27.274999999999999</v>
      </c>
      <c r="Q756">
        <v>7.1</v>
      </c>
    </row>
    <row r="757" spans="1:17" hidden="1" x14ac:dyDescent="0.3">
      <c r="A757" t="s">
        <v>555</v>
      </c>
      <c r="B757" t="s">
        <v>25</v>
      </c>
      <c r="C757" t="s">
        <v>26</v>
      </c>
      <c r="D757" t="s">
        <v>20</v>
      </c>
      <c r="E757" t="s">
        <v>21</v>
      </c>
      <c r="F757" t="s">
        <v>22</v>
      </c>
      <c r="G757">
        <v>37.15</v>
      </c>
      <c r="H757">
        <v>7</v>
      </c>
      <c r="I757">
        <v>13.0025</v>
      </c>
      <c r="J757">
        <v>273.05250000000001</v>
      </c>
      <c r="K757" s="1">
        <v>43679</v>
      </c>
      <c r="L757" s="2">
        <v>0.54999999999999993</v>
      </c>
      <c r="M757" t="s">
        <v>33</v>
      </c>
      <c r="N757">
        <v>260.05</v>
      </c>
      <c r="O757">
        <v>4.7619047620000003</v>
      </c>
      <c r="P757">
        <v>13.0025</v>
      </c>
      <c r="Q757">
        <v>7.7</v>
      </c>
    </row>
    <row r="758" spans="1:17" hidden="1" x14ac:dyDescent="0.3">
      <c r="A758" t="s">
        <v>573</v>
      </c>
      <c r="B758" t="s">
        <v>25</v>
      </c>
      <c r="C758" t="s">
        <v>26</v>
      </c>
      <c r="D758" t="s">
        <v>20</v>
      </c>
      <c r="E758" t="s">
        <v>21</v>
      </c>
      <c r="F758" t="s">
        <v>37</v>
      </c>
      <c r="G758">
        <v>36.979999999999997</v>
      </c>
      <c r="H758">
        <v>10</v>
      </c>
      <c r="I758">
        <v>18.489999999999998</v>
      </c>
      <c r="J758">
        <v>388.29</v>
      </c>
      <c r="K758" s="1">
        <v>43466</v>
      </c>
      <c r="L758" s="2">
        <v>0.82500000000000007</v>
      </c>
      <c r="M758" t="s">
        <v>33</v>
      </c>
      <c r="N758">
        <v>369.8</v>
      </c>
      <c r="O758">
        <v>4.7619047620000003</v>
      </c>
      <c r="P758">
        <v>18.489999999999998</v>
      </c>
      <c r="Q758">
        <v>7</v>
      </c>
    </row>
    <row r="759" spans="1:17" hidden="1" x14ac:dyDescent="0.3">
      <c r="A759" t="s">
        <v>582</v>
      </c>
      <c r="B759" t="s">
        <v>25</v>
      </c>
      <c r="C759" t="s">
        <v>26</v>
      </c>
      <c r="D759" t="s">
        <v>20</v>
      </c>
      <c r="E759" t="s">
        <v>21</v>
      </c>
      <c r="F759" t="s">
        <v>32</v>
      </c>
      <c r="G759">
        <v>12.12</v>
      </c>
      <c r="H759">
        <v>10</v>
      </c>
      <c r="I759">
        <v>6.06</v>
      </c>
      <c r="J759">
        <v>127.26</v>
      </c>
      <c r="K759" s="1">
        <v>43588</v>
      </c>
      <c r="L759" s="2">
        <v>0.57222222222222219</v>
      </c>
      <c r="M759" t="s">
        <v>33</v>
      </c>
      <c r="N759">
        <v>121.2</v>
      </c>
      <c r="O759">
        <v>4.7619047620000003</v>
      </c>
      <c r="P759">
        <v>6.06</v>
      </c>
      <c r="Q759">
        <v>8.4</v>
      </c>
    </row>
    <row r="760" spans="1:17" hidden="1" x14ac:dyDescent="0.3">
      <c r="A760" t="s">
        <v>598</v>
      </c>
      <c r="B760" t="s">
        <v>25</v>
      </c>
      <c r="C760" t="s">
        <v>26</v>
      </c>
      <c r="D760" t="s">
        <v>20</v>
      </c>
      <c r="E760" t="s">
        <v>21</v>
      </c>
      <c r="F760" t="s">
        <v>32</v>
      </c>
      <c r="G760">
        <v>15.95</v>
      </c>
      <c r="H760">
        <v>6</v>
      </c>
      <c r="I760">
        <v>4.7850000000000001</v>
      </c>
      <c r="J760">
        <v>100.485</v>
      </c>
      <c r="K760" s="1">
        <v>43710</v>
      </c>
      <c r="L760" s="2">
        <v>0.71875</v>
      </c>
      <c r="M760" t="s">
        <v>33</v>
      </c>
      <c r="N760">
        <v>95.7</v>
      </c>
      <c r="O760">
        <v>4.7619047620000003</v>
      </c>
      <c r="P760">
        <v>4.7850000000000001</v>
      </c>
      <c r="Q760">
        <v>5.0999999999999996</v>
      </c>
    </row>
    <row r="761" spans="1:17" hidden="1" x14ac:dyDescent="0.3">
      <c r="A761" t="s">
        <v>603</v>
      </c>
      <c r="B761" t="s">
        <v>25</v>
      </c>
      <c r="C761" t="s">
        <v>26</v>
      </c>
      <c r="D761" t="s">
        <v>20</v>
      </c>
      <c r="E761" t="s">
        <v>31</v>
      </c>
      <c r="F761" t="s">
        <v>37</v>
      </c>
      <c r="G761">
        <v>58.39</v>
      </c>
      <c r="H761">
        <v>7</v>
      </c>
      <c r="I761">
        <v>20.436499999999999</v>
      </c>
      <c r="J761">
        <v>429.16649999999998</v>
      </c>
      <c r="K761" t="s">
        <v>149</v>
      </c>
      <c r="L761" s="2">
        <v>0.8256944444444444</v>
      </c>
      <c r="M761" t="s">
        <v>33</v>
      </c>
      <c r="N761">
        <v>408.73</v>
      </c>
      <c r="O761">
        <v>4.7619047620000003</v>
      </c>
      <c r="P761">
        <v>20.436499999999999</v>
      </c>
      <c r="Q761">
        <v>8.1999999999999993</v>
      </c>
    </row>
    <row r="762" spans="1:17" hidden="1" x14ac:dyDescent="0.3">
      <c r="A762" t="s">
        <v>606</v>
      </c>
      <c r="B762" t="s">
        <v>25</v>
      </c>
      <c r="C762" t="s">
        <v>26</v>
      </c>
      <c r="D762" t="s">
        <v>20</v>
      </c>
      <c r="E762" t="s">
        <v>31</v>
      </c>
      <c r="F762" t="s">
        <v>32</v>
      </c>
      <c r="G762">
        <v>39.39</v>
      </c>
      <c r="H762">
        <v>5</v>
      </c>
      <c r="I762">
        <v>9.8475000000000001</v>
      </c>
      <c r="J762">
        <v>206.79750000000001</v>
      </c>
      <c r="K762" t="s">
        <v>136</v>
      </c>
      <c r="L762" s="2">
        <v>0.8652777777777777</v>
      </c>
      <c r="M762" t="s">
        <v>33</v>
      </c>
      <c r="N762">
        <v>196.95</v>
      </c>
      <c r="O762">
        <v>4.7619047620000003</v>
      </c>
      <c r="P762">
        <v>9.8475000000000001</v>
      </c>
      <c r="Q762">
        <v>8.6999999999999993</v>
      </c>
    </row>
    <row r="763" spans="1:17" hidden="1" x14ac:dyDescent="0.3">
      <c r="A763" t="s">
        <v>608</v>
      </c>
      <c r="B763" t="s">
        <v>25</v>
      </c>
      <c r="C763" t="s">
        <v>26</v>
      </c>
      <c r="D763" t="s">
        <v>20</v>
      </c>
      <c r="E763" t="s">
        <v>31</v>
      </c>
      <c r="F763" t="s">
        <v>37</v>
      </c>
      <c r="G763">
        <v>71.92</v>
      </c>
      <c r="H763">
        <v>5</v>
      </c>
      <c r="I763">
        <v>17.98</v>
      </c>
      <c r="J763">
        <v>377.58</v>
      </c>
      <c r="K763" t="s">
        <v>91</v>
      </c>
      <c r="L763" s="2">
        <v>0.62847222222222221</v>
      </c>
      <c r="M763" t="s">
        <v>33</v>
      </c>
      <c r="N763">
        <v>359.6</v>
      </c>
      <c r="O763">
        <v>4.7619047620000003</v>
      </c>
      <c r="P763">
        <v>17.98</v>
      </c>
      <c r="Q763">
        <v>4.3</v>
      </c>
    </row>
    <row r="764" spans="1:17" hidden="1" x14ac:dyDescent="0.3">
      <c r="A764" t="s">
        <v>630</v>
      </c>
      <c r="B764" t="s">
        <v>25</v>
      </c>
      <c r="C764" t="s">
        <v>26</v>
      </c>
      <c r="D764" t="s">
        <v>20</v>
      </c>
      <c r="E764" t="s">
        <v>31</v>
      </c>
      <c r="F764" t="s">
        <v>22</v>
      </c>
      <c r="G764">
        <v>75.88</v>
      </c>
      <c r="H764">
        <v>1</v>
      </c>
      <c r="I764">
        <v>3.794</v>
      </c>
      <c r="J764">
        <v>79.674000000000007</v>
      </c>
      <c r="K764" s="1">
        <v>43525</v>
      </c>
      <c r="L764" s="2">
        <v>0.4375</v>
      </c>
      <c r="M764" t="s">
        <v>33</v>
      </c>
      <c r="N764">
        <v>75.88</v>
      </c>
      <c r="O764">
        <v>4.7619047620000003</v>
      </c>
      <c r="P764">
        <v>3.794</v>
      </c>
      <c r="Q764">
        <v>7.1</v>
      </c>
    </row>
    <row r="765" spans="1:17" hidden="1" x14ac:dyDescent="0.3">
      <c r="A765" t="s">
        <v>632</v>
      </c>
      <c r="B765" t="s">
        <v>25</v>
      </c>
      <c r="C765" t="s">
        <v>26</v>
      </c>
      <c r="D765" t="s">
        <v>20</v>
      </c>
      <c r="E765" t="s">
        <v>31</v>
      </c>
      <c r="F765" t="s">
        <v>28</v>
      </c>
      <c r="G765">
        <v>18.77</v>
      </c>
      <c r="H765">
        <v>6</v>
      </c>
      <c r="I765">
        <v>5.6310000000000002</v>
      </c>
      <c r="J765">
        <v>118.251</v>
      </c>
      <c r="K765" t="s">
        <v>80</v>
      </c>
      <c r="L765" s="2">
        <v>0.69652777777777775</v>
      </c>
      <c r="M765" t="s">
        <v>33</v>
      </c>
      <c r="N765">
        <v>112.62</v>
      </c>
      <c r="O765">
        <v>4.7619047620000003</v>
      </c>
      <c r="P765">
        <v>5.6310000000000002</v>
      </c>
      <c r="Q765">
        <v>5.5</v>
      </c>
    </row>
    <row r="766" spans="1:17" hidden="1" x14ac:dyDescent="0.3">
      <c r="A766" t="s">
        <v>671</v>
      </c>
      <c r="B766" t="s">
        <v>25</v>
      </c>
      <c r="C766" t="s">
        <v>26</v>
      </c>
      <c r="D766" t="s">
        <v>20</v>
      </c>
      <c r="E766" t="s">
        <v>21</v>
      </c>
      <c r="F766" t="s">
        <v>51</v>
      </c>
      <c r="G766">
        <v>92.98</v>
      </c>
      <c r="H766">
        <v>2</v>
      </c>
      <c r="I766">
        <v>9.298</v>
      </c>
      <c r="J766">
        <v>195.25800000000001</v>
      </c>
      <c r="K766" t="s">
        <v>257</v>
      </c>
      <c r="L766" s="2">
        <v>0.62916666666666665</v>
      </c>
      <c r="M766" t="s">
        <v>33</v>
      </c>
      <c r="N766">
        <v>185.96</v>
      </c>
      <c r="O766">
        <v>4.7619047620000003</v>
      </c>
      <c r="P766">
        <v>9.298</v>
      </c>
      <c r="Q766">
        <v>8</v>
      </c>
    </row>
    <row r="767" spans="1:17" hidden="1" x14ac:dyDescent="0.3">
      <c r="A767" t="s">
        <v>679</v>
      </c>
      <c r="B767" t="s">
        <v>25</v>
      </c>
      <c r="C767" t="s">
        <v>26</v>
      </c>
      <c r="D767" t="s">
        <v>20</v>
      </c>
      <c r="E767" t="s">
        <v>31</v>
      </c>
      <c r="F767" t="s">
        <v>22</v>
      </c>
      <c r="G767">
        <v>46.53</v>
      </c>
      <c r="H767">
        <v>6</v>
      </c>
      <c r="I767">
        <v>13.959</v>
      </c>
      <c r="J767">
        <v>293.13900000000001</v>
      </c>
      <c r="K767" s="1">
        <v>43527</v>
      </c>
      <c r="L767" s="2">
        <v>0.45416666666666666</v>
      </c>
      <c r="M767" t="s">
        <v>33</v>
      </c>
      <c r="N767">
        <v>279.18</v>
      </c>
      <c r="O767">
        <v>4.7619047620000003</v>
      </c>
      <c r="P767">
        <v>13.959</v>
      </c>
      <c r="Q767">
        <v>4.3</v>
      </c>
    </row>
    <row r="768" spans="1:17" hidden="1" x14ac:dyDescent="0.3">
      <c r="A768" t="s">
        <v>696</v>
      </c>
      <c r="B768" t="s">
        <v>25</v>
      </c>
      <c r="C768" t="s">
        <v>26</v>
      </c>
      <c r="D768" t="s">
        <v>20</v>
      </c>
      <c r="E768" t="s">
        <v>21</v>
      </c>
      <c r="F768" t="s">
        <v>48</v>
      </c>
      <c r="G768">
        <v>49.79</v>
      </c>
      <c r="H768">
        <v>4</v>
      </c>
      <c r="I768">
        <v>9.9580000000000002</v>
      </c>
      <c r="J768">
        <v>209.11799999999999</v>
      </c>
      <c r="K768" t="s">
        <v>171</v>
      </c>
      <c r="L768" s="2">
        <v>0.8027777777777777</v>
      </c>
      <c r="M768" t="s">
        <v>33</v>
      </c>
      <c r="N768">
        <v>199.16</v>
      </c>
      <c r="O768">
        <v>4.7619047620000003</v>
      </c>
      <c r="P768">
        <v>9.9580000000000002</v>
      </c>
      <c r="Q768">
        <v>6.4</v>
      </c>
    </row>
    <row r="769" spans="1:17" hidden="1" x14ac:dyDescent="0.3">
      <c r="A769" t="s">
        <v>702</v>
      </c>
      <c r="B769" t="s">
        <v>25</v>
      </c>
      <c r="C769" t="s">
        <v>26</v>
      </c>
      <c r="D769" t="s">
        <v>20</v>
      </c>
      <c r="E769" t="s">
        <v>31</v>
      </c>
      <c r="F769" t="s">
        <v>37</v>
      </c>
      <c r="G769">
        <v>80.930000000000007</v>
      </c>
      <c r="H769">
        <v>1</v>
      </c>
      <c r="I769">
        <v>4.0465</v>
      </c>
      <c r="J769">
        <v>84.976500000000001</v>
      </c>
      <c r="K769" t="s">
        <v>183</v>
      </c>
      <c r="L769" s="2">
        <v>0.67222222222222217</v>
      </c>
      <c r="M769" t="s">
        <v>33</v>
      </c>
      <c r="N769">
        <v>80.930000000000007</v>
      </c>
      <c r="O769">
        <v>4.7619047620000003</v>
      </c>
      <c r="P769">
        <v>4.0465</v>
      </c>
      <c r="Q769">
        <v>9</v>
      </c>
    </row>
    <row r="770" spans="1:17" hidden="1" x14ac:dyDescent="0.3">
      <c r="A770" t="s">
        <v>732</v>
      </c>
      <c r="B770" t="s">
        <v>25</v>
      </c>
      <c r="C770" t="s">
        <v>26</v>
      </c>
      <c r="D770" t="s">
        <v>20</v>
      </c>
      <c r="E770" t="s">
        <v>21</v>
      </c>
      <c r="F770" t="s">
        <v>48</v>
      </c>
      <c r="G770">
        <v>72.52</v>
      </c>
      <c r="H770">
        <v>8</v>
      </c>
      <c r="I770">
        <v>29.007999999999999</v>
      </c>
      <c r="J770">
        <v>609.16800000000001</v>
      </c>
      <c r="K770" t="s">
        <v>235</v>
      </c>
      <c r="L770" s="2">
        <v>0.80972222222222223</v>
      </c>
      <c r="M770" t="s">
        <v>33</v>
      </c>
      <c r="N770">
        <v>580.16</v>
      </c>
      <c r="O770">
        <v>4.7619047620000003</v>
      </c>
      <c r="P770">
        <v>29.007999999999999</v>
      </c>
      <c r="Q770">
        <v>4</v>
      </c>
    </row>
    <row r="771" spans="1:17" hidden="1" x14ac:dyDescent="0.3">
      <c r="A771" t="s">
        <v>750</v>
      </c>
      <c r="B771" t="s">
        <v>25</v>
      </c>
      <c r="C771" t="s">
        <v>26</v>
      </c>
      <c r="D771" t="s">
        <v>20</v>
      </c>
      <c r="E771" t="s">
        <v>31</v>
      </c>
      <c r="F771" t="s">
        <v>37</v>
      </c>
      <c r="G771">
        <v>17.14</v>
      </c>
      <c r="H771">
        <v>7</v>
      </c>
      <c r="I771">
        <v>5.9989999999999997</v>
      </c>
      <c r="J771">
        <v>125.979</v>
      </c>
      <c r="K771" t="s">
        <v>188</v>
      </c>
      <c r="L771" s="2">
        <v>0.50486111111111109</v>
      </c>
      <c r="M771" t="s">
        <v>33</v>
      </c>
      <c r="N771">
        <v>119.98</v>
      </c>
      <c r="O771">
        <v>4.7619047620000003</v>
      </c>
      <c r="P771">
        <v>5.9989999999999997</v>
      </c>
      <c r="Q771">
        <v>7.9</v>
      </c>
    </row>
    <row r="772" spans="1:17" hidden="1" x14ac:dyDescent="0.3">
      <c r="A772" t="s">
        <v>752</v>
      </c>
      <c r="B772" t="s">
        <v>25</v>
      </c>
      <c r="C772" t="s">
        <v>26</v>
      </c>
      <c r="D772" t="s">
        <v>20</v>
      </c>
      <c r="E772" t="s">
        <v>21</v>
      </c>
      <c r="F772" t="s">
        <v>48</v>
      </c>
      <c r="G772">
        <v>87.1</v>
      </c>
      <c r="H772">
        <v>10</v>
      </c>
      <c r="I772">
        <v>43.55</v>
      </c>
      <c r="J772">
        <v>914.55</v>
      </c>
      <c r="K772" s="1">
        <v>43801</v>
      </c>
      <c r="L772" s="2">
        <v>0.61458333333333337</v>
      </c>
      <c r="M772" t="s">
        <v>33</v>
      </c>
      <c r="N772">
        <v>871</v>
      </c>
      <c r="O772">
        <v>4.7619047620000003</v>
      </c>
      <c r="P772">
        <v>43.55</v>
      </c>
      <c r="Q772">
        <v>9.9</v>
      </c>
    </row>
    <row r="773" spans="1:17" hidden="1" x14ac:dyDescent="0.3">
      <c r="A773" t="s">
        <v>815</v>
      </c>
      <c r="B773" t="s">
        <v>25</v>
      </c>
      <c r="C773" t="s">
        <v>26</v>
      </c>
      <c r="D773" t="s">
        <v>20</v>
      </c>
      <c r="E773" t="s">
        <v>31</v>
      </c>
      <c r="F773" t="s">
        <v>32</v>
      </c>
      <c r="G773">
        <v>55.57</v>
      </c>
      <c r="H773">
        <v>3</v>
      </c>
      <c r="I773">
        <v>8.3354999999999997</v>
      </c>
      <c r="J773">
        <v>175.0455</v>
      </c>
      <c r="K773" s="1">
        <v>43678</v>
      </c>
      <c r="L773" s="2">
        <v>0.48749999999999999</v>
      </c>
      <c r="M773" t="s">
        <v>33</v>
      </c>
      <c r="N773">
        <v>166.71</v>
      </c>
      <c r="O773">
        <v>4.7619047620000003</v>
      </c>
      <c r="P773">
        <v>8.3354999999999997</v>
      </c>
      <c r="Q773">
        <v>5.9</v>
      </c>
    </row>
    <row r="774" spans="1:17" hidden="1" x14ac:dyDescent="0.3">
      <c r="A774" t="s">
        <v>824</v>
      </c>
      <c r="B774" t="s">
        <v>25</v>
      </c>
      <c r="C774" t="s">
        <v>26</v>
      </c>
      <c r="D774" t="s">
        <v>20</v>
      </c>
      <c r="E774" t="s">
        <v>31</v>
      </c>
      <c r="F774" t="s">
        <v>22</v>
      </c>
      <c r="G774">
        <v>81.95</v>
      </c>
      <c r="H774">
        <v>10</v>
      </c>
      <c r="I774">
        <v>40.975000000000001</v>
      </c>
      <c r="J774">
        <v>860.47500000000002</v>
      </c>
      <c r="K774" s="1">
        <v>43741</v>
      </c>
      <c r="L774" s="2">
        <v>0.52708333333333335</v>
      </c>
      <c r="M774" t="s">
        <v>33</v>
      </c>
      <c r="N774">
        <v>819.5</v>
      </c>
      <c r="O774">
        <v>4.7619047620000003</v>
      </c>
      <c r="P774">
        <v>40.975000000000001</v>
      </c>
      <c r="Q774">
        <v>6</v>
      </c>
    </row>
    <row r="775" spans="1:17" hidden="1" x14ac:dyDescent="0.3">
      <c r="A775" t="s">
        <v>825</v>
      </c>
      <c r="B775" t="s">
        <v>25</v>
      </c>
      <c r="C775" t="s">
        <v>26</v>
      </c>
      <c r="D775" t="s">
        <v>20</v>
      </c>
      <c r="E775" t="s">
        <v>21</v>
      </c>
      <c r="F775" t="s">
        <v>32</v>
      </c>
      <c r="G775">
        <v>81.2</v>
      </c>
      <c r="H775">
        <v>7</v>
      </c>
      <c r="I775">
        <v>28.42</v>
      </c>
      <c r="J775">
        <v>596.82000000000005</v>
      </c>
      <c r="K775" t="s">
        <v>88</v>
      </c>
      <c r="L775" s="2">
        <v>0.66597222222222219</v>
      </c>
      <c r="M775" t="s">
        <v>33</v>
      </c>
      <c r="N775">
        <v>568.4</v>
      </c>
      <c r="O775">
        <v>4.7619047620000003</v>
      </c>
      <c r="P775">
        <v>28.42</v>
      </c>
      <c r="Q775">
        <v>8.1</v>
      </c>
    </row>
    <row r="776" spans="1:17" hidden="1" x14ac:dyDescent="0.3">
      <c r="A776" t="s">
        <v>833</v>
      </c>
      <c r="B776" t="s">
        <v>25</v>
      </c>
      <c r="C776" t="s">
        <v>26</v>
      </c>
      <c r="D776" t="s">
        <v>20</v>
      </c>
      <c r="E776" t="s">
        <v>21</v>
      </c>
      <c r="F776" t="s">
        <v>37</v>
      </c>
      <c r="G776">
        <v>31.67</v>
      </c>
      <c r="H776">
        <v>8</v>
      </c>
      <c r="I776">
        <v>12.667999999999999</v>
      </c>
      <c r="J776">
        <v>266.02800000000002</v>
      </c>
      <c r="K776" s="1">
        <v>43497</v>
      </c>
      <c r="L776" s="2">
        <v>0.67986111111111114</v>
      </c>
      <c r="M776" t="s">
        <v>33</v>
      </c>
      <c r="N776">
        <v>253.36</v>
      </c>
      <c r="O776">
        <v>4.7619047620000003</v>
      </c>
      <c r="P776">
        <v>12.667999999999999</v>
      </c>
      <c r="Q776">
        <v>5.6</v>
      </c>
    </row>
    <row r="777" spans="1:17" hidden="1" x14ac:dyDescent="0.3">
      <c r="A777" t="s">
        <v>836</v>
      </c>
      <c r="B777" t="s">
        <v>25</v>
      </c>
      <c r="C777" t="s">
        <v>26</v>
      </c>
      <c r="D777" t="s">
        <v>20</v>
      </c>
      <c r="E777" t="s">
        <v>21</v>
      </c>
      <c r="F777" t="s">
        <v>32</v>
      </c>
      <c r="G777">
        <v>10.53</v>
      </c>
      <c r="H777">
        <v>5</v>
      </c>
      <c r="I777">
        <v>2.6324999999999998</v>
      </c>
      <c r="J777">
        <v>55.282499999999999</v>
      </c>
      <c r="K777" t="s">
        <v>241</v>
      </c>
      <c r="L777" s="2">
        <v>0.61319444444444449</v>
      </c>
      <c r="M777" t="s">
        <v>33</v>
      </c>
      <c r="N777">
        <v>52.65</v>
      </c>
      <c r="O777">
        <v>4.7619047620000003</v>
      </c>
      <c r="P777">
        <v>2.6324999999999998</v>
      </c>
      <c r="Q777">
        <v>5.8</v>
      </c>
    </row>
    <row r="778" spans="1:17" hidden="1" x14ac:dyDescent="0.3">
      <c r="A778" t="s">
        <v>860</v>
      </c>
      <c r="B778" t="s">
        <v>25</v>
      </c>
      <c r="C778" t="s">
        <v>26</v>
      </c>
      <c r="D778" t="s">
        <v>20</v>
      </c>
      <c r="E778" t="s">
        <v>21</v>
      </c>
      <c r="F778" t="s">
        <v>22</v>
      </c>
      <c r="G778">
        <v>85.87</v>
      </c>
      <c r="H778">
        <v>7</v>
      </c>
      <c r="I778">
        <v>30.054500000000001</v>
      </c>
      <c r="J778">
        <v>631.14449999999999</v>
      </c>
      <c r="K778" t="s">
        <v>99</v>
      </c>
      <c r="L778" s="2">
        <v>0.79236111111111107</v>
      </c>
      <c r="M778" t="s">
        <v>33</v>
      </c>
      <c r="N778">
        <v>601.09</v>
      </c>
      <c r="O778">
        <v>4.7619047620000003</v>
      </c>
      <c r="P778">
        <v>30.054500000000001</v>
      </c>
      <c r="Q778">
        <v>8</v>
      </c>
    </row>
    <row r="779" spans="1:17" hidden="1" x14ac:dyDescent="0.3">
      <c r="A779" t="s">
        <v>865</v>
      </c>
      <c r="B779" t="s">
        <v>25</v>
      </c>
      <c r="C779" t="s">
        <v>26</v>
      </c>
      <c r="D779" t="s">
        <v>20</v>
      </c>
      <c r="E779" t="s">
        <v>31</v>
      </c>
      <c r="F779" t="s">
        <v>22</v>
      </c>
      <c r="G779">
        <v>65.31</v>
      </c>
      <c r="H779">
        <v>7</v>
      </c>
      <c r="I779">
        <v>22.858499999999999</v>
      </c>
      <c r="J779">
        <v>480.02850000000001</v>
      </c>
      <c r="K779" s="1">
        <v>43588</v>
      </c>
      <c r="L779" s="2">
        <v>0.75138888888888899</v>
      </c>
      <c r="M779" t="s">
        <v>33</v>
      </c>
      <c r="N779">
        <v>457.17</v>
      </c>
      <c r="O779">
        <v>4.7619047620000003</v>
      </c>
      <c r="P779">
        <v>22.858499999999999</v>
      </c>
      <c r="Q779">
        <v>4.2</v>
      </c>
    </row>
    <row r="780" spans="1:17" hidden="1" x14ac:dyDescent="0.3">
      <c r="A780" t="s">
        <v>877</v>
      </c>
      <c r="B780" t="s">
        <v>25</v>
      </c>
      <c r="C780" t="s">
        <v>26</v>
      </c>
      <c r="D780" t="s">
        <v>20</v>
      </c>
      <c r="E780" t="s">
        <v>31</v>
      </c>
      <c r="F780" t="s">
        <v>22</v>
      </c>
      <c r="G780">
        <v>60.47</v>
      </c>
      <c r="H780">
        <v>3</v>
      </c>
      <c r="I780">
        <v>9.0704999999999991</v>
      </c>
      <c r="J780">
        <v>190.48050000000001</v>
      </c>
      <c r="K780" t="s">
        <v>283</v>
      </c>
      <c r="L780" s="2">
        <v>0.4548611111111111</v>
      </c>
      <c r="M780" t="s">
        <v>33</v>
      </c>
      <c r="N780">
        <v>181.41</v>
      </c>
      <c r="O780">
        <v>4.7619047620000003</v>
      </c>
      <c r="P780">
        <v>9.0704999999999991</v>
      </c>
      <c r="Q780">
        <v>5.6</v>
      </c>
    </row>
    <row r="781" spans="1:17" hidden="1" x14ac:dyDescent="0.3">
      <c r="A781" t="s">
        <v>880</v>
      </c>
      <c r="B781" t="s">
        <v>25</v>
      </c>
      <c r="C781" t="s">
        <v>26</v>
      </c>
      <c r="D781" t="s">
        <v>20</v>
      </c>
      <c r="E781" t="s">
        <v>31</v>
      </c>
      <c r="F781" t="s">
        <v>22</v>
      </c>
      <c r="G781">
        <v>68.55</v>
      </c>
      <c r="H781">
        <v>4</v>
      </c>
      <c r="I781">
        <v>13.71</v>
      </c>
      <c r="J781">
        <v>287.91000000000003</v>
      </c>
      <c r="K781" t="s">
        <v>118</v>
      </c>
      <c r="L781" s="2">
        <v>0.84791666666666676</v>
      </c>
      <c r="M781" t="s">
        <v>33</v>
      </c>
      <c r="N781">
        <v>274.2</v>
      </c>
      <c r="O781">
        <v>4.7619047620000003</v>
      </c>
      <c r="P781">
        <v>13.71</v>
      </c>
      <c r="Q781">
        <v>9.1999999999999993</v>
      </c>
    </row>
    <row r="782" spans="1:17" hidden="1" x14ac:dyDescent="0.3">
      <c r="A782" t="s">
        <v>901</v>
      </c>
      <c r="B782" t="s">
        <v>25</v>
      </c>
      <c r="C782" t="s">
        <v>26</v>
      </c>
      <c r="D782" t="s">
        <v>20</v>
      </c>
      <c r="E782" t="s">
        <v>21</v>
      </c>
      <c r="F782" t="s">
        <v>37</v>
      </c>
      <c r="G782">
        <v>64.97</v>
      </c>
      <c r="H782">
        <v>5</v>
      </c>
      <c r="I782">
        <v>16.2425</v>
      </c>
      <c r="J782">
        <v>341.09249999999997</v>
      </c>
      <c r="K782" s="1">
        <v>43679</v>
      </c>
      <c r="L782" s="2">
        <v>0.53611111111111109</v>
      </c>
      <c r="M782" t="s">
        <v>33</v>
      </c>
      <c r="N782">
        <v>324.85000000000002</v>
      </c>
      <c r="O782">
        <v>4.7619047620000003</v>
      </c>
      <c r="P782">
        <v>16.2425</v>
      </c>
      <c r="Q782">
        <v>6.5</v>
      </c>
    </row>
    <row r="783" spans="1:17" hidden="1" x14ac:dyDescent="0.3">
      <c r="A783" t="s">
        <v>932</v>
      </c>
      <c r="B783" t="s">
        <v>25</v>
      </c>
      <c r="C783" t="s">
        <v>26</v>
      </c>
      <c r="D783" t="s">
        <v>20</v>
      </c>
      <c r="E783" t="s">
        <v>21</v>
      </c>
      <c r="F783" t="s">
        <v>48</v>
      </c>
      <c r="G783">
        <v>14.87</v>
      </c>
      <c r="H783">
        <v>2</v>
      </c>
      <c r="I783">
        <v>1.4870000000000001</v>
      </c>
      <c r="J783">
        <v>31.227</v>
      </c>
      <c r="K783" t="s">
        <v>257</v>
      </c>
      <c r="L783" s="2">
        <v>0.76041666666666663</v>
      </c>
      <c r="M783" t="s">
        <v>33</v>
      </c>
      <c r="N783">
        <v>29.74</v>
      </c>
      <c r="O783">
        <v>4.7619047620000003</v>
      </c>
      <c r="P783">
        <v>1.4870000000000001</v>
      </c>
      <c r="Q783">
        <v>8.9</v>
      </c>
    </row>
    <row r="784" spans="1:17" hidden="1" x14ac:dyDescent="0.3">
      <c r="A784" t="s">
        <v>957</v>
      </c>
      <c r="B784" t="s">
        <v>25</v>
      </c>
      <c r="C784" t="s">
        <v>26</v>
      </c>
      <c r="D784" t="s">
        <v>20</v>
      </c>
      <c r="E784" t="s">
        <v>31</v>
      </c>
      <c r="F784" t="s">
        <v>48</v>
      </c>
      <c r="G784">
        <v>24.31</v>
      </c>
      <c r="H784">
        <v>3</v>
      </c>
      <c r="I784">
        <v>3.6465000000000001</v>
      </c>
      <c r="J784">
        <v>76.576499999999996</v>
      </c>
      <c r="K784" s="1">
        <v>43678</v>
      </c>
      <c r="L784" s="2">
        <v>0.79791666666666661</v>
      </c>
      <c r="M784" t="s">
        <v>33</v>
      </c>
      <c r="N784">
        <v>72.930000000000007</v>
      </c>
      <c r="O784">
        <v>4.7619047620000003</v>
      </c>
      <c r="P784">
        <v>3.6465000000000001</v>
      </c>
      <c r="Q784">
        <v>4.3</v>
      </c>
    </row>
    <row r="785" spans="1:17" hidden="1" x14ac:dyDescent="0.3">
      <c r="A785" t="s">
        <v>970</v>
      </c>
      <c r="B785" t="s">
        <v>25</v>
      </c>
      <c r="C785" t="s">
        <v>26</v>
      </c>
      <c r="D785" t="s">
        <v>20</v>
      </c>
      <c r="E785" t="s">
        <v>21</v>
      </c>
      <c r="F785" t="s">
        <v>51</v>
      </c>
      <c r="G785">
        <v>10.18</v>
      </c>
      <c r="H785">
        <v>8</v>
      </c>
      <c r="I785">
        <v>4.0720000000000001</v>
      </c>
      <c r="J785">
        <v>85.512</v>
      </c>
      <c r="K785" t="s">
        <v>235</v>
      </c>
      <c r="L785" s="2">
        <v>0.53541666666666665</v>
      </c>
      <c r="M785" t="s">
        <v>33</v>
      </c>
      <c r="N785">
        <v>81.44</v>
      </c>
      <c r="O785">
        <v>4.7619047620000003</v>
      </c>
      <c r="P785">
        <v>4.0720000000000001</v>
      </c>
      <c r="Q785">
        <v>9.5</v>
      </c>
    </row>
    <row r="786" spans="1:17" hidden="1" x14ac:dyDescent="0.3">
      <c r="A786" t="s">
        <v>981</v>
      </c>
      <c r="B786" t="s">
        <v>25</v>
      </c>
      <c r="C786" t="s">
        <v>26</v>
      </c>
      <c r="D786" t="s">
        <v>20</v>
      </c>
      <c r="E786" t="s">
        <v>21</v>
      </c>
      <c r="F786" t="s">
        <v>51</v>
      </c>
      <c r="G786">
        <v>92.49</v>
      </c>
      <c r="H786">
        <v>5</v>
      </c>
      <c r="I786">
        <v>23.122499999999999</v>
      </c>
      <c r="J786">
        <v>485.57249999999999</v>
      </c>
      <c r="K786" s="1">
        <v>43499</v>
      </c>
      <c r="L786" s="2">
        <v>0.69097222222222221</v>
      </c>
      <c r="M786" t="s">
        <v>33</v>
      </c>
      <c r="N786">
        <v>462.45</v>
      </c>
      <c r="O786">
        <v>4.7619047620000003</v>
      </c>
      <c r="P786">
        <v>23.122499999999999</v>
      </c>
      <c r="Q786">
        <v>8.6</v>
      </c>
    </row>
    <row r="787" spans="1:17" hidden="1" x14ac:dyDescent="0.3">
      <c r="A787" t="s">
        <v>989</v>
      </c>
      <c r="B787" t="s">
        <v>25</v>
      </c>
      <c r="C787" t="s">
        <v>26</v>
      </c>
      <c r="D787" t="s">
        <v>20</v>
      </c>
      <c r="E787" t="s">
        <v>21</v>
      </c>
      <c r="F787" t="s">
        <v>28</v>
      </c>
      <c r="G787">
        <v>44.84</v>
      </c>
      <c r="H787">
        <v>9</v>
      </c>
      <c r="I787">
        <v>20.178000000000001</v>
      </c>
      <c r="J787">
        <v>423.738</v>
      </c>
      <c r="K787" t="s">
        <v>283</v>
      </c>
      <c r="L787" s="2">
        <v>0.58333333333333337</v>
      </c>
      <c r="M787" t="s">
        <v>33</v>
      </c>
      <c r="N787">
        <v>403.56</v>
      </c>
      <c r="O787">
        <v>4.7619047620000003</v>
      </c>
      <c r="P787">
        <v>20.178000000000001</v>
      </c>
      <c r="Q787">
        <v>7.5</v>
      </c>
    </row>
    <row r="788" spans="1:17" hidden="1" x14ac:dyDescent="0.3">
      <c r="A788" t="s">
        <v>1005</v>
      </c>
      <c r="B788" t="s">
        <v>25</v>
      </c>
      <c r="C788" t="s">
        <v>26</v>
      </c>
      <c r="D788" t="s">
        <v>20</v>
      </c>
      <c r="E788" t="s">
        <v>31</v>
      </c>
      <c r="F788" t="s">
        <v>37</v>
      </c>
      <c r="G788">
        <v>42.85</v>
      </c>
      <c r="H788">
        <v>1</v>
      </c>
      <c r="I788">
        <v>2.1425000000000001</v>
      </c>
      <c r="J788">
        <v>44.9925</v>
      </c>
      <c r="K788" t="s">
        <v>354</v>
      </c>
      <c r="L788" s="2">
        <v>0.65</v>
      </c>
      <c r="M788" t="s">
        <v>33</v>
      </c>
      <c r="N788">
        <v>42.85</v>
      </c>
      <c r="O788">
        <v>4.7619047620000003</v>
      </c>
      <c r="P788">
        <v>2.1425000000000001</v>
      </c>
      <c r="Q788">
        <v>9.3000000000000007</v>
      </c>
    </row>
    <row r="789" spans="1:17" hidden="1" x14ac:dyDescent="0.3">
      <c r="A789" t="s">
        <v>1009</v>
      </c>
      <c r="B789" t="s">
        <v>25</v>
      </c>
      <c r="C789" t="s">
        <v>26</v>
      </c>
      <c r="D789" t="s">
        <v>20</v>
      </c>
      <c r="E789" t="s">
        <v>21</v>
      </c>
      <c r="F789" t="s">
        <v>32</v>
      </c>
      <c r="G789">
        <v>35.79</v>
      </c>
      <c r="H789">
        <v>9</v>
      </c>
      <c r="I789">
        <v>16.105499999999999</v>
      </c>
      <c r="J789">
        <v>338.21550000000002</v>
      </c>
      <c r="K789" s="1">
        <v>43741</v>
      </c>
      <c r="L789" s="2">
        <v>0.62916666666666665</v>
      </c>
      <c r="M789" t="s">
        <v>33</v>
      </c>
      <c r="N789">
        <v>322.11</v>
      </c>
      <c r="O789">
        <v>4.7619047620000003</v>
      </c>
      <c r="P789">
        <v>16.105499999999999</v>
      </c>
      <c r="Q789">
        <v>5.0999999999999996</v>
      </c>
    </row>
    <row r="790" spans="1:17" hidden="1" x14ac:dyDescent="0.3">
      <c r="A790" t="s">
        <v>1011</v>
      </c>
      <c r="B790" t="s">
        <v>25</v>
      </c>
      <c r="C790" t="s">
        <v>26</v>
      </c>
      <c r="D790" t="s">
        <v>20</v>
      </c>
      <c r="E790" t="s">
        <v>21</v>
      </c>
      <c r="F790" t="s">
        <v>32</v>
      </c>
      <c r="G790">
        <v>12.73</v>
      </c>
      <c r="H790">
        <v>2</v>
      </c>
      <c r="I790">
        <v>1.2729999999999999</v>
      </c>
      <c r="J790">
        <v>26.733000000000001</v>
      </c>
      <c r="K790" t="s">
        <v>218</v>
      </c>
      <c r="L790" s="2">
        <v>0.50694444444444442</v>
      </c>
      <c r="M790" t="s">
        <v>33</v>
      </c>
      <c r="N790">
        <v>25.46</v>
      </c>
      <c r="O790">
        <v>4.7619047620000003</v>
      </c>
      <c r="P790">
        <v>1.2729999999999999</v>
      </c>
      <c r="Q790">
        <v>5.2</v>
      </c>
    </row>
    <row r="791" spans="1:17" hidden="1" x14ac:dyDescent="0.3">
      <c r="A791" t="s">
        <v>1020</v>
      </c>
      <c r="B791" t="s">
        <v>25</v>
      </c>
      <c r="C791" t="s">
        <v>26</v>
      </c>
      <c r="D791" t="s">
        <v>20</v>
      </c>
      <c r="E791" t="s">
        <v>21</v>
      </c>
      <c r="F791" t="s">
        <v>51</v>
      </c>
      <c r="G791">
        <v>83.35</v>
      </c>
      <c r="H791">
        <v>2</v>
      </c>
      <c r="I791">
        <v>8.3350000000000009</v>
      </c>
      <c r="J791">
        <v>175.035</v>
      </c>
      <c r="K791" s="1">
        <v>43498</v>
      </c>
      <c r="L791" s="2">
        <v>0.58680555555555558</v>
      </c>
      <c r="M791" t="s">
        <v>33</v>
      </c>
      <c r="N791">
        <v>166.7</v>
      </c>
      <c r="O791">
        <v>4.7619047620000003</v>
      </c>
      <c r="P791">
        <v>8.3350000000000009</v>
      </c>
      <c r="Q791">
        <v>9.5</v>
      </c>
    </row>
    <row r="792" spans="1:17" hidden="1" x14ac:dyDescent="0.3">
      <c r="A792" t="s">
        <v>1035</v>
      </c>
      <c r="B792" t="s">
        <v>25</v>
      </c>
      <c r="C792" t="s">
        <v>26</v>
      </c>
      <c r="D792" t="s">
        <v>20</v>
      </c>
      <c r="E792" t="s">
        <v>31</v>
      </c>
      <c r="F792" t="s">
        <v>28</v>
      </c>
      <c r="G792">
        <v>84.25</v>
      </c>
      <c r="H792">
        <v>2</v>
      </c>
      <c r="I792">
        <v>8.4250000000000007</v>
      </c>
      <c r="J792">
        <v>176.92500000000001</v>
      </c>
      <c r="K792" t="s">
        <v>167</v>
      </c>
      <c r="L792" s="2">
        <v>0.59236111111111112</v>
      </c>
      <c r="M792" t="s">
        <v>33</v>
      </c>
      <c r="N792">
        <v>168.5</v>
      </c>
      <c r="O792">
        <v>4.7619047620000003</v>
      </c>
      <c r="P792">
        <v>8.4250000000000007</v>
      </c>
      <c r="Q792">
        <v>5.3</v>
      </c>
    </row>
    <row r="793" spans="1:17" hidden="1" x14ac:dyDescent="0.3">
      <c r="A793" t="s">
        <v>64</v>
      </c>
      <c r="B793" t="s">
        <v>25</v>
      </c>
      <c r="C793" t="s">
        <v>26</v>
      </c>
      <c r="D793" t="s">
        <v>20</v>
      </c>
      <c r="E793" t="s">
        <v>31</v>
      </c>
      <c r="F793" t="s">
        <v>28</v>
      </c>
      <c r="G793">
        <v>86.04</v>
      </c>
      <c r="H793">
        <v>5</v>
      </c>
      <c r="I793">
        <v>21.51</v>
      </c>
      <c r="J793">
        <v>451.71</v>
      </c>
      <c r="K793" t="s">
        <v>41</v>
      </c>
      <c r="L793" s="2">
        <v>0.47500000000000003</v>
      </c>
      <c r="M793" t="s">
        <v>23</v>
      </c>
      <c r="N793">
        <v>430.2</v>
      </c>
      <c r="O793">
        <v>4.7619047620000003</v>
      </c>
      <c r="P793">
        <v>21.51</v>
      </c>
      <c r="Q793">
        <v>4.8</v>
      </c>
    </row>
    <row r="794" spans="1:17" hidden="1" x14ac:dyDescent="0.3">
      <c r="A794" t="s">
        <v>83</v>
      </c>
      <c r="B794" t="s">
        <v>25</v>
      </c>
      <c r="C794" t="s">
        <v>26</v>
      </c>
      <c r="D794" t="s">
        <v>20</v>
      </c>
      <c r="E794" t="s">
        <v>21</v>
      </c>
      <c r="F794" t="s">
        <v>48</v>
      </c>
      <c r="G794">
        <v>99.42</v>
      </c>
      <c r="H794">
        <v>4</v>
      </c>
      <c r="I794">
        <v>19.884</v>
      </c>
      <c r="J794">
        <v>417.56400000000002</v>
      </c>
      <c r="K794" s="1">
        <v>43618</v>
      </c>
      <c r="L794" s="2">
        <v>0.4458333333333333</v>
      </c>
      <c r="M794" t="s">
        <v>23</v>
      </c>
      <c r="N794">
        <v>397.68</v>
      </c>
      <c r="O794">
        <v>4.7619047620000003</v>
      </c>
      <c r="P794">
        <v>19.884</v>
      </c>
      <c r="Q794">
        <v>7.5</v>
      </c>
    </row>
    <row r="795" spans="1:17" hidden="1" x14ac:dyDescent="0.3">
      <c r="A795" t="s">
        <v>84</v>
      </c>
      <c r="B795" t="s">
        <v>25</v>
      </c>
      <c r="C795" t="s">
        <v>26</v>
      </c>
      <c r="D795" t="s">
        <v>20</v>
      </c>
      <c r="E795" t="s">
        <v>21</v>
      </c>
      <c r="F795" t="s">
        <v>37</v>
      </c>
      <c r="G795">
        <v>68.12</v>
      </c>
      <c r="H795">
        <v>1</v>
      </c>
      <c r="I795">
        <v>3.4060000000000001</v>
      </c>
      <c r="J795">
        <v>71.525999999999996</v>
      </c>
      <c r="K795" s="1">
        <v>43647</v>
      </c>
      <c r="L795" s="2">
        <v>0.51944444444444449</v>
      </c>
      <c r="M795" t="s">
        <v>23</v>
      </c>
      <c r="N795">
        <v>68.12</v>
      </c>
      <c r="O795">
        <v>4.7619047620000003</v>
      </c>
      <c r="P795">
        <v>3.4060000000000001</v>
      </c>
      <c r="Q795">
        <v>6.8</v>
      </c>
    </row>
    <row r="796" spans="1:17" hidden="1" x14ac:dyDescent="0.3">
      <c r="A796" t="s">
        <v>102</v>
      </c>
      <c r="B796" t="s">
        <v>25</v>
      </c>
      <c r="C796" t="s">
        <v>26</v>
      </c>
      <c r="D796" t="s">
        <v>20</v>
      </c>
      <c r="E796" t="s">
        <v>21</v>
      </c>
      <c r="F796" t="s">
        <v>51</v>
      </c>
      <c r="G796">
        <v>82.63</v>
      </c>
      <c r="H796">
        <v>10</v>
      </c>
      <c r="I796">
        <v>41.314999999999998</v>
      </c>
      <c r="J796">
        <v>867.61500000000001</v>
      </c>
      <c r="K796" t="s">
        <v>103</v>
      </c>
      <c r="L796" s="2">
        <v>0.71388888888888891</v>
      </c>
      <c r="M796" t="s">
        <v>23</v>
      </c>
      <c r="N796">
        <v>826.3</v>
      </c>
      <c r="O796">
        <v>4.7619047620000003</v>
      </c>
      <c r="P796">
        <v>41.314999999999998</v>
      </c>
      <c r="Q796">
        <v>7.9</v>
      </c>
    </row>
    <row r="797" spans="1:17" hidden="1" x14ac:dyDescent="0.3">
      <c r="A797" t="s">
        <v>141</v>
      </c>
      <c r="B797" t="s">
        <v>25</v>
      </c>
      <c r="C797" t="s">
        <v>26</v>
      </c>
      <c r="D797" t="s">
        <v>20</v>
      </c>
      <c r="E797" t="s">
        <v>21</v>
      </c>
      <c r="F797" t="s">
        <v>48</v>
      </c>
      <c r="G797">
        <v>78.31</v>
      </c>
      <c r="H797">
        <v>10</v>
      </c>
      <c r="I797">
        <v>39.155000000000001</v>
      </c>
      <c r="J797">
        <v>822.255</v>
      </c>
      <c r="K797" s="1">
        <v>43588</v>
      </c>
      <c r="L797" s="2">
        <v>0.68333333333333324</v>
      </c>
      <c r="M797" t="s">
        <v>23</v>
      </c>
      <c r="N797">
        <v>783.1</v>
      </c>
      <c r="O797">
        <v>4.7619047620000003</v>
      </c>
      <c r="P797">
        <v>39.155000000000001</v>
      </c>
      <c r="Q797">
        <v>6.6</v>
      </c>
    </row>
    <row r="798" spans="1:17" hidden="1" x14ac:dyDescent="0.3">
      <c r="A798" t="s">
        <v>199</v>
      </c>
      <c r="B798" t="s">
        <v>25</v>
      </c>
      <c r="C798" t="s">
        <v>26</v>
      </c>
      <c r="D798" t="s">
        <v>20</v>
      </c>
      <c r="E798" t="s">
        <v>21</v>
      </c>
      <c r="F798" t="s">
        <v>48</v>
      </c>
      <c r="G798">
        <v>68.540000000000006</v>
      </c>
      <c r="H798">
        <v>8</v>
      </c>
      <c r="I798">
        <v>27.416</v>
      </c>
      <c r="J798">
        <v>575.73599999999999</v>
      </c>
      <c r="K798" s="1">
        <v>43678</v>
      </c>
      <c r="L798" s="2">
        <v>0.6645833333333333</v>
      </c>
      <c r="M798" t="s">
        <v>23</v>
      </c>
      <c r="N798">
        <v>548.32000000000005</v>
      </c>
      <c r="O798">
        <v>4.7619047620000003</v>
      </c>
      <c r="P798">
        <v>27.416</v>
      </c>
      <c r="Q798">
        <v>8.5</v>
      </c>
    </row>
    <row r="799" spans="1:17" hidden="1" x14ac:dyDescent="0.3">
      <c r="A799" t="s">
        <v>259</v>
      </c>
      <c r="B799" t="s">
        <v>25</v>
      </c>
      <c r="C799" t="s">
        <v>26</v>
      </c>
      <c r="D799" t="s">
        <v>20</v>
      </c>
      <c r="E799" t="s">
        <v>31</v>
      </c>
      <c r="F799" t="s">
        <v>22</v>
      </c>
      <c r="G799">
        <v>86.8</v>
      </c>
      <c r="H799">
        <v>3</v>
      </c>
      <c r="I799">
        <v>13.02</v>
      </c>
      <c r="J799">
        <v>273.42</v>
      </c>
      <c r="K799" t="s">
        <v>80</v>
      </c>
      <c r="L799" s="2">
        <v>0.69930555555555562</v>
      </c>
      <c r="M799" t="s">
        <v>23</v>
      </c>
      <c r="N799">
        <v>260.39999999999998</v>
      </c>
      <c r="O799">
        <v>4.7619047620000003</v>
      </c>
      <c r="P799">
        <v>13.02</v>
      </c>
      <c r="Q799">
        <v>9.9</v>
      </c>
    </row>
    <row r="800" spans="1:17" hidden="1" x14ac:dyDescent="0.3">
      <c r="A800" t="s">
        <v>288</v>
      </c>
      <c r="B800" t="s">
        <v>25</v>
      </c>
      <c r="C800" t="s">
        <v>26</v>
      </c>
      <c r="D800" t="s">
        <v>20</v>
      </c>
      <c r="E800" t="s">
        <v>21</v>
      </c>
      <c r="F800" t="s">
        <v>32</v>
      </c>
      <c r="G800">
        <v>28.53</v>
      </c>
      <c r="H800">
        <v>10</v>
      </c>
      <c r="I800">
        <v>14.265000000000001</v>
      </c>
      <c r="J800">
        <v>299.565</v>
      </c>
      <c r="K800" t="s">
        <v>289</v>
      </c>
      <c r="L800" s="2">
        <v>0.73472222222222217</v>
      </c>
      <c r="M800" t="s">
        <v>23</v>
      </c>
      <c r="N800">
        <v>285.3</v>
      </c>
      <c r="O800">
        <v>4.7619047620000003</v>
      </c>
      <c r="P800">
        <v>14.265000000000001</v>
      </c>
      <c r="Q800">
        <v>7.8</v>
      </c>
    </row>
    <row r="801" spans="1:17" hidden="1" x14ac:dyDescent="0.3">
      <c r="A801" t="s">
        <v>312</v>
      </c>
      <c r="B801" t="s">
        <v>25</v>
      </c>
      <c r="C801" t="s">
        <v>26</v>
      </c>
      <c r="D801" t="s">
        <v>20</v>
      </c>
      <c r="E801" t="s">
        <v>31</v>
      </c>
      <c r="F801" t="s">
        <v>28</v>
      </c>
      <c r="G801">
        <v>37.06</v>
      </c>
      <c r="H801">
        <v>4</v>
      </c>
      <c r="I801">
        <v>7.4119999999999999</v>
      </c>
      <c r="J801">
        <v>155.65199999999999</v>
      </c>
      <c r="K801" t="s">
        <v>305</v>
      </c>
      <c r="L801" s="2">
        <v>0.68333333333333324</v>
      </c>
      <c r="M801" t="s">
        <v>23</v>
      </c>
      <c r="N801">
        <v>148.24</v>
      </c>
      <c r="O801">
        <v>4.7619047620000003</v>
      </c>
      <c r="P801">
        <v>7.4119999999999999</v>
      </c>
      <c r="Q801">
        <v>9.6999999999999993</v>
      </c>
    </row>
    <row r="802" spans="1:17" hidden="1" x14ac:dyDescent="0.3">
      <c r="A802" t="s">
        <v>399</v>
      </c>
      <c r="B802" t="s">
        <v>25</v>
      </c>
      <c r="C802" t="s">
        <v>26</v>
      </c>
      <c r="D802" t="s">
        <v>20</v>
      </c>
      <c r="E802" t="s">
        <v>31</v>
      </c>
      <c r="F802" t="s">
        <v>51</v>
      </c>
      <c r="G802">
        <v>69.33</v>
      </c>
      <c r="H802">
        <v>2</v>
      </c>
      <c r="I802">
        <v>6.9329999999999998</v>
      </c>
      <c r="J802">
        <v>145.59299999999999</v>
      </c>
      <c r="K802" s="1">
        <v>43587</v>
      </c>
      <c r="L802" s="2">
        <v>0.79513888888888884</v>
      </c>
      <c r="M802" t="s">
        <v>23</v>
      </c>
      <c r="N802">
        <v>138.66</v>
      </c>
      <c r="O802">
        <v>4.7619047620000003</v>
      </c>
      <c r="P802">
        <v>6.9329999999999998</v>
      </c>
      <c r="Q802">
        <v>9.6999999999999993</v>
      </c>
    </row>
    <row r="803" spans="1:17" hidden="1" x14ac:dyDescent="0.3">
      <c r="A803" t="s">
        <v>407</v>
      </c>
      <c r="B803" t="s">
        <v>25</v>
      </c>
      <c r="C803" t="s">
        <v>26</v>
      </c>
      <c r="D803" t="s">
        <v>20</v>
      </c>
      <c r="E803" t="s">
        <v>31</v>
      </c>
      <c r="F803" t="s">
        <v>22</v>
      </c>
      <c r="G803">
        <v>44.07</v>
      </c>
      <c r="H803">
        <v>4</v>
      </c>
      <c r="I803">
        <v>8.8140000000000001</v>
      </c>
      <c r="J803">
        <v>185.09399999999999</v>
      </c>
      <c r="K803" t="s">
        <v>207</v>
      </c>
      <c r="L803" s="2">
        <v>0.68611111111111101</v>
      </c>
      <c r="M803" t="s">
        <v>23</v>
      </c>
      <c r="N803">
        <v>176.28</v>
      </c>
      <c r="O803">
        <v>4.7619047620000003</v>
      </c>
      <c r="P803">
        <v>8.8140000000000001</v>
      </c>
      <c r="Q803">
        <v>8.4</v>
      </c>
    </row>
    <row r="804" spans="1:17" hidden="1" x14ac:dyDescent="0.3">
      <c r="A804" t="s">
        <v>422</v>
      </c>
      <c r="B804" t="s">
        <v>25</v>
      </c>
      <c r="C804" t="s">
        <v>26</v>
      </c>
      <c r="D804" t="s">
        <v>20</v>
      </c>
      <c r="E804" t="s">
        <v>31</v>
      </c>
      <c r="F804" t="s">
        <v>37</v>
      </c>
      <c r="G804">
        <v>14.7</v>
      </c>
      <c r="H804">
        <v>5</v>
      </c>
      <c r="I804">
        <v>3.6749999999999998</v>
      </c>
      <c r="J804">
        <v>77.174999999999997</v>
      </c>
      <c r="K804" t="s">
        <v>177</v>
      </c>
      <c r="L804" s="2">
        <v>0.57500000000000007</v>
      </c>
      <c r="M804" t="s">
        <v>23</v>
      </c>
      <c r="N804">
        <v>73.5</v>
      </c>
      <c r="O804">
        <v>4.7619047620000003</v>
      </c>
      <c r="P804">
        <v>3.6749999999999998</v>
      </c>
      <c r="Q804">
        <v>8.5</v>
      </c>
    </row>
    <row r="805" spans="1:17" hidden="1" x14ac:dyDescent="0.3">
      <c r="A805" t="s">
        <v>467</v>
      </c>
      <c r="B805" t="s">
        <v>25</v>
      </c>
      <c r="C805" t="s">
        <v>26</v>
      </c>
      <c r="D805" t="s">
        <v>20</v>
      </c>
      <c r="E805" t="s">
        <v>31</v>
      </c>
      <c r="F805" t="s">
        <v>51</v>
      </c>
      <c r="G805">
        <v>96.98</v>
      </c>
      <c r="H805">
        <v>4</v>
      </c>
      <c r="I805">
        <v>19.396000000000001</v>
      </c>
      <c r="J805">
        <v>407.31599999999997</v>
      </c>
      <c r="K805" s="1">
        <v>43618</v>
      </c>
      <c r="L805" s="2">
        <v>0.72222222222222221</v>
      </c>
      <c r="M805" t="s">
        <v>23</v>
      </c>
      <c r="N805">
        <v>387.92</v>
      </c>
      <c r="O805">
        <v>4.7619047620000003</v>
      </c>
      <c r="P805">
        <v>19.396000000000001</v>
      </c>
      <c r="Q805">
        <v>9.4</v>
      </c>
    </row>
    <row r="806" spans="1:17" hidden="1" x14ac:dyDescent="0.3">
      <c r="A806" t="s">
        <v>472</v>
      </c>
      <c r="B806" t="s">
        <v>25</v>
      </c>
      <c r="C806" t="s">
        <v>26</v>
      </c>
      <c r="D806" t="s">
        <v>20</v>
      </c>
      <c r="E806" t="s">
        <v>21</v>
      </c>
      <c r="F806" t="s">
        <v>48</v>
      </c>
      <c r="G806">
        <v>74.89</v>
      </c>
      <c r="H806">
        <v>4</v>
      </c>
      <c r="I806">
        <v>14.978</v>
      </c>
      <c r="J806">
        <v>314.53800000000001</v>
      </c>
      <c r="K806" s="1">
        <v>43468</v>
      </c>
      <c r="L806" s="2">
        <v>0.64722222222222225</v>
      </c>
      <c r="M806" t="s">
        <v>23</v>
      </c>
      <c r="N806">
        <v>299.56</v>
      </c>
      <c r="O806">
        <v>4.7619047620000003</v>
      </c>
      <c r="P806">
        <v>14.978</v>
      </c>
      <c r="Q806">
        <v>4.2</v>
      </c>
    </row>
    <row r="807" spans="1:17" hidden="1" x14ac:dyDescent="0.3">
      <c r="A807" t="s">
        <v>477</v>
      </c>
      <c r="B807" t="s">
        <v>25</v>
      </c>
      <c r="C807" t="s">
        <v>26</v>
      </c>
      <c r="D807" t="s">
        <v>20</v>
      </c>
      <c r="E807" t="s">
        <v>21</v>
      </c>
      <c r="F807" t="s">
        <v>51</v>
      </c>
      <c r="G807">
        <v>54.07</v>
      </c>
      <c r="H807">
        <v>9</v>
      </c>
      <c r="I807">
        <v>24.331499999999998</v>
      </c>
      <c r="J807">
        <v>510.9615</v>
      </c>
      <c r="K807" t="s">
        <v>35</v>
      </c>
      <c r="L807" s="2">
        <v>0.62152777777777779</v>
      </c>
      <c r="M807" t="s">
        <v>23</v>
      </c>
      <c r="N807">
        <v>486.63</v>
      </c>
      <c r="O807">
        <v>4.7619047620000003</v>
      </c>
      <c r="P807">
        <v>24.331499999999998</v>
      </c>
      <c r="Q807">
        <v>9.5</v>
      </c>
    </row>
    <row r="808" spans="1:17" hidden="1" x14ac:dyDescent="0.3">
      <c r="A808" t="s">
        <v>491</v>
      </c>
      <c r="B808" t="s">
        <v>25</v>
      </c>
      <c r="C808" t="s">
        <v>26</v>
      </c>
      <c r="D808" t="s">
        <v>20</v>
      </c>
      <c r="E808" t="s">
        <v>31</v>
      </c>
      <c r="F808" t="s">
        <v>32</v>
      </c>
      <c r="G808">
        <v>13.98</v>
      </c>
      <c r="H808">
        <v>1</v>
      </c>
      <c r="I808">
        <v>0.69899999999999995</v>
      </c>
      <c r="J808">
        <v>14.679</v>
      </c>
      <c r="K808" s="1">
        <v>43557</v>
      </c>
      <c r="L808" s="2">
        <v>0.56805555555555554</v>
      </c>
      <c r="M808" t="s">
        <v>23</v>
      </c>
      <c r="N808">
        <v>13.98</v>
      </c>
      <c r="O808">
        <v>4.7619047620000003</v>
      </c>
      <c r="P808">
        <v>0.69899999999999995</v>
      </c>
      <c r="Q808">
        <v>9.8000000000000007</v>
      </c>
    </row>
    <row r="809" spans="1:17" hidden="1" x14ac:dyDescent="0.3">
      <c r="A809" t="s">
        <v>493</v>
      </c>
      <c r="B809" t="s">
        <v>25</v>
      </c>
      <c r="C809" t="s">
        <v>26</v>
      </c>
      <c r="D809" t="s">
        <v>20</v>
      </c>
      <c r="E809" t="s">
        <v>21</v>
      </c>
      <c r="F809" t="s">
        <v>51</v>
      </c>
      <c r="G809">
        <v>97.79</v>
      </c>
      <c r="H809">
        <v>7</v>
      </c>
      <c r="I809">
        <v>34.226500000000001</v>
      </c>
      <c r="J809">
        <v>718.75649999999996</v>
      </c>
      <c r="K809" t="s">
        <v>212</v>
      </c>
      <c r="L809" s="2">
        <v>0.72916666666666663</v>
      </c>
      <c r="M809" t="s">
        <v>23</v>
      </c>
      <c r="N809">
        <v>684.53</v>
      </c>
      <c r="O809">
        <v>4.7619047620000003</v>
      </c>
      <c r="P809">
        <v>34.226500000000001</v>
      </c>
      <c r="Q809">
        <v>4.9000000000000004</v>
      </c>
    </row>
    <row r="810" spans="1:17" hidden="1" x14ac:dyDescent="0.3">
      <c r="A810" t="s">
        <v>506</v>
      </c>
      <c r="B810" t="s">
        <v>25</v>
      </c>
      <c r="C810" t="s">
        <v>26</v>
      </c>
      <c r="D810" t="s">
        <v>20</v>
      </c>
      <c r="E810" t="s">
        <v>21</v>
      </c>
      <c r="F810" t="s">
        <v>22</v>
      </c>
      <c r="G810">
        <v>81.510000000000005</v>
      </c>
      <c r="H810">
        <v>1</v>
      </c>
      <c r="I810">
        <v>4.0754999999999999</v>
      </c>
      <c r="J810">
        <v>85.585499999999996</v>
      </c>
      <c r="K810" t="s">
        <v>136</v>
      </c>
      <c r="L810" s="2">
        <v>0.45624999999999999</v>
      </c>
      <c r="M810" t="s">
        <v>23</v>
      </c>
      <c r="N810">
        <v>81.510000000000005</v>
      </c>
      <c r="O810">
        <v>4.7619047620000003</v>
      </c>
      <c r="P810">
        <v>4.0754999999999999</v>
      </c>
      <c r="Q810">
        <v>9.1999999999999993</v>
      </c>
    </row>
    <row r="811" spans="1:17" hidden="1" x14ac:dyDescent="0.3">
      <c r="A811" t="s">
        <v>509</v>
      </c>
      <c r="B811" t="s">
        <v>25</v>
      </c>
      <c r="C811" t="s">
        <v>26</v>
      </c>
      <c r="D811" t="s">
        <v>20</v>
      </c>
      <c r="E811" t="s">
        <v>21</v>
      </c>
      <c r="F811" t="s">
        <v>48</v>
      </c>
      <c r="G811">
        <v>38.6</v>
      </c>
      <c r="H811">
        <v>3</v>
      </c>
      <c r="I811">
        <v>5.79</v>
      </c>
      <c r="J811">
        <v>121.59</v>
      </c>
      <c r="K811" t="s">
        <v>171</v>
      </c>
      <c r="L811" s="2">
        <v>0.58124999999999993</v>
      </c>
      <c r="M811" t="s">
        <v>23</v>
      </c>
      <c r="N811">
        <v>115.8</v>
      </c>
      <c r="O811">
        <v>4.7619047620000003</v>
      </c>
      <c r="P811">
        <v>5.79</v>
      </c>
      <c r="Q811">
        <v>7.5</v>
      </c>
    </row>
    <row r="812" spans="1:17" hidden="1" x14ac:dyDescent="0.3">
      <c r="A812" t="s">
        <v>525</v>
      </c>
      <c r="B812" t="s">
        <v>25</v>
      </c>
      <c r="C812" t="s">
        <v>26</v>
      </c>
      <c r="D812" t="s">
        <v>20</v>
      </c>
      <c r="E812" t="s">
        <v>31</v>
      </c>
      <c r="F812" t="s">
        <v>37</v>
      </c>
      <c r="G812">
        <v>82.93</v>
      </c>
      <c r="H812">
        <v>4</v>
      </c>
      <c r="I812">
        <v>16.585999999999999</v>
      </c>
      <c r="J812">
        <v>348.30599999999998</v>
      </c>
      <c r="K812" t="s">
        <v>115</v>
      </c>
      <c r="L812" s="2">
        <v>0.70208333333333339</v>
      </c>
      <c r="M812" t="s">
        <v>23</v>
      </c>
      <c r="N812">
        <v>331.72</v>
      </c>
      <c r="O812">
        <v>4.7619047620000003</v>
      </c>
      <c r="P812">
        <v>16.585999999999999</v>
      </c>
      <c r="Q812">
        <v>9.6</v>
      </c>
    </row>
    <row r="813" spans="1:17" hidden="1" x14ac:dyDescent="0.3">
      <c r="A813" t="s">
        <v>527</v>
      </c>
      <c r="B813" t="s">
        <v>25</v>
      </c>
      <c r="C813" t="s">
        <v>26</v>
      </c>
      <c r="D813" t="s">
        <v>20</v>
      </c>
      <c r="E813" t="s">
        <v>31</v>
      </c>
      <c r="F813" t="s">
        <v>48</v>
      </c>
      <c r="G813">
        <v>17.04</v>
      </c>
      <c r="H813">
        <v>4</v>
      </c>
      <c r="I813">
        <v>3.4079999999999999</v>
      </c>
      <c r="J813">
        <v>71.567999999999998</v>
      </c>
      <c r="K813" s="1">
        <v>43680</v>
      </c>
      <c r="L813" s="2">
        <v>0.84375</v>
      </c>
      <c r="M813" t="s">
        <v>23</v>
      </c>
      <c r="N813">
        <v>68.16</v>
      </c>
      <c r="O813">
        <v>4.7619047620000003</v>
      </c>
      <c r="P813">
        <v>3.4079999999999999</v>
      </c>
      <c r="Q813">
        <v>7</v>
      </c>
    </row>
    <row r="814" spans="1:17" hidden="1" x14ac:dyDescent="0.3">
      <c r="A814" t="s">
        <v>559</v>
      </c>
      <c r="B814" t="s">
        <v>25</v>
      </c>
      <c r="C814" t="s">
        <v>26</v>
      </c>
      <c r="D814" t="s">
        <v>20</v>
      </c>
      <c r="E814" t="s">
        <v>21</v>
      </c>
      <c r="F814" t="s">
        <v>32</v>
      </c>
      <c r="G814">
        <v>83.77</v>
      </c>
      <c r="H814">
        <v>6</v>
      </c>
      <c r="I814">
        <v>25.131</v>
      </c>
      <c r="J814">
        <v>527.75099999999998</v>
      </c>
      <c r="K814" t="s">
        <v>147</v>
      </c>
      <c r="L814" s="2">
        <v>0.50694444444444442</v>
      </c>
      <c r="M814" t="s">
        <v>23</v>
      </c>
      <c r="N814">
        <v>502.62</v>
      </c>
      <c r="O814">
        <v>4.7619047620000003</v>
      </c>
      <c r="P814">
        <v>25.131</v>
      </c>
      <c r="Q814">
        <v>5.4</v>
      </c>
    </row>
    <row r="815" spans="1:17" hidden="1" x14ac:dyDescent="0.3">
      <c r="A815" t="s">
        <v>590</v>
      </c>
      <c r="B815" t="s">
        <v>25</v>
      </c>
      <c r="C815" t="s">
        <v>26</v>
      </c>
      <c r="D815" t="s">
        <v>20</v>
      </c>
      <c r="E815" t="s">
        <v>21</v>
      </c>
      <c r="F815" t="s">
        <v>51</v>
      </c>
      <c r="G815">
        <v>31.9</v>
      </c>
      <c r="H815">
        <v>1</v>
      </c>
      <c r="I815">
        <v>1.595</v>
      </c>
      <c r="J815">
        <v>33.494999999999997</v>
      </c>
      <c r="K815" s="1">
        <v>43586</v>
      </c>
      <c r="L815" s="2">
        <v>0.52777777777777779</v>
      </c>
      <c r="M815" t="s">
        <v>23</v>
      </c>
      <c r="N815">
        <v>31.9</v>
      </c>
      <c r="O815">
        <v>4.7619047620000003</v>
      </c>
      <c r="P815">
        <v>1.595</v>
      </c>
      <c r="Q815">
        <v>9.1</v>
      </c>
    </row>
    <row r="816" spans="1:17" hidden="1" x14ac:dyDescent="0.3">
      <c r="A816" t="s">
        <v>604</v>
      </c>
      <c r="B816" t="s">
        <v>25</v>
      </c>
      <c r="C816" t="s">
        <v>26</v>
      </c>
      <c r="D816" t="s">
        <v>20</v>
      </c>
      <c r="E816" t="s">
        <v>21</v>
      </c>
      <c r="F816" t="s">
        <v>51</v>
      </c>
      <c r="G816">
        <v>51.47</v>
      </c>
      <c r="H816">
        <v>1</v>
      </c>
      <c r="I816">
        <v>2.5735000000000001</v>
      </c>
      <c r="J816">
        <v>54.043500000000002</v>
      </c>
      <c r="K816" t="s">
        <v>289</v>
      </c>
      <c r="L816" s="2">
        <v>0.66111111111111109</v>
      </c>
      <c r="M816" t="s">
        <v>23</v>
      </c>
      <c r="N816">
        <v>51.47</v>
      </c>
      <c r="O816">
        <v>4.7619047620000003</v>
      </c>
      <c r="P816">
        <v>2.5735000000000001</v>
      </c>
      <c r="Q816">
        <v>8.5</v>
      </c>
    </row>
    <row r="817" spans="1:17" hidden="1" x14ac:dyDescent="0.3">
      <c r="A817" t="s">
        <v>628</v>
      </c>
      <c r="B817" t="s">
        <v>25</v>
      </c>
      <c r="C817" t="s">
        <v>26</v>
      </c>
      <c r="D817" t="s">
        <v>20</v>
      </c>
      <c r="E817" t="s">
        <v>21</v>
      </c>
      <c r="F817" t="s">
        <v>48</v>
      </c>
      <c r="G817">
        <v>87.48</v>
      </c>
      <c r="H817">
        <v>6</v>
      </c>
      <c r="I817">
        <v>26.244</v>
      </c>
      <c r="J817">
        <v>551.12400000000002</v>
      </c>
      <c r="K817" s="1">
        <v>43467</v>
      </c>
      <c r="L817" s="2">
        <v>0.77986111111111101</v>
      </c>
      <c r="M817" t="s">
        <v>23</v>
      </c>
      <c r="N817">
        <v>524.88</v>
      </c>
      <c r="O817">
        <v>4.7619047620000003</v>
      </c>
      <c r="P817">
        <v>26.244</v>
      </c>
      <c r="Q817">
        <v>5.0999999999999996</v>
      </c>
    </row>
    <row r="818" spans="1:17" hidden="1" x14ac:dyDescent="0.3">
      <c r="A818" t="s">
        <v>646</v>
      </c>
      <c r="B818" t="s">
        <v>25</v>
      </c>
      <c r="C818" t="s">
        <v>26</v>
      </c>
      <c r="D818" t="s">
        <v>20</v>
      </c>
      <c r="E818" t="s">
        <v>21</v>
      </c>
      <c r="F818" t="s">
        <v>48</v>
      </c>
      <c r="G818">
        <v>98.52</v>
      </c>
      <c r="H818">
        <v>10</v>
      </c>
      <c r="I818">
        <v>49.26</v>
      </c>
      <c r="J818">
        <v>1034.46</v>
      </c>
      <c r="K818" t="s">
        <v>241</v>
      </c>
      <c r="L818" s="2">
        <v>0.84930555555555554</v>
      </c>
      <c r="M818" t="s">
        <v>23</v>
      </c>
      <c r="N818">
        <v>985.2</v>
      </c>
      <c r="O818">
        <v>4.7619047620000003</v>
      </c>
      <c r="P818">
        <v>49.26</v>
      </c>
      <c r="Q818">
        <v>4.5</v>
      </c>
    </row>
    <row r="819" spans="1:17" hidden="1" x14ac:dyDescent="0.3">
      <c r="A819" t="s">
        <v>680</v>
      </c>
      <c r="B819" t="s">
        <v>25</v>
      </c>
      <c r="C819" t="s">
        <v>26</v>
      </c>
      <c r="D819" t="s">
        <v>20</v>
      </c>
      <c r="E819" t="s">
        <v>21</v>
      </c>
      <c r="F819" t="s">
        <v>32</v>
      </c>
      <c r="G819">
        <v>24.24</v>
      </c>
      <c r="H819">
        <v>7</v>
      </c>
      <c r="I819">
        <v>8.484</v>
      </c>
      <c r="J819">
        <v>178.16399999999999</v>
      </c>
      <c r="K819" t="s">
        <v>35</v>
      </c>
      <c r="L819" s="2">
        <v>0.73472222222222217</v>
      </c>
      <c r="M819" t="s">
        <v>23</v>
      </c>
      <c r="N819">
        <v>169.68</v>
      </c>
      <c r="O819">
        <v>4.7619047620000003</v>
      </c>
      <c r="P819">
        <v>8.484</v>
      </c>
      <c r="Q819">
        <v>9.4</v>
      </c>
    </row>
    <row r="820" spans="1:17" hidden="1" x14ac:dyDescent="0.3">
      <c r="A820" t="s">
        <v>706</v>
      </c>
      <c r="B820" t="s">
        <v>25</v>
      </c>
      <c r="C820" t="s">
        <v>26</v>
      </c>
      <c r="D820" t="s">
        <v>20</v>
      </c>
      <c r="E820" t="s">
        <v>31</v>
      </c>
      <c r="F820" t="s">
        <v>28</v>
      </c>
      <c r="G820">
        <v>87.91</v>
      </c>
      <c r="H820">
        <v>5</v>
      </c>
      <c r="I820">
        <v>21.977499999999999</v>
      </c>
      <c r="J820">
        <v>461.52749999999997</v>
      </c>
      <c r="K820" t="s">
        <v>354</v>
      </c>
      <c r="L820" s="2">
        <v>0.75694444444444453</v>
      </c>
      <c r="M820" t="s">
        <v>23</v>
      </c>
      <c r="N820">
        <v>439.55</v>
      </c>
      <c r="O820">
        <v>4.7619047620000003</v>
      </c>
      <c r="P820">
        <v>21.977499999999999</v>
      </c>
      <c r="Q820">
        <v>4.4000000000000004</v>
      </c>
    </row>
    <row r="821" spans="1:17" hidden="1" x14ac:dyDescent="0.3">
      <c r="A821" t="s">
        <v>708</v>
      </c>
      <c r="B821" t="s">
        <v>25</v>
      </c>
      <c r="C821" t="s">
        <v>26</v>
      </c>
      <c r="D821" t="s">
        <v>20</v>
      </c>
      <c r="E821" t="s">
        <v>21</v>
      </c>
      <c r="F821" t="s">
        <v>51</v>
      </c>
      <c r="G821">
        <v>43.46</v>
      </c>
      <c r="H821">
        <v>6</v>
      </c>
      <c r="I821">
        <v>13.038</v>
      </c>
      <c r="J821">
        <v>273.798</v>
      </c>
      <c r="K821" s="1">
        <v>43648</v>
      </c>
      <c r="L821" s="2">
        <v>0.74652777777777779</v>
      </c>
      <c r="M821" t="s">
        <v>23</v>
      </c>
      <c r="N821">
        <v>260.76</v>
      </c>
      <c r="O821">
        <v>4.7619047620000003</v>
      </c>
      <c r="P821">
        <v>13.038</v>
      </c>
      <c r="Q821">
        <v>8.5</v>
      </c>
    </row>
    <row r="822" spans="1:17" hidden="1" x14ac:dyDescent="0.3">
      <c r="A822" t="s">
        <v>730</v>
      </c>
      <c r="B822" t="s">
        <v>25</v>
      </c>
      <c r="C822" t="s">
        <v>26</v>
      </c>
      <c r="D822" t="s">
        <v>20</v>
      </c>
      <c r="E822" t="s">
        <v>21</v>
      </c>
      <c r="F822" t="s">
        <v>28</v>
      </c>
      <c r="G822">
        <v>88.55</v>
      </c>
      <c r="H822">
        <v>8</v>
      </c>
      <c r="I822">
        <v>35.42</v>
      </c>
      <c r="J822">
        <v>743.82</v>
      </c>
      <c r="K822" t="s">
        <v>103</v>
      </c>
      <c r="L822" s="2">
        <v>0.64513888888888882</v>
      </c>
      <c r="M822" t="s">
        <v>23</v>
      </c>
      <c r="N822">
        <v>708.4</v>
      </c>
      <c r="O822">
        <v>4.7619047620000003</v>
      </c>
      <c r="P822">
        <v>35.42</v>
      </c>
      <c r="Q822">
        <v>4.7</v>
      </c>
    </row>
    <row r="823" spans="1:17" hidden="1" x14ac:dyDescent="0.3">
      <c r="A823" t="s">
        <v>733</v>
      </c>
      <c r="B823" t="s">
        <v>25</v>
      </c>
      <c r="C823" t="s">
        <v>26</v>
      </c>
      <c r="D823" t="s">
        <v>20</v>
      </c>
      <c r="E823" t="s">
        <v>31</v>
      </c>
      <c r="F823" t="s">
        <v>28</v>
      </c>
      <c r="G823">
        <v>12.05</v>
      </c>
      <c r="H823">
        <v>5</v>
      </c>
      <c r="I823">
        <v>3.0125000000000002</v>
      </c>
      <c r="J823">
        <v>63.262500000000003</v>
      </c>
      <c r="K823" t="s">
        <v>212</v>
      </c>
      <c r="L823" s="2">
        <v>0.66180555555555554</v>
      </c>
      <c r="M823" t="s">
        <v>23</v>
      </c>
      <c r="N823">
        <v>60.25</v>
      </c>
      <c r="O823">
        <v>4.7619047620000003</v>
      </c>
      <c r="P823">
        <v>3.0125000000000002</v>
      </c>
      <c r="Q823">
        <v>5.5</v>
      </c>
    </row>
    <row r="824" spans="1:17" hidden="1" x14ac:dyDescent="0.3">
      <c r="A824" t="s">
        <v>757</v>
      </c>
      <c r="B824" t="s">
        <v>25</v>
      </c>
      <c r="C824" t="s">
        <v>26</v>
      </c>
      <c r="D824" t="s">
        <v>20</v>
      </c>
      <c r="E824" t="s">
        <v>21</v>
      </c>
      <c r="F824" t="s">
        <v>22</v>
      </c>
      <c r="G824">
        <v>47.71</v>
      </c>
      <c r="H824">
        <v>6</v>
      </c>
      <c r="I824">
        <v>14.313000000000001</v>
      </c>
      <c r="J824">
        <v>300.57299999999998</v>
      </c>
      <c r="K824" t="s">
        <v>212</v>
      </c>
      <c r="L824" s="2">
        <v>0.59652777777777777</v>
      </c>
      <c r="M824" t="s">
        <v>23</v>
      </c>
      <c r="N824">
        <v>286.26</v>
      </c>
      <c r="O824">
        <v>4.7619047620000003</v>
      </c>
      <c r="P824">
        <v>14.313000000000001</v>
      </c>
      <c r="Q824">
        <v>4.4000000000000004</v>
      </c>
    </row>
    <row r="825" spans="1:17" hidden="1" x14ac:dyDescent="0.3">
      <c r="A825" t="s">
        <v>780</v>
      </c>
      <c r="B825" t="s">
        <v>25</v>
      </c>
      <c r="C825" t="s">
        <v>26</v>
      </c>
      <c r="D825" t="s">
        <v>20</v>
      </c>
      <c r="E825" t="s">
        <v>31</v>
      </c>
      <c r="F825" t="s">
        <v>48</v>
      </c>
      <c r="G825">
        <v>55.04</v>
      </c>
      <c r="H825">
        <v>7</v>
      </c>
      <c r="I825">
        <v>19.263999999999999</v>
      </c>
      <c r="J825">
        <v>404.54399999999998</v>
      </c>
      <c r="K825" s="1">
        <v>43802</v>
      </c>
      <c r="L825" s="2">
        <v>0.81874999999999998</v>
      </c>
      <c r="M825" t="s">
        <v>23</v>
      </c>
      <c r="N825">
        <v>385.28</v>
      </c>
      <c r="O825">
        <v>4.7619047620000003</v>
      </c>
      <c r="P825">
        <v>19.263999999999999</v>
      </c>
      <c r="Q825">
        <v>5.2</v>
      </c>
    </row>
    <row r="826" spans="1:17" hidden="1" x14ac:dyDescent="0.3">
      <c r="A826" t="s">
        <v>800</v>
      </c>
      <c r="B826" t="s">
        <v>25</v>
      </c>
      <c r="C826" t="s">
        <v>26</v>
      </c>
      <c r="D826" t="s">
        <v>20</v>
      </c>
      <c r="E826" t="s">
        <v>21</v>
      </c>
      <c r="F826" t="s">
        <v>32</v>
      </c>
      <c r="G826">
        <v>75.53</v>
      </c>
      <c r="H826">
        <v>4</v>
      </c>
      <c r="I826">
        <v>15.106</v>
      </c>
      <c r="J826">
        <v>317.226</v>
      </c>
      <c r="K826" t="s">
        <v>103</v>
      </c>
      <c r="L826" s="2">
        <v>0.66111111111111109</v>
      </c>
      <c r="M826" t="s">
        <v>23</v>
      </c>
      <c r="N826">
        <v>302.12</v>
      </c>
      <c r="O826">
        <v>4.7619047620000003</v>
      </c>
      <c r="P826">
        <v>15.106</v>
      </c>
      <c r="Q826">
        <v>8.3000000000000007</v>
      </c>
    </row>
    <row r="827" spans="1:17" hidden="1" x14ac:dyDescent="0.3">
      <c r="A827" t="s">
        <v>803</v>
      </c>
      <c r="B827" t="s">
        <v>25</v>
      </c>
      <c r="C827" t="s">
        <v>26</v>
      </c>
      <c r="D827" t="s">
        <v>20</v>
      </c>
      <c r="E827" t="s">
        <v>31</v>
      </c>
      <c r="F827" t="s">
        <v>51</v>
      </c>
      <c r="G827">
        <v>98.7</v>
      </c>
      <c r="H827">
        <v>8</v>
      </c>
      <c r="I827">
        <v>39.479999999999997</v>
      </c>
      <c r="J827">
        <v>829.08</v>
      </c>
      <c r="K827" t="s">
        <v>305</v>
      </c>
      <c r="L827" s="2">
        <v>0.44166666666666665</v>
      </c>
      <c r="M827" t="s">
        <v>23</v>
      </c>
      <c r="N827">
        <v>789.6</v>
      </c>
      <c r="O827">
        <v>4.7619047620000003</v>
      </c>
      <c r="P827">
        <v>39.479999999999997</v>
      </c>
      <c r="Q827">
        <v>8.5</v>
      </c>
    </row>
    <row r="828" spans="1:17" hidden="1" x14ac:dyDescent="0.3">
      <c r="A828" t="s">
        <v>843</v>
      </c>
      <c r="B828" t="s">
        <v>25</v>
      </c>
      <c r="C828" t="s">
        <v>26</v>
      </c>
      <c r="D828" t="s">
        <v>20</v>
      </c>
      <c r="E828" t="s">
        <v>21</v>
      </c>
      <c r="F828" t="s">
        <v>51</v>
      </c>
      <c r="G828">
        <v>84.87</v>
      </c>
      <c r="H828">
        <v>3</v>
      </c>
      <c r="I828">
        <v>12.730499999999999</v>
      </c>
      <c r="J828">
        <v>267.34050000000002</v>
      </c>
      <c r="K828" t="s">
        <v>76</v>
      </c>
      <c r="L828" s="2">
        <v>0.77083333333333337</v>
      </c>
      <c r="M828" t="s">
        <v>23</v>
      </c>
      <c r="N828">
        <v>254.61</v>
      </c>
      <c r="O828">
        <v>4.7619047620000003</v>
      </c>
      <c r="P828">
        <v>12.730499999999999</v>
      </c>
      <c r="Q828">
        <v>7.4</v>
      </c>
    </row>
    <row r="829" spans="1:17" hidden="1" x14ac:dyDescent="0.3">
      <c r="A829" t="s">
        <v>861</v>
      </c>
      <c r="B829" t="s">
        <v>25</v>
      </c>
      <c r="C829" t="s">
        <v>26</v>
      </c>
      <c r="D829" t="s">
        <v>20</v>
      </c>
      <c r="E829" t="s">
        <v>21</v>
      </c>
      <c r="F829" t="s">
        <v>37</v>
      </c>
      <c r="G829">
        <v>67.989999999999995</v>
      </c>
      <c r="H829">
        <v>7</v>
      </c>
      <c r="I829">
        <v>23.796500000000002</v>
      </c>
      <c r="J829">
        <v>499.72649999999999</v>
      </c>
      <c r="K829" t="s">
        <v>69</v>
      </c>
      <c r="L829" s="2">
        <v>0.70138888888888884</v>
      </c>
      <c r="M829" t="s">
        <v>23</v>
      </c>
      <c r="N829">
        <v>475.93</v>
      </c>
      <c r="O829">
        <v>4.7619047620000003</v>
      </c>
      <c r="P829">
        <v>23.796500000000002</v>
      </c>
      <c r="Q829">
        <v>5.7</v>
      </c>
    </row>
    <row r="830" spans="1:17" hidden="1" x14ac:dyDescent="0.3">
      <c r="A830" t="s">
        <v>873</v>
      </c>
      <c r="B830" t="s">
        <v>25</v>
      </c>
      <c r="C830" t="s">
        <v>26</v>
      </c>
      <c r="D830" t="s">
        <v>20</v>
      </c>
      <c r="E830" t="s">
        <v>21</v>
      </c>
      <c r="F830" t="s">
        <v>22</v>
      </c>
      <c r="G830">
        <v>10.16</v>
      </c>
      <c r="H830">
        <v>5</v>
      </c>
      <c r="I830">
        <v>2.54</v>
      </c>
      <c r="J830">
        <v>53.34</v>
      </c>
      <c r="K830" t="s">
        <v>43</v>
      </c>
      <c r="L830" s="2">
        <v>0.54722222222222217</v>
      </c>
      <c r="M830" t="s">
        <v>23</v>
      </c>
      <c r="N830">
        <v>50.8</v>
      </c>
      <c r="O830">
        <v>4.7619047620000003</v>
      </c>
      <c r="P830">
        <v>2.54</v>
      </c>
      <c r="Q830">
        <v>4.0999999999999996</v>
      </c>
    </row>
    <row r="831" spans="1:17" hidden="1" x14ac:dyDescent="0.3">
      <c r="A831" t="s">
        <v>888</v>
      </c>
      <c r="B831" t="s">
        <v>25</v>
      </c>
      <c r="C831" t="s">
        <v>26</v>
      </c>
      <c r="D831" t="s">
        <v>20</v>
      </c>
      <c r="E831" t="s">
        <v>31</v>
      </c>
      <c r="F831" t="s">
        <v>32</v>
      </c>
      <c r="G831">
        <v>86.69</v>
      </c>
      <c r="H831">
        <v>5</v>
      </c>
      <c r="I831">
        <v>21.672499999999999</v>
      </c>
      <c r="J831">
        <v>455.1225</v>
      </c>
      <c r="K831" s="1">
        <v>43771</v>
      </c>
      <c r="L831" s="2">
        <v>0.77638888888888891</v>
      </c>
      <c r="M831" t="s">
        <v>23</v>
      </c>
      <c r="N831">
        <v>433.45</v>
      </c>
      <c r="O831">
        <v>4.7619047620000003</v>
      </c>
      <c r="P831">
        <v>21.672499999999999</v>
      </c>
      <c r="Q831">
        <v>9.4</v>
      </c>
    </row>
    <row r="832" spans="1:17" hidden="1" x14ac:dyDescent="0.3">
      <c r="A832" t="s">
        <v>890</v>
      </c>
      <c r="B832" t="s">
        <v>25</v>
      </c>
      <c r="C832" t="s">
        <v>26</v>
      </c>
      <c r="D832" t="s">
        <v>20</v>
      </c>
      <c r="E832" t="s">
        <v>21</v>
      </c>
      <c r="F832" t="s">
        <v>28</v>
      </c>
      <c r="G832">
        <v>30.2</v>
      </c>
      <c r="H832">
        <v>8</v>
      </c>
      <c r="I832">
        <v>12.08</v>
      </c>
      <c r="J832">
        <v>253.68</v>
      </c>
      <c r="K832" s="1">
        <v>43527</v>
      </c>
      <c r="L832" s="2">
        <v>0.8125</v>
      </c>
      <c r="M832" t="s">
        <v>23</v>
      </c>
      <c r="N832">
        <v>241.6</v>
      </c>
      <c r="O832">
        <v>4.7619047620000003</v>
      </c>
      <c r="P832">
        <v>12.08</v>
      </c>
      <c r="Q832">
        <v>5.0999999999999996</v>
      </c>
    </row>
    <row r="833" spans="1:17" hidden="1" x14ac:dyDescent="0.3">
      <c r="A833" t="s">
        <v>891</v>
      </c>
      <c r="B833" t="s">
        <v>25</v>
      </c>
      <c r="C833" t="s">
        <v>26</v>
      </c>
      <c r="D833" t="s">
        <v>20</v>
      </c>
      <c r="E833" t="s">
        <v>31</v>
      </c>
      <c r="F833" t="s">
        <v>51</v>
      </c>
      <c r="G833">
        <v>67.39</v>
      </c>
      <c r="H833">
        <v>7</v>
      </c>
      <c r="I833">
        <v>23.586500000000001</v>
      </c>
      <c r="J833">
        <v>495.31650000000002</v>
      </c>
      <c r="K833" t="s">
        <v>88</v>
      </c>
      <c r="L833" s="2">
        <v>0.55763888888888891</v>
      </c>
      <c r="M833" t="s">
        <v>23</v>
      </c>
      <c r="N833">
        <v>471.73</v>
      </c>
      <c r="O833">
        <v>4.7619047620000003</v>
      </c>
      <c r="P833">
        <v>23.586500000000001</v>
      </c>
      <c r="Q833">
        <v>6.9</v>
      </c>
    </row>
    <row r="834" spans="1:17" hidden="1" x14ac:dyDescent="0.3">
      <c r="A834" t="s">
        <v>928</v>
      </c>
      <c r="B834" t="s">
        <v>25</v>
      </c>
      <c r="C834" t="s">
        <v>26</v>
      </c>
      <c r="D834" t="s">
        <v>20</v>
      </c>
      <c r="E834" t="s">
        <v>21</v>
      </c>
      <c r="F834" t="s">
        <v>37</v>
      </c>
      <c r="G834">
        <v>29.22</v>
      </c>
      <c r="H834">
        <v>6</v>
      </c>
      <c r="I834">
        <v>8.766</v>
      </c>
      <c r="J834">
        <v>184.08600000000001</v>
      </c>
      <c r="K834" s="1">
        <v>43466</v>
      </c>
      <c r="L834" s="2">
        <v>0.4861111111111111</v>
      </c>
      <c r="M834" t="s">
        <v>23</v>
      </c>
      <c r="N834">
        <v>175.32</v>
      </c>
      <c r="O834">
        <v>4.7619047620000003</v>
      </c>
      <c r="P834">
        <v>8.766</v>
      </c>
      <c r="Q834">
        <v>5</v>
      </c>
    </row>
    <row r="835" spans="1:17" hidden="1" x14ac:dyDescent="0.3">
      <c r="A835" t="s">
        <v>949</v>
      </c>
      <c r="B835" t="s">
        <v>25</v>
      </c>
      <c r="C835" t="s">
        <v>26</v>
      </c>
      <c r="D835" t="s">
        <v>20</v>
      </c>
      <c r="E835" t="s">
        <v>21</v>
      </c>
      <c r="F835" t="s">
        <v>32</v>
      </c>
      <c r="G835">
        <v>86.27</v>
      </c>
      <c r="H835">
        <v>1</v>
      </c>
      <c r="I835">
        <v>4.3135000000000003</v>
      </c>
      <c r="J835">
        <v>90.583500000000001</v>
      </c>
      <c r="K835" t="s">
        <v>49</v>
      </c>
      <c r="L835" s="2">
        <v>0.55833333333333335</v>
      </c>
      <c r="M835" t="s">
        <v>23</v>
      </c>
      <c r="N835">
        <v>86.27</v>
      </c>
      <c r="O835">
        <v>4.7619047620000003</v>
      </c>
      <c r="P835">
        <v>4.3135000000000003</v>
      </c>
      <c r="Q835">
        <v>7</v>
      </c>
    </row>
    <row r="836" spans="1:17" hidden="1" x14ac:dyDescent="0.3">
      <c r="A836" t="s">
        <v>954</v>
      </c>
      <c r="B836" t="s">
        <v>25</v>
      </c>
      <c r="C836" t="s">
        <v>26</v>
      </c>
      <c r="D836" t="s">
        <v>20</v>
      </c>
      <c r="E836" t="s">
        <v>31</v>
      </c>
      <c r="F836" t="s">
        <v>22</v>
      </c>
      <c r="G836">
        <v>33.81</v>
      </c>
      <c r="H836">
        <v>3</v>
      </c>
      <c r="I836">
        <v>5.0715000000000003</v>
      </c>
      <c r="J836">
        <v>106.50149999999999</v>
      </c>
      <c r="K836" t="s">
        <v>145</v>
      </c>
      <c r="L836" s="2">
        <v>0.63263888888888886</v>
      </c>
      <c r="M836" t="s">
        <v>23</v>
      </c>
      <c r="N836">
        <v>101.43</v>
      </c>
      <c r="O836">
        <v>4.7619047620000003</v>
      </c>
      <c r="P836">
        <v>5.0715000000000003</v>
      </c>
      <c r="Q836">
        <v>7.3</v>
      </c>
    </row>
    <row r="837" spans="1:17" hidden="1" x14ac:dyDescent="0.3">
      <c r="A837" t="s">
        <v>956</v>
      </c>
      <c r="B837" t="s">
        <v>25</v>
      </c>
      <c r="C837" t="s">
        <v>26</v>
      </c>
      <c r="D837" t="s">
        <v>20</v>
      </c>
      <c r="E837" t="s">
        <v>21</v>
      </c>
      <c r="F837" t="s">
        <v>22</v>
      </c>
      <c r="G837">
        <v>62.82</v>
      </c>
      <c r="H837">
        <v>2</v>
      </c>
      <c r="I837">
        <v>6.282</v>
      </c>
      <c r="J837">
        <v>131.922</v>
      </c>
      <c r="K837" t="s">
        <v>91</v>
      </c>
      <c r="L837" s="2">
        <v>0.52500000000000002</v>
      </c>
      <c r="M837" t="s">
        <v>23</v>
      </c>
      <c r="N837">
        <v>125.64</v>
      </c>
      <c r="O837">
        <v>4.7619047620000003</v>
      </c>
      <c r="P837">
        <v>6.282</v>
      </c>
      <c r="Q837">
        <v>4.9000000000000004</v>
      </c>
    </row>
    <row r="838" spans="1:17" hidden="1" x14ac:dyDescent="0.3">
      <c r="A838" t="s">
        <v>1013</v>
      </c>
      <c r="B838" t="s">
        <v>25</v>
      </c>
      <c r="C838" t="s">
        <v>26</v>
      </c>
      <c r="D838" t="s">
        <v>20</v>
      </c>
      <c r="E838" t="s">
        <v>21</v>
      </c>
      <c r="F838" t="s">
        <v>37</v>
      </c>
      <c r="G838">
        <v>35.22</v>
      </c>
      <c r="H838">
        <v>6</v>
      </c>
      <c r="I838">
        <v>10.566000000000001</v>
      </c>
      <c r="J838">
        <v>221.886</v>
      </c>
      <c r="K838" t="s">
        <v>354</v>
      </c>
      <c r="L838" s="2">
        <v>0.5756944444444444</v>
      </c>
      <c r="M838" t="s">
        <v>23</v>
      </c>
      <c r="N838">
        <v>211.32</v>
      </c>
      <c r="O838">
        <v>4.7619047620000003</v>
      </c>
      <c r="P838">
        <v>10.566000000000001</v>
      </c>
      <c r="Q838">
        <v>6.5</v>
      </c>
    </row>
    <row r="839" spans="1:17" hidden="1" x14ac:dyDescent="0.3">
      <c r="A839" t="s">
        <v>1024</v>
      </c>
      <c r="B839" t="s">
        <v>25</v>
      </c>
      <c r="C839" t="s">
        <v>26</v>
      </c>
      <c r="D839" t="s">
        <v>20</v>
      </c>
      <c r="E839" t="s">
        <v>31</v>
      </c>
      <c r="F839" t="s">
        <v>32</v>
      </c>
      <c r="G839">
        <v>85.72</v>
      </c>
      <c r="H839">
        <v>3</v>
      </c>
      <c r="I839">
        <v>12.858000000000001</v>
      </c>
      <c r="J839">
        <v>270.01799999999997</v>
      </c>
      <c r="K839" t="s">
        <v>129</v>
      </c>
      <c r="L839" s="2">
        <v>0.87430555555555556</v>
      </c>
      <c r="M839" t="s">
        <v>23</v>
      </c>
      <c r="N839">
        <v>257.16000000000003</v>
      </c>
      <c r="O839">
        <v>4.7619047620000003</v>
      </c>
      <c r="P839">
        <v>12.858000000000001</v>
      </c>
      <c r="Q839">
        <v>5.0999999999999996</v>
      </c>
    </row>
    <row r="840" spans="1:17" hidden="1" x14ac:dyDescent="0.3">
      <c r="A840" t="s">
        <v>1037</v>
      </c>
      <c r="B840" t="s">
        <v>25</v>
      </c>
      <c r="C840" t="s">
        <v>26</v>
      </c>
      <c r="D840" t="s">
        <v>20</v>
      </c>
      <c r="E840" t="s">
        <v>31</v>
      </c>
      <c r="F840" t="s">
        <v>32</v>
      </c>
      <c r="G840">
        <v>35.81</v>
      </c>
      <c r="H840">
        <v>5</v>
      </c>
      <c r="I840">
        <v>8.9525000000000006</v>
      </c>
      <c r="J840">
        <v>188.0025</v>
      </c>
      <c r="K840" s="1">
        <v>43618</v>
      </c>
      <c r="L840" s="2">
        <v>0.78055555555555556</v>
      </c>
      <c r="M840" t="s">
        <v>23</v>
      </c>
      <c r="N840">
        <v>179.05</v>
      </c>
      <c r="O840">
        <v>4.7619047620000003</v>
      </c>
      <c r="P840">
        <v>8.9525000000000006</v>
      </c>
      <c r="Q840">
        <v>7.9</v>
      </c>
    </row>
    <row r="841" spans="1:17" hidden="1" x14ac:dyDescent="0.3">
      <c r="A841" t="s">
        <v>1077</v>
      </c>
      <c r="B841" t="s">
        <v>25</v>
      </c>
      <c r="C841" t="s">
        <v>26</v>
      </c>
      <c r="D841" t="s">
        <v>20</v>
      </c>
      <c r="E841" t="s">
        <v>31</v>
      </c>
      <c r="F841" t="s">
        <v>28</v>
      </c>
      <c r="G841">
        <v>82.34</v>
      </c>
      <c r="H841">
        <v>10</v>
      </c>
      <c r="I841">
        <v>41.17</v>
      </c>
      <c r="J841">
        <v>864.57</v>
      </c>
      <c r="K841" t="s">
        <v>56</v>
      </c>
      <c r="L841" s="2">
        <v>0.79999999999999993</v>
      </c>
      <c r="M841" t="s">
        <v>23</v>
      </c>
      <c r="N841">
        <v>823.4</v>
      </c>
      <c r="O841">
        <v>4.7619047620000003</v>
      </c>
      <c r="P841">
        <v>41.17</v>
      </c>
      <c r="Q841">
        <v>4.3</v>
      </c>
    </row>
    <row r="842" spans="1:17" hidden="1" x14ac:dyDescent="0.3">
      <c r="A842" t="s">
        <v>1083</v>
      </c>
      <c r="B842" t="s">
        <v>25</v>
      </c>
      <c r="C842" t="s">
        <v>26</v>
      </c>
      <c r="D842" t="s">
        <v>20</v>
      </c>
      <c r="E842" t="s">
        <v>21</v>
      </c>
      <c r="F842" t="s">
        <v>28</v>
      </c>
      <c r="G842">
        <v>60.95</v>
      </c>
      <c r="H842">
        <v>1</v>
      </c>
      <c r="I842">
        <v>3.0474999999999999</v>
      </c>
      <c r="J842">
        <v>63.997500000000002</v>
      </c>
      <c r="K842" t="s">
        <v>207</v>
      </c>
      <c r="L842" s="2">
        <v>0.4861111111111111</v>
      </c>
      <c r="M842" t="s">
        <v>23</v>
      </c>
      <c r="N842">
        <v>60.95</v>
      </c>
      <c r="O842">
        <v>4.7619047620000003</v>
      </c>
      <c r="P842">
        <v>3.0474999999999999</v>
      </c>
      <c r="Q842">
        <v>5.9</v>
      </c>
    </row>
    <row r="843" spans="1:17" hidden="1" x14ac:dyDescent="0.3">
      <c r="A843" t="s">
        <v>24</v>
      </c>
      <c r="B843" t="s">
        <v>25</v>
      </c>
      <c r="C843" t="s">
        <v>26</v>
      </c>
      <c r="D843" t="s">
        <v>27</v>
      </c>
      <c r="E843" t="s">
        <v>21</v>
      </c>
      <c r="F843" t="s">
        <v>28</v>
      </c>
      <c r="G843">
        <v>15.28</v>
      </c>
      <c r="H843">
        <v>5</v>
      </c>
      <c r="I843">
        <v>3.82</v>
      </c>
      <c r="J843">
        <v>80.22</v>
      </c>
      <c r="K843" s="1">
        <v>43680</v>
      </c>
      <c r="L843" s="2">
        <v>0.4368055555555555</v>
      </c>
      <c r="M843" t="s">
        <v>29</v>
      </c>
      <c r="N843">
        <v>76.400000000000006</v>
      </c>
      <c r="O843">
        <v>4.7619047620000003</v>
      </c>
      <c r="P843">
        <v>3.82</v>
      </c>
      <c r="Q843">
        <v>9.6</v>
      </c>
    </row>
    <row r="844" spans="1:17" hidden="1" x14ac:dyDescent="0.3">
      <c r="A844" t="s">
        <v>109</v>
      </c>
      <c r="B844" t="s">
        <v>25</v>
      </c>
      <c r="C844" t="s">
        <v>26</v>
      </c>
      <c r="D844" t="s">
        <v>27</v>
      </c>
      <c r="E844" t="s">
        <v>21</v>
      </c>
      <c r="F844" t="s">
        <v>28</v>
      </c>
      <c r="G844">
        <v>85.98</v>
      </c>
      <c r="H844">
        <v>8</v>
      </c>
      <c r="I844">
        <v>34.392000000000003</v>
      </c>
      <c r="J844">
        <v>722.23199999999997</v>
      </c>
      <c r="K844" t="s">
        <v>110</v>
      </c>
      <c r="L844" s="2">
        <v>0.79236111111111107</v>
      </c>
      <c r="M844" t="s">
        <v>29</v>
      </c>
      <c r="N844">
        <v>687.84</v>
      </c>
      <c r="O844">
        <v>4.7619047620000003</v>
      </c>
      <c r="P844">
        <v>34.392000000000003</v>
      </c>
      <c r="Q844">
        <v>8.1999999999999993</v>
      </c>
    </row>
    <row r="845" spans="1:17" hidden="1" x14ac:dyDescent="0.3">
      <c r="A845" t="s">
        <v>116</v>
      </c>
      <c r="B845" t="s">
        <v>25</v>
      </c>
      <c r="C845" t="s">
        <v>26</v>
      </c>
      <c r="D845" t="s">
        <v>27</v>
      </c>
      <c r="E845" t="s">
        <v>31</v>
      </c>
      <c r="F845" t="s">
        <v>28</v>
      </c>
      <c r="G845">
        <v>30.61</v>
      </c>
      <c r="H845">
        <v>6</v>
      </c>
      <c r="I845">
        <v>9.1829999999999998</v>
      </c>
      <c r="J845">
        <v>192.84299999999999</v>
      </c>
      <c r="K845" s="1">
        <v>43802</v>
      </c>
      <c r="L845" s="2">
        <v>0.85833333333333339</v>
      </c>
      <c r="M845" t="s">
        <v>29</v>
      </c>
      <c r="N845">
        <v>183.66</v>
      </c>
      <c r="O845">
        <v>4.7619047620000003</v>
      </c>
      <c r="P845">
        <v>9.1829999999999998</v>
      </c>
      <c r="Q845">
        <v>9.3000000000000007</v>
      </c>
    </row>
    <row r="846" spans="1:17" hidden="1" x14ac:dyDescent="0.3">
      <c r="A846" t="s">
        <v>132</v>
      </c>
      <c r="B846" t="s">
        <v>25</v>
      </c>
      <c r="C846" t="s">
        <v>26</v>
      </c>
      <c r="D846" t="s">
        <v>27</v>
      </c>
      <c r="E846" t="s">
        <v>31</v>
      </c>
      <c r="F846" t="s">
        <v>51</v>
      </c>
      <c r="G846">
        <v>62.12</v>
      </c>
      <c r="H846">
        <v>10</v>
      </c>
      <c r="I846">
        <v>31.06</v>
      </c>
      <c r="J846">
        <v>652.26</v>
      </c>
      <c r="K846" s="1">
        <v>43771</v>
      </c>
      <c r="L846" s="2">
        <v>0.67986111111111114</v>
      </c>
      <c r="M846" t="s">
        <v>29</v>
      </c>
      <c r="N846">
        <v>621.20000000000005</v>
      </c>
      <c r="O846">
        <v>4.7619047620000003</v>
      </c>
      <c r="P846">
        <v>31.06</v>
      </c>
      <c r="Q846">
        <v>5.9</v>
      </c>
    </row>
    <row r="847" spans="1:17" hidden="1" x14ac:dyDescent="0.3">
      <c r="A847" t="s">
        <v>134</v>
      </c>
      <c r="B847" t="s">
        <v>25</v>
      </c>
      <c r="C847" t="s">
        <v>26</v>
      </c>
      <c r="D847" t="s">
        <v>27</v>
      </c>
      <c r="E847" t="s">
        <v>21</v>
      </c>
      <c r="F847" t="s">
        <v>28</v>
      </c>
      <c r="G847">
        <v>75.91</v>
      </c>
      <c r="H847">
        <v>6</v>
      </c>
      <c r="I847">
        <v>22.773</v>
      </c>
      <c r="J847">
        <v>478.233</v>
      </c>
      <c r="K847" s="1">
        <v>43711</v>
      </c>
      <c r="L847" s="2">
        <v>0.76458333333333339</v>
      </c>
      <c r="M847" t="s">
        <v>29</v>
      </c>
      <c r="N847">
        <v>455.46</v>
      </c>
      <c r="O847">
        <v>4.7619047620000003</v>
      </c>
      <c r="P847">
        <v>22.773</v>
      </c>
      <c r="Q847">
        <v>8.6999999999999993</v>
      </c>
    </row>
    <row r="848" spans="1:17" hidden="1" x14ac:dyDescent="0.3">
      <c r="A848" t="s">
        <v>142</v>
      </c>
      <c r="B848" t="s">
        <v>25</v>
      </c>
      <c r="C848" t="s">
        <v>26</v>
      </c>
      <c r="D848" t="s">
        <v>27</v>
      </c>
      <c r="E848" t="s">
        <v>21</v>
      </c>
      <c r="F848" t="s">
        <v>22</v>
      </c>
      <c r="G848">
        <v>20.38</v>
      </c>
      <c r="H848">
        <v>5</v>
      </c>
      <c r="I848">
        <v>5.0949999999999998</v>
      </c>
      <c r="J848">
        <v>106.995</v>
      </c>
      <c r="K848" t="s">
        <v>136</v>
      </c>
      <c r="L848" s="2">
        <v>0.78888888888888886</v>
      </c>
      <c r="M848" t="s">
        <v>29</v>
      </c>
      <c r="N848">
        <v>101.9</v>
      </c>
      <c r="O848">
        <v>4.7619047620000003</v>
      </c>
      <c r="P848">
        <v>5.0949999999999998</v>
      </c>
      <c r="Q848">
        <v>6</v>
      </c>
    </row>
    <row r="849" spans="1:17" hidden="1" x14ac:dyDescent="0.3">
      <c r="A849" t="s">
        <v>152</v>
      </c>
      <c r="B849" t="s">
        <v>25</v>
      </c>
      <c r="C849" t="s">
        <v>26</v>
      </c>
      <c r="D849" t="s">
        <v>27</v>
      </c>
      <c r="E849" t="s">
        <v>31</v>
      </c>
      <c r="F849" t="s">
        <v>51</v>
      </c>
      <c r="G849">
        <v>76.52</v>
      </c>
      <c r="H849">
        <v>5</v>
      </c>
      <c r="I849">
        <v>19.13</v>
      </c>
      <c r="J849">
        <v>401.73</v>
      </c>
      <c r="K849" t="s">
        <v>39</v>
      </c>
      <c r="L849" s="2">
        <v>0.43263888888888885</v>
      </c>
      <c r="M849" t="s">
        <v>29</v>
      </c>
      <c r="N849">
        <v>382.6</v>
      </c>
      <c r="O849">
        <v>4.7619047620000003</v>
      </c>
      <c r="P849">
        <v>19.13</v>
      </c>
      <c r="Q849">
        <v>9.9</v>
      </c>
    </row>
    <row r="850" spans="1:17" hidden="1" x14ac:dyDescent="0.3">
      <c r="A850" t="s">
        <v>163</v>
      </c>
      <c r="B850" t="s">
        <v>25</v>
      </c>
      <c r="C850" t="s">
        <v>26</v>
      </c>
      <c r="D850" t="s">
        <v>27</v>
      </c>
      <c r="E850" t="s">
        <v>21</v>
      </c>
      <c r="F850" t="s">
        <v>28</v>
      </c>
      <c r="G850">
        <v>12.45</v>
      </c>
      <c r="H850">
        <v>6</v>
      </c>
      <c r="I850">
        <v>3.7349999999999999</v>
      </c>
      <c r="J850">
        <v>78.435000000000002</v>
      </c>
      <c r="K850" s="1">
        <v>43710</v>
      </c>
      <c r="L850" s="2">
        <v>0.5493055555555556</v>
      </c>
      <c r="M850" t="s">
        <v>29</v>
      </c>
      <c r="N850">
        <v>74.7</v>
      </c>
      <c r="O850">
        <v>4.7619047620000003</v>
      </c>
      <c r="P850">
        <v>3.7349999999999999</v>
      </c>
      <c r="Q850">
        <v>4.0999999999999996</v>
      </c>
    </row>
    <row r="851" spans="1:17" hidden="1" x14ac:dyDescent="0.3">
      <c r="A851" t="s">
        <v>168</v>
      </c>
      <c r="B851" t="s">
        <v>25</v>
      </c>
      <c r="C851" t="s">
        <v>26</v>
      </c>
      <c r="D851" t="s">
        <v>27</v>
      </c>
      <c r="E851" t="s">
        <v>31</v>
      </c>
      <c r="F851" t="s">
        <v>51</v>
      </c>
      <c r="G851">
        <v>78.55</v>
      </c>
      <c r="H851">
        <v>9</v>
      </c>
      <c r="I851">
        <v>35.347499999999997</v>
      </c>
      <c r="J851">
        <v>742.29750000000001</v>
      </c>
      <c r="K851" s="1">
        <v>43468</v>
      </c>
      <c r="L851" s="2">
        <v>0.55694444444444446</v>
      </c>
      <c r="M851" t="s">
        <v>29</v>
      </c>
      <c r="N851">
        <v>706.95</v>
      </c>
      <c r="O851">
        <v>4.7619047620000003</v>
      </c>
      <c r="P851">
        <v>35.347499999999997</v>
      </c>
      <c r="Q851">
        <v>7.2</v>
      </c>
    </row>
    <row r="852" spans="1:17" hidden="1" x14ac:dyDescent="0.3">
      <c r="A852" t="s">
        <v>169</v>
      </c>
      <c r="B852" t="s">
        <v>25</v>
      </c>
      <c r="C852" t="s">
        <v>26</v>
      </c>
      <c r="D852" t="s">
        <v>27</v>
      </c>
      <c r="E852" t="s">
        <v>21</v>
      </c>
      <c r="F852" t="s">
        <v>28</v>
      </c>
      <c r="G852">
        <v>23.07</v>
      </c>
      <c r="H852">
        <v>9</v>
      </c>
      <c r="I852">
        <v>10.381500000000001</v>
      </c>
      <c r="J852">
        <v>218.01150000000001</v>
      </c>
      <c r="K852" s="1">
        <v>43467</v>
      </c>
      <c r="L852" s="2">
        <v>0.4770833333333333</v>
      </c>
      <c r="M852" t="s">
        <v>29</v>
      </c>
      <c r="N852">
        <v>207.63</v>
      </c>
      <c r="O852">
        <v>4.7619047620000003</v>
      </c>
      <c r="P852">
        <v>10.381500000000001</v>
      </c>
      <c r="Q852">
        <v>4.9000000000000004</v>
      </c>
    </row>
    <row r="853" spans="1:17" hidden="1" x14ac:dyDescent="0.3">
      <c r="A853" t="s">
        <v>176</v>
      </c>
      <c r="B853" t="s">
        <v>25</v>
      </c>
      <c r="C853" t="s">
        <v>26</v>
      </c>
      <c r="D853" t="s">
        <v>27</v>
      </c>
      <c r="E853" t="s">
        <v>21</v>
      </c>
      <c r="F853" t="s">
        <v>48</v>
      </c>
      <c r="G853">
        <v>33.979999999999997</v>
      </c>
      <c r="H853">
        <v>9</v>
      </c>
      <c r="I853">
        <v>15.291</v>
      </c>
      <c r="J853">
        <v>321.11099999999999</v>
      </c>
      <c r="K853" t="s">
        <v>177</v>
      </c>
      <c r="L853" s="2">
        <v>0.4465277777777778</v>
      </c>
      <c r="M853" t="s">
        <v>29</v>
      </c>
      <c r="N853">
        <v>305.82</v>
      </c>
      <c r="O853">
        <v>4.7619047620000003</v>
      </c>
      <c r="P853">
        <v>15.291</v>
      </c>
      <c r="Q853">
        <v>4.2</v>
      </c>
    </row>
    <row r="854" spans="1:17" hidden="1" x14ac:dyDescent="0.3">
      <c r="A854" t="s">
        <v>206</v>
      </c>
      <c r="B854" t="s">
        <v>25</v>
      </c>
      <c r="C854" t="s">
        <v>26</v>
      </c>
      <c r="D854" t="s">
        <v>27</v>
      </c>
      <c r="E854" t="s">
        <v>31</v>
      </c>
      <c r="F854" t="s">
        <v>51</v>
      </c>
      <c r="G854">
        <v>90.22</v>
      </c>
      <c r="H854">
        <v>3</v>
      </c>
      <c r="I854">
        <v>13.532999999999999</v>
      </c>
      <c r="J854">
        <v>284.19299999999998</v>
      </c>
      <c r="K854" t="s">
        <v>207</v>
      </c>
      <c r="L854" s="2">
        <v>0.81874999999999998</v>
      </c>
      <c r="M854" t="s">
        <v>29</v>
      </c>
      <c r="N854">
        <v>270.66000000000003</v>
      </c>
      <c r="O854">
        <v>4.7619047620000003</v>
      </c>
      <c r="P854">
        <v>13.532999999999999</v>
      </c>
      <c r="Q854">
        <v>6.2</v>
      </c>
    </row>
    <row r="855" spans="1:17" hidden="1" x14ac:dyDescent="0.3">
      <c r="A855" t="s">
        <v>230</v>
      </c>
      <c r="B855" t="s">
        <v>25</v>
      </c>
      <c r="C855" t="s">
        <v>26</v>
      </c>
      <c r="D855" t="s">
        <v>27</v>
      </c>
      <c r="E855" t="s">
        <v>21</v>
      </c>
      <c r="F855" t="s">
        <v>37</v>
      </c>
      <c r="G855">
        <v>80.97</v>
      </c>
      <c r="H855">
        <v>8</v>
      </c>
      <c r="I855">
        <v>32.387999999999998</v>
      </c>
      <c r="J855">
        <v>680.14800000000002</v>
      </c>
      <c r="K855" t="s">
        <v>80</v>
      </c>
      <c r="L855" s="2">
        <v>0.54513888888888895</v>
      </c>
      <c r="M855" t="s">
        <v>29</v>
      </c>
      <c r="N855">
        <v>647.76</v>
      </c>
      <c r="O855">
        <v>4.7619047620000003</v>
      </c>
      <c r="P855">
        <v>32.387999999999998</v>
      </c>
      <c r="Q855">
        <v>9.3000000000000007</v>
      </c>
    </row>
    <row r="856" spans="1:17" hidden="1" x14ac:dyDescent="0.3">
      <c r="A856" t="s">
        <v>244</v>
      </c>
      <c r="B856" t="s">
        <v>25</v>
      </c>
      <c r="C856" t="s">
        <v>26</v>
      </c>
      <c r="D856" t="s">
        <v>27</v>
      </c>
      <c r="E856" t="s">
        <v>31</v>
      </c>
      <c r="F856" t="s">
        <v>32</v>
      </c>
      <c r="G856">
        <v>95.58</v>
      </c>
      <c r="H856">
        <v>10</v>
      </c>
      <c r="I856">
        <v>47.79</v>
      </c>
      <c r="J856">
        <v>1003.59</v>
      </c>
      <c r="K856" t="s">
        <v>188</v>
      </c>
      <c r="L856" s="2">
        <v>0.56388888888888888</v>
      </c>
      <c r="M856" t="s">
        <v>29</v>
      </c>
      <c r="N856">
        <v>955.8</v>
      </c>
      <c r="O856">
        <v>4.7619047620000003</v>
      </c>
      <c r="P856">
        <v>47.79</v>
      </c>
      <c r="Q856">
        <v>4.8</v>
      </c>
    </row>
    <row r="857" spans="1:17" hidden="1" x14ac:dyDescent="0.3">
      <c r="A857" t="s">
        <v>250</v>
      </c>
      <c r="B857" t="s">
        <v>25</v>
      </c>
      <c r="C857" t="s">
        <v>26</v>
      </c>
      <c r="D857" t="s">
        <v>27</v>
      </c>
      <c r="E857" t="s">
        <v>31</v>
      </c>
      <c r="F857" t="s">
        <v>28</v>
      </c>
      <c r="G857">
        <v>20.85</v>
      </c>
      <c r="H857">
        <v>8</v>
      </c>
      <c r="I857">
        <v>8.34</v>
      </c>
      <c r="J857">
        <v>175.14</v>
      </c>
      <c r="K857" s="1">
        <v>43527</v>
      </c>
      <c r="L857" s="2">
        <v>0.80347222222222225</v>
      </c>
      <c r="M857" t="s">
        <v>29</v>
      </c>
      <c r="N857">
        <v>166.8</v>
      </c>
      <c r="O857">
        <v>4.7619047620000003</v>
      </c>
      <c r="P857">
        <v>8.34</v>
      </c>
      <c r="Q857">
        <v>6.3</v>
      </c>
    </row>
    <row r="858" spans="1:17" hidden="1" x14ac:dyDescent="0.3">
      <c r="A858" t="s">
        <v>260</v>
      </c>
      <c r="B858" t="s">
        <v>25</v>
      </c>
      <c r="C858" t="s">
        <v>26</v>
      </c>
      <c r="D858" t="s">
        <v>27</v>
      </c>
      <c r="E858" t="s">
        <v>31</v>
      </c>
      <c r="F858" t="s">
        <v>51</v>
      </c>
      <c r="G858">
        <v>64.260000000000005</v>
      </c>
      <c r="H858">
        <v>7</v>
      </c>
      <c r="I858">
        <v>22.491</v>
      </c>
      <c r="J858">
        <v>472.31099999999998</v>
      </c>
      <c r="K858" s="1">
        <v>43710</v>
      </c>
      <c r="L858" s="2">
        <v>0.41666666666666669</v>
      </c>
      <c r="M858" t="s">
        <v>29</v>
      </c>
      <c r="N858">
        <v>449.82</v>
      </c>
      <c r="O858">
        <v>4.7619047620000003</v>
      </c>
      <c r="P858">
        <v>22.491</v>
      </c>
      <c r="Q858">
        <v>5.7</v>
      </c>
    </row>
    <row r="859" spans="1:17" hidden="1" x14ac:dyDescent="0.3">
      <c r="A859" t="s">
        <v>272</v>
      </c>
      <c r="B859" t="s">
        <v>25</v>
      </c>
      <c r="C859" t="s">
        <v>26</v>
      </c>
      <c r="D859" t="s">
        <v>27</v>
      </c>
      <c r="E859" t="s">
        <v>21</v>
      </c>
      <c r="F859" t="s">
        <v>48</v>
      </c>
      <c r="G859">
        <v>87.8</v>
      </c>
      <c r="H859">
        <v>9</v>
      </c>
      <c r="I859">
        <v>39.51</v>
      </c>
      <c r="J859">
        <v>829.71</v>
      </c>
      <c r="K859" t="s">
        <v>96</v>
      </c>
      <c r="L859" s="2">
        <v>0.79722222222222217</v>
      </c>
      <c r="M859" t="s">
        <v>29</v>
      </c>
      <c r="N859">
        <v>790.2</v>
      </c>
      <c r="O859">
        <v>4.7619047620000003</v>
      </c>
      <c r="P859">
        <v>39.51</v>
      </c>
      <c r="Q859">
        <v>9.1999999999999993</v>
      </c>
    </row>
    <row r="860" spans="1:17" hidden="1" x14ac:dyDescent="0.3">
      <c r="A860" t="s">
        <v>282</v>
      </c>
      <c r="B860" t="s">
        <v>25</v>
      </c>
      <c r="C860" t="s">
        <v>26</v>
      </c>
      <c r="D860" t="s">
        <v>27</v>
      </c>
      <c r="E860" t="s">
        <v>31</v>
      </c>
      <c r="F860" t="s">
        <v>28</v>
      </c>
      <c r="G860">
        <v>61.41</v>
      </c>
      <c r="H860">
        <v>7</v>
      </c>
      <c r="I860">
        <v>21.493500000000001</v>
      </c>
      <c r="J860">
        <v>451.36349999999999</v>
      </c>
      <c r="K860" t="s">
        <v>283</v>
      </c>
      <c r="L860" s="2">
        <v>0.41805555555555557</v>
      </c>
      <c r="M860" t="s">
        <v>29</v>
      </c>
      <c r="N860">
        <v>429.87</v>
      </c>
      <c r="O860">
        <v>4.7619047620000003</v>
      </c>
      <c r="P860">
        <v>21.493500000000001</v>
      </c>
      <c r="Q860">
        <v>9.8000000000000007</v>
      </c>
    </row>
    <row r="861" spans="1:17" hidden="1" x14ac:dyDescent="0.3">
      <c r="A861" t="s">
        <v>293</v>
      </c>
      <c r="B861" t="s">
        <v>25</v>
      </c>
      <c r="C861" t="s">
        <v>26</v>
      </c>
      <c r="D861" t="s">
        <v>27</v>
      </c>
      <c r="E861" t="s">
        <v>21</v>
      </c>
      <c r="F861" t="s">
        <v>48</v>
      </c>
      <c r="G861">
        <v>93.26</v>
      </c>
      <c r="H861">
        <v>9</v>
      </c>
      <c r="I861">
        <v>41.966999999999999</v>
      </c>
      <c r="J861">
        <v>881.30700000000002</v>
      </c>
      <c r="K861" t="s">
        <v>188</v>
      </c>
      <c r="L861" s="2">
        <v>0.75555555555555554</v>
      </c>
      <c r="M861" t="s">
        <v>29</v>
      </c>
      <c r="N861">
        <v>839.34</v>
      </c>
      <c r="O861">
        <v>4.7619047620000003</v>
      </c>
      <c r="P861">
        <v>41.966999999999999</v>
      </c>
      <c r="Q861">
        <v>8.8000000000000007</v>
      </c>
    </row>
    <row r="862" spans="1:17" hidden="1" x14ac:dyDescent="0.3">
      <c r="A862" t="s">
        <v>307</v>
      </c>
      <c r="B862" t="s">
        <v>25</v>
      </c>
      <c r="C862" t="s">
        <v>26</v>
      </c>
      <c r="D862" t="s">
        <v>27</v>
      </c>
      <c r="E862" t="s">
        <v>31</v>
      </c>
      <c r="F862" t="s">
        <v>28</v>
      </c>
      <c r="G862">
        <v>11.81</v>
      </c>
      <c r="H862">
        <v>5</v>
      </c>
      <c r="I862">
        <v>2.9525000000000001</v>
      </c>
      <c r="J862">
        <v>62.002499999999998</v>
      </c>
      <c r="K862" t="s">
        <v>69</v>
      </c>
      <c r="L862" s="2">
        <v>0.75416666666666676</v>
      </c>
      <c r="M862" t="s">
        <v>29</v>
      </c>
      <c r="N862">
        <v>59.05</v>
      </c>
      <c r="O862">
        <v>4.7619047620000003</v>
      </c>
      <c r="P862">
        <v>2.9525000000000001</v>
      </c>
      <c r="Q862">
        <v>9.4</v>
      </c>
    </row>
    <row r="863" spans="1:17" hidden="1" x14ac:dyDescent="0.3">
      <c r="A863" t="s">
        <v>375</v>
      </c>
      <c r="B863" t="s">
        <v>25</v>
      </c>
      <c r="C863" t="s">
        <v>26</v>
      </c>
      <c r="D863" t="s">
        <v>27</v>
      </c>
      <c r="E863" t="s">
        <v>21</v>
      </c>
      <c r="F863" t="s">
        <v>37</v>
      </c>
      <c r="G863">
        <v>23.75</v>
      </c>
      <c r="H863">
        <v>9</v>
      </c>
      <c r="I863">
        <v>10.6875</v>
      </c>
      <c r="J863">
        <v>224.4375</v>
      </c>
      <c r="K863" t="s">
        <v>305</v>
      </c>
      <c r="L863" s="2">
        <v>0.50138888888888888</v>
      </c>
      <c r="M863" t="s">
        <v>29</v>
      </c>
      <c r="N863">
        <v>213.75</v>
      </c>
      <c r="O863">
        <v>4.7619047620000003</v>
      </c>
      <c r="P863">
        <v>10.6875</v>
      </c>
      <c r="Q863">
        <v>9.5</v>
      </c>
    </row>
    <row r="864" spans="1:17" hidden="1" x14ac:dyDescent="0.3">
      <c r="A864" t="s">
        <v>384</v>
      </c>
      <c r="B864" t="s">
        <v>25</v>
      </c>
      <c r="C864" t="s">
        <v>26</v>
      </c>
      <c r="D864" t="s">
        <v>27</v>
      </c>
      <c r="E864" t="s">
        <v>31</v>
      </c>
      <c r="F864" t="s">
        <v>28</v>
      </c>
      <c r="G864">
        <v>28.84</v>
      </c>
      <c r="H864">
        <v>4</v>
      </c>
      <c r="I864">
        <v>5.7679999999999998</v>
      </c>
      <c r="J864">
        <v>121.128</v>
      </c>
      <c r="K864" t="s">
        <v>56</v>
      </c>
      <c r="L864" s="2">
        <v>0.61388888888888882</v>
      </c>
      <c r="M864" t="s">
        <v>29</v>
      </c>
      <c r="N864">
        <v>115.36</v>
      </c>
      <c r="O864">
        <v>4.7619047620000003</v>
      </c>
      <c r="P864">
        <v>5.7679999999999998</v>
      </c>
      <c r="Q864">
        <v>6.4</v>
      </c>
    </row>
    <row r="865" spans="1:17" hidden="1" x14ac:dyDescent="0.3">
      <c r="A865" t="s">
        <v>390</v>
      </c>
      <c r="B865" t="s">
        <v>25</v>
      </c>
      <c r="C865" t="s">
        <v>26</v>
      </c>
      <c r="D865" t="s">
        <v>27</v>
      </c>
      <c r="E865" t="s">
        <v>31</v>
      </c>
      <c r="F865" t="s">
        <v>48</v>
      </c>
      <c r="G865">
        <v>48.61</v>
      </c>
      <c r="H865">
        <v>1</v>
      </c>
      <c r="I865">
        <v>2.4304999999999999</v>
      </c>
      <c r="J865">
        <v>51.040500000000002</v>
      </c>
      <c r="K865" t="s">
        <v>41</v>
      </c>
      <c r="L865" s="2">
        <v>0.64652777777777781</v>
      </c>
      <c r="M865" t="s">
        <v>29</v>
      </c>
      <c r="N865">
        <v>48.61</v>
      </c>
      <c r="O865">
        <v>4.7619047620000003</v>
      </c>
      <c r="P865">
        <v>2.4304999999999999</v>
      </c>
      <c r="Q865">
        <v>4.4000000000000004</v>
      </c>
    </row>
    <row r="866" spans="1:17" hidden="1" x14ac:dyDescent="0.3">
      <c r="A866" t="s">
        <v>408</v>
      </c>
      <c r="B866" t="s">
        <v>25</v>
      </c>
      <c r="C866" t="s">
        <v>26</v>
      </c>
      <c r="D866" t="s">
        <v>27</v>
      </c>
      <c r="E866" t="s">
        <v>21</v>
      </c>
      <c r="F866" t="s">
        <v>48</v>
      </c>
      <c r="G866">
        <v>22.93</v>
      </c>
      <c r="H866">
        <v>9</v>
      </c>
      <c r="I866">
        <v>10.3185</v>
      </c>
      <c r="J866">
        <v>216.6885</v>
      </c>
      <c r="K866" t="s">
        <v>314</v>
      </c>
      <c r="L866" s="2">
        <v>0.85138888888888886</v>
      </c>
      <c r="M866" t="s">
        <v>29</v>
      </c>
      <c r="N866">
        <v>206.37</v>
      </c>
      <c r="O866">
        <v>4.7619047620000003</v>
      </c>
      <c r="P866">
        <v>10.3185</v>
      </c>
      <c r="Q866">
        <v>5.5</v>
      </c>
    </row>
    <row r="867" spans="1:17" hidden="1" x14ac:dyDescent="0.3">
      <c r="A867" t="s">
        <v>409</v>
      </c>
      <c r="B867" t="s">
        <v>25</v>
      </c>
      <c r="C867" t="s">
        <v>26</v>
      </c>
      <c r="D867" t="s">
        <v>27</v>
      </c>
      <c r="E867" t="s">
        <v>21</v>
      </c>
      <c r="F867" t="s">
        <v>22</v>
      </c>
      <c r="G867">
        <v>39.42</v>
      </c>
      <c r="H867">
        <v>1</v>
      </c>
      <c r="I867">
        <v>1.9710000000000001</v>
      </c>
      <c r="J867">
        <v>41.390999999999998</v>
      </c>
      <c r="K867" t="s">
        <v>209</v>
      </c>
      <c r="L867" s="2">
        <v>0.63055555555555554</v>
      </c>
      <c r="M867" t="s">
        <v>29</v>
      </c>
      <c r="N867">
        <v>39.42</v>
      </c>
      <c r="O867">
        <v>4.7619047620000003</v>
      </c>
      <c r="P867">
        <v>1.9710000000000001</v>
      </c>
      <c r="Q867">
        <v>8.4</v>
      </c>
    </row>
    <row r="868" spans="1:17" hidden="1" x14ac:dyDescent="0.3">
      <c r="A868" t="s">
        <v>442</v>
      </c>
      <c r="B868" t="s">
        <v>25</v>
      </c>
      <c r="C868" t="s">
        <v>26</v>
      </c>
      <c r="D868" t="s">
        <v>27</v>
      </c>
      <c r="E868" t="s">
        <v>21</v>
      </c>
      <c r="F868" t="s">
        <v>28</v>
      </c>
      <c r="G868">
        <v>30.24</v>
      </c>
      <c r="H868">
        <v>1</v>
      </c>
      <c r="I868">
        <v>1.512</v>
      </c>
      <c r="J868">
        <v>31.751999999999999</v>
      </c>
      <c r="K868" s="1">
        <v>43558</v>
      </c>
      <c r="L868" s="2">
        <v>0.65555555555555556</v>
      </c>
      <c r="M868" t="s">
        <v>29</v>
      </c>
      <c r="N868">
        <v>30.24</v>
      </c>
      <c r="O868">
        <v>4.7619047620000003</v>
      </c>
      <c r="P868">
        <v>1.512</v>
      </c>
      <c r="Q868">
        <v>8.4</v>
      </c>
    </row>
    <row r="869" spans="1:17" hidden="1" x14ac:dyDescent="0.3">
      <c r="A869" t="s">
        <v>445</v>
      </c>
      <c r="B869" t="s">
        <v>25</v>
      </c>
      <c r="C869" t="s">
        <v>26</v>
      </c>
      <c r="D869" t="s">
        <v>27</v>
      </c>
      <c r="E869" t="s">
        <v>21</v>
      </c>
      <c r="F869" t="s">
        <v>37</v>
      </c>
      <c r="G869">
        <v>95.44</v>
      </c>
      <c r="H869">
        <v>10</v>
      </c>
      <c r="I869">
        <v>47.72</v>
      </c>
      <c r="J869">
        <v>1002.12</v>
      </c>
      <c r="K869" s="1">
        <v>43709</v>
      </c>
      <c r="L869" s="2">
        <v>0.57291666666666663</v>
      </c>
      <c r="M869" t="s">
        <v>29</v>
      </c>
      <c r="N869">
        <v>954.4</v>
      </c>
      <c r="O869">
        <v>4.7619047620000003</v>
      </c>
      <c r="P869">
        <v>47.72</v>
      </c>
      <c r="Q869">
        <v>5.2</v>
      </c>
    </row>
    <row r="870" spans="1:17" hidden="1" x14ac:dyDescent="0.3">
      <c r="A870" t="s">
        <v>449</v>
      </c>
      <c r="B870" t="s">
        <v>25</v>
      </c>
      <c r="C870" t="s">
        <v>26</v>
      </c>
      <c r="D870" t="s">
        <v>27</v>
      </c>
      <c r="E870" t="s">
        <v>21</v>
      </c>
      <c r="F870" t="s">
        <v>48</v>
      </c>
      <c r="G870">
        <v>94.47</v>
      </c>
      <c r="H870">
        <v>8</v>
      </c>
      <c r="I870">
        <v>37.787999999999997</v>
      </c>
      <c r="J870">
        <v>793.548</v>
      </c>
      <c r="K870" t="s">
        <v>99</v>
      </c>
      <c r="L870" s="2">
        <v>0.6333333333333333</v>
      </c>
      <c r="M870" t="s">
        <v>29</v>
      </c>
      <c r="N870">
        <v>755.76</v>
      </c>
      <c r="O870">
        <v>4.7619047620000003</v>
      </c>
      <c r="P870">
        <v>37.787999999999997</v>
      </c>
      <c r="Q870">
        <v>9.1</v>
      </c>
    </row>
    <row r="871" spans="1:17" hidden="1" x14ac:dyDescent="0.3">
      <c r="A871" t="s">
        <v>452</v>
      </c>
      <c r="B871" t="s">
        <v>25</v>
      </c>
      <c r="C871" t="s">
        <v>26</v>
      </c>
      <c r="D871" t="s">
        <v>27</v>
      </c>
      <c r="E871" t="s">
        <v>21</v>
      </c>
      <c r="F871" t="s">
        <v>48</v>
      </c>
      <c r="G871">
        <v>41.24</v>
      </c>
      <c r="H871">
        <v>4</v>
      </c>
      <c r="I871">
        <v>8.2479999999999993</v>
      </c>
      <c r="J871">
        <v>173.208</v>
      </c>
      <c r="K871" t="s">
        <v>453</v>
      </c>
      <c r="L871" s="2">
        <v>0.68263888888888891</v>
      </c>
      <c r="M871" t="s">
        <v>29</v>
      </c>
      <c r="N871">
        <v>164.96</v>
      </c>
      <c r="O871">
        <v>4.7619047620000003</v>
      </c>
      <c r="P871">
        <v>8.2479999999999993</v>
      </c>
      <c r="Q871">
        <v>7.1</v>
      </c>
    </row>
    <row r="872" spans="1:17" hidden="1" x14ac:dyDescent="0.3">
      <c r="A872" t="s">
        <v>454</v>
      </c>
      <c r="B872" t="s">
        <v>25</v>
      </c>
      <c r="C872" t="s">
        <v>26</v>
      </c>
      <c r="D872" t="s">
        <v>27</v>
      </c>
      <c r="E872" t="s">
        <v>21</v>
      </c>
      <c r="F872" t="s">
        <v>51</v>
      </c>
      <c r="G872">
        <v>81.680000000000007</v>
      </c>
      <c r="H872">
        <v>4</v>
      </c>
      <c r="I872">
        <v>16.335999999999999</v>
      </c>
      <c r="J872">
        <v>343.05599999999998</v>
      </c>
      <c r="K872" s="1">
        <v>43617</v>
      </c>
      <c r="L872" s="2">
        <v>0.5083333333333333</v>
      </c>
      <c r="M872" t="s">
        <v>29</v>
      </c>
      <c r="N872">
        <v>326.72000000000003</v>
      </c>
      <c r="O872">
        <v>4.7619047620000003</v>
      </c>
      <c r="P872">
        <v>16.335999999999999</v>
      </c>
      <c r="Q872">
        <v>9.1</v>
      </c>
    </row>
    <row r="873" spans="1:17" hidden="1" x14ac:dyDescent="0.3">
      <c r="A873" t="s">
        <v>455</v>
      </c>
      <c r="B873" t="s">
        <v>25</v>
      </c>
      <c r="C873" t="s">
        <v>26</v>
      </c>
      <c r="D873" t="s">
        <v>27</v>
      </c>
      <c r="E873" t="s">
        <v>21</v>
      </c>
      <c r="F873" t="s">
        <v>28</v>
      </c>
      <c r="G873">
        <v>51.32</v>
      </c>
      <c r="H873">
        <v>9</v>
      </c>
      <c r="I873">
        <v>23.094000000000001</v>
      </c>
      <c r="J873">
        <v>484.97399999999999</v>
      </c>
      <c r="K873" t="s">
        <v>354</v>
      </c>
      <c r="L873" s="2">
        <v>0.81458333333333333</v>
      </c>
      <c r="M873" t="s">
        <v>29</v>
      </c>
      <c r="N873">
        <v>461.88</v>
      </c>
      <c r="O873">
        <v>4.7619047620000003</v>
      </c>
      <c r="P873">
        <v>23.094000000000001</v>
      </c>
      <c r="Q873">
        <v>5.6</v>
      </c>
    </row>
    <row r="874" spans="1:17" hidden="1" x14ac:dyDescent="0.3">
      <c r="A874" t="s">
        <v>457</v>
      </c>
      <c r="B874" t="s">
        <v>25</v>
      </c>
      <c r="C874" t="s">
        <v>26</v>
      </c>
      <c r="D874" t="s">
        <v>27</v>
      </c>
      <c r="E874" t="s">
        <v>21</v>
      </c>
      <c r="F874" t="s">
        <v>37</v>
      </c>
      <c r="G874">
        <v>14.36</v>
      </c>
      <c r="H874">
        <v>10</v>
      </c>
      <c r="I874">
        <v>7.18</v>
      </c>
      <c r="J874">
        <v>150.78</v>
      </c>
      <c r="K874" t="s">
        <v>35</v>
      </c>
      <c r="L874" s="2">
        <v>0.60277777777777775</v>
      </c>
      <c r="M874" t="s">
        <v>29</v>
      </c>
      <c r="N874">
        <v>143.6</v>
      </c>
      <c r="O874">
        <v>4.7619047620000003</v>
      </c>
      <c r="P874">
        <v>7.18</v>
      </c>
      <c r="Q874">
        <v>5.4</v>
      </c>
    </row>
    <row r="875" spans="1:17" hidden="1" x14ac:dyDescent="0.3">
      <c r="A875" t="s">
        <v>462</v>
      </c>
      <c r="B875" t="s">
        <v>25</v>
      </c>
      <c r="C875" t="s">
        <v>26</v>
      </c>
      <c r="D875" t="s">
        <v>27</v>
      </c>
      <c r="E875" t="s">
        <v>31</v>
      </c>
      <c r="F875" t="s">
        <v>51</v>
      </c>
      <c r="G875">
        <v>42.08</v>
      </c>
      <c r="H875">
        <v>6</v>
      </c>
      <c r="I875">
        <v>12.624000000000001</v>
      </c>
      <c r="J875">
        <v>265.10399999999998</v>
      </c>
      <c r="K875" t="s">
        <v>228</v>
      </c>
      <c r="L875" s="2">
        <v>0.51736111111111105</v>
      </c>
      <c r="M875" t="s">
        <v>29</v>
      </c>
      <c r="N875">
        <v>252.48</v>
      </c>
      <c r="O875">
        <v>4.7619047620000003</v>
      </c>
      <c r="P875">
        <v>12.624000000000001</v>
      </c>
      <c r="Q875">
        <v>8.9</v>
      </c>
    </row>
    <row r="876" spans="1:17" hidden="1" x14ac:dyDescent="0.3">
      <c r="A876" t="s">
        <v>470</v>
      </c>
      <c r="B876" t="s">
        <v>25</v>
      </c>
      <c r="C876" t="s">
        <v>26</v>
      </c>
      <c r="D876" t="s">
        <v>27</v>
      </c>
      <c r="E876" t="s">
        <v>21</v>
      </c>
      <c r="F876" t="s">
        <v>28</v>
      </c>
      <c r="G876">
        <v>26.61</v>
      </c>
      <c r="H876">
        <v>2</v>
      </c>
      <c r="I876">
        <v>2.661</v>
      </c>
      <c r="J876">
        <v>55.881</v>
      </c>
      <c r="K876" t="s">
        <v>103</v>
      </c>
      <c r="L876" s="2">
        <v>0.60763888888888895</v>
      </c>
      <c r="M876" t="s">
        <v>29</v>
      </c>
      <c r="N876">
        <v>53.22</v>
      </c>
      <c r="O876">
        <v>4.7619047620000003</v>
      </c>
      <c r="P876">
        <v>2.661</v>
      </c>
      <c r="Q876">
        <v>4.2</v>
      </c>
    </row>
    <row r="877" spans="1:17" hidden="1" x14ac:dyDescent="0.3">
      <c r="A877" t="s">
        <v>475</v>
      </c>
      <c r="B877" t="s">
        <v>25</v>
      </c>
      <c r="C877" t="s">
        <v>26</v>
      </c>
      <c r="D877" t="s">
        <v>27</v>
      </c>
      <c r="E877" t="s">
        <v>31</v>
      </c>
      <c r="F877" t="s">
        <v>48</v>
      </c>
      <c r="G877">
        <v>46.77</v>
      </c>
      <c r="H877">
        <v>6</v>
      </c>
      <c r="I877">
        <v>14.031000000000001</v>
      </c>
      <c r="J877">
        <v>294.65100000000001</v>
      </c>
      <c r="K877" s="1">
        <v>43772</v>
      </c>
      <c r="L877" s="2">
        <v>0.56736111111111109</v>
      </c>
      <c r="M877" t="s">
        <v>29</v>
      </c>
      <c r="N877">
        <v>280.62</v>
      </c>
      <c r="O877">
        <v>4.7619047620000003</v>
      </c>
      <c r="P877">
        <v>14.031000000000001</v>
      </c>
      <c r="Q877">
        <v>6</v>
      </c>
    </row>
    <row r="878" spans="1:17" hidden="1" x14ac:dyDescent="0.3">
      <c r="A878" t="s">
        <v>510</v>
      </c>
      <c r="B878" t="s">
        <v>25</v>
      </c>
      <c r="C878" t="s">
        <v>26</v>
      </c>
      <c r="D878" t="s">
        <v>27</v>
      </c>
      <c r="E878" t="s">
        <v>21</v>
      </c>
      <c r="F878" t="s">
        <v>28</v>
      </c>
      <c r="G878">
        <v>84.05</v>
      </c>
      <c r="H878">
        <v>3</v>
      </c>
      <c r="I878">
        <v>12.6075</v>
      </c>
      <c r="J878">
        <v>264.75749999999999</v>
      </c>
      <c r="K878" t="s">
        <v>147</v>
      </c>
      <c r="L878" s="2">
        <v>0.56180555555555556</v>
      </c>
      <c r="M878" t="s">
        <v>29</v>
      </c>
      <c r="N878">
        <v>252.15</v>
      </c>
      <c r="O878">
        <v>4.7619047620000003</v>
      </c>
      <c r="P878">
        <v>12.6075</v>
      </c>
      <c r="Q878">
        <v>9.8000000000000007</v>
      </c>
    </row>
    <row r="879" spans="1:17" hidden="1" x14ac:dyDescent="0.3">
      <c r="A879" t="s">
        <v>513</v>
      </c>
      <c r="B879" t="s">
        <v>25</v>
      </c>
      <c r="C879" t="s">
        <v>26</v>
      </c>
      <c r="D879" t="s">
        <v>27</v>
      </c>
      <c r="E879" t="s">
        <v>31</v>
      </c>
      <c r="F879" t="s">
        <v>51</v>
      </c>
      <c r="G879">
        <v>16.28</v>
      </c>
      <c r="H879">
        <v>1</v>
      </c>
      <c r="I879">
        <v>0.81399999999999995</v>
      </c>
      <c r="J879">
        <v>17.094000000000001</v>
      </c>
      <c r="K879" s="1">
        <v>43711</v>
      </c>
      <c r="L879" s="2">
        <v>0.65</v>
      </c>
      <c r="M879" t="s">
        <v>29</v>
      </c>
      <c r="N879">
        <v>16.28</v>
      </c>
      <c r="O879">
        <v>4.7619047620000003</v>
      </c>
      <c r="P879">
        <v>0.81399999999999995</v>
      </c>
      <c r="Q879">
        <v>5</v>
      </c>
    </row>
    <row r="880" spans="1:17" hidden="1" x14ac:dyDescent="0.3">
      <c r="A880" t="s">
        <v>549</v>
      </c>
      <c r="B880" t="s">
        <v>25</v>
      </c>
      <c r="C880" t="s">
        <v>26</v>
      </c>
      <c r="D880" t="s">
        <v>27</v>
      </c>
      <c r="E880" t="s">
        <v>31</v>
      </c>
      <c r="F880" t="s">
        <v>48</v>
      </c>
      <c r="G880">
        <v>40.520000000000003</v>
      </c>
      <c r="H880">
        <v>5</v>
      </c>
      <c r="I880">
        <v>10.130000000000001</v>
      </c>
      <c r="J880">
        <v>212.73</v>
      </c>
      <c r="K880" s="1">
        <v>43526</v>
      </c>
      <c r="L880" s="2">
        <v>0.6381944444444444</v>
      </c>
      <c r="M880" t="s">
        <v>29</v>
      </c>
      <c r="N880">
        <v>202.6</v>
      </c>
      <c r="O880">
        <v>4.7619047620000003</v>
      </c>
      <c r="P880">
        <v>10.130000000000001</v>
      </c>
      <c r="Q880">
        <v>4.5</v>
      </c>
    </row>
    <row r="881" spans="1:17" hidden="1" x14ac:dyDescent="0.3">
      <c r="A881" t="s">
        <v>551</v>
      </c>
      <c r="B881" t="s">
        <v>25</v>
      </c>
      <c r="C881" t="s">
        <v>26</v>
      </c>
      <c r="D881" t="s">
        <v>27</v>
      </c>
      <c r="E881" t="s">
        <v>21</v>
      </c>
      <c r="F881" t="s">
        <v>37</v>
      </c>
      <c r="G881">
        <v>73.95</v>
      </c>
      <c r="H881">
        <v>4</v>
      </c>
      <c r="I881">
        <v>14.79</v>
      </c>
      <c r="J881">
        <v>310.58999999999997</v>
      </c>
      <c r="K881" s="1">
        <v>43526</v>
      </c>
      <c r="L881" s="2">
        <v>0.41805555555555557</v>
      </c>
      <c r="M881" t="s">
        <v>29</v>
      </c>
      <c r="N881">
        <v>295.8</v>
      </c>
      <c r="O881">
        <v>4.7619047620000003</v>
      </c>
      <c r="P881">
        <v>14.79</v>
      </c>
      <c r="Q881">
        <v>6.1</v>
      </c>
    </row>
    <row r="882" spans="1:17" hidden="1" x14ac:dyDescent="0.3">
      <c r="A882" t="s">
        <v>569</v>
      </c>
      <c r="B882" t="s">
        <v>25</v>
      </c>
      <c r="C882" t="s">
        <v>26</v>
      </c>
      <c r="D882" t="s">
        <v>27</v>
      </c>
      <c r="E882" t="s">
        <v>31</v>
      </c>
      <c r="F882" t="s">
        <v>48</v>
      </c>
      <c r="G882">
        <v>65.97</v>
      </c>
      <c r="H882">
        <v>8</v>
      </c>
      <c r="I882">
        <v>26.388000000000002</v>
      </c>
      <c r="J882">
        <v>554.14800000000002</v>
      </c>
      <c r="K882" s="1">
        <v>43498</v>
      </c>
      <c r="L882" s="2">
        <v>0.8534722222222223</v>
      </c>
      <c r="M882" t="s">
        <v>29</v>
      </c>
      <c r="N882">
        <v>527.76</v>
      </c>
      <c r="O882">
        <v>4.7619047620000003</v>
      </c>
      <c r="P882">
        <v>26.388000000000002</v>
      </c>
      <c r="Q882">
        <v>8.4</v>
      </c>
    </row>
    <row r="883" spans="1:17" hidden="1" x14ac:dyDescent="0.3">
      <c r="A883" t="s">
        <v>570</v>
      </c>
      <c r="B883" t="s">
        <v>25</v>
      </c>
      <c r="C883" t="s">
        <v>26</v>
      </c>
      <c r="D883" t="s">
        <v>27</v>
      </c>
      <c r="E883" t="s">
        <v>21</v>
      </c>
      <c r="F883" t="s">
        <v>28</v>
      </c>
      <c r="G883">
        <v>32.799999999999997</v>
      </c>
      <c r="H883">
        <v>10</v>
      </c>
      <c r="I883">
        <v>16.399999999999999</v>
      </c>
      <c r="J883">
        <v>344.4</v>
      </c>
      <c r="K883" t="s">
        <v>118</v>
      </c>
      <c r="L883" s="2">
        <v>0.5083333333333333</v>
      </c>
      <c r="M883" t="s">
        <v>29</v>
      </c>
      <c r="N883">
        <v>328</v>
      </c>
      <c r="O883">
        <v>4.7619047620000003</v>
      </c>
      <c r="P883">
        <v>16.399999999999999</v>
      </c>
      <c r="Q883">
        <v>6.2</v>
      </c>
    </row>
    <row r="884" spans="1:17" hidden="1" x14ac:dyDescent="0.3">
      <c r="A884" t="s">
        <v>577</v>
      </c>
      <c r="B884" t="s">
        <v>25</v>
      </c>
      <c r="C884" t="s">
        <v>26</v>
      </c>
      <c r="D884" t="s">
        <v>27</v>
      </c>
      <c r="E884" t="s">
        <v>31</v>
      </c>
      <c r="F884" t="s">
        <v>32</v>
      </c>
      <c r="G884">
        <v>22.96</v>
      </c>
      <c r="H884">
        <v>1</v>
      </c>
      <c r="I884">
        <v>1.1479999999999999</v>
      </c>
      <c r="J884">
        <v>24.108000000000001</v>
      </c>
      <c r="K884" t="s">
        <v>241</v>
      </c>
      <c r="L884" s="2">
        <v>0.86597222222222225</v>
      </c>
      <c r="M884" t="s">
        <v>29</v>
      </c>
      <c r="N884">
        <v>22.96</v>
      </c>
      <c r="O884">
        <v>4.7619047620000003</v>
      </c>
      <c r="P884">
        <v>1.1479999999999999</v>
      </c>
      <c r="Q884">
        <v>4.3</v>
      </c>
    </row>
    <row r="885" spans="1:17" hidden="1" x14ac:dyDescent="0.3">
      <c r="A885" t="s">
        <v>585</v>
      </c>
      <c r="B885" t="s">
        <v>25</v>
      </c>
      <c r="C885" t="s">
        <v>26</v>
      </c>
      <c r="D885" t="s">
        <v>27</v>
      </c>
      <c r="E885" t="s">
        <v>21</v>
      </c>
      <c r="F885" t="s">
        <v>28</v>
      </c>
      <c r="G885">
        <v>63.22</v>
      </c>
      <c r="H885">
        <v>2</v>
      </c>
      <c r="I885">
        <v>6.3220000000000001</v>
      </c>
      <c r="J885">
        <v>132.762</v>
      </c>
      <c r="K885" s="1">
        <v>43466</v>
      </c>
      <c r="L885" s="2">
        <v>0.66041666666666665</v>
      </c>
      <c r="M885" t="s">
        <v>29</v>
      </c>
      <c r="N885">
        <v>126.44</v>
      </c>
      <c r="O885">
        <v>4.7619047620000003</v>
      </c>
      <c r="P885">
        <v>6.3220000000000001</v>
      </c>
      <c r="Q885">
        <v>8.5</v>
      </c>
    </row>
    <row r="886" spans="1:17" hidden="1" x14ac:dyDescent="0.3">
      <c r="A886" t="s">
        <v>586</v>
      </c>
      <c r="B886" t="s">
        <v>25</v>
      </c>
      <c r="C886" t="s">
        <v>26</v>
      </c>
      <c r="D886" t="s">
        <v>27</v>
      </c>
      <c r="E886" t="s">
        <v>21</v>
      </c>
      <c r="F886" t="s">
        <v>48</v>
      </c>
      <c r="G886">
        <v>90.24</v>
      </c>
      <c r="H886">
        <v>6</v>
      </c>
      <c r="I886">
        <v>27.071999999999999</v>
      </c>
      <c r="J886">
        <v>568.51199999999994</v>
      </c>
      <c r="K886" t="s">
        <v>35</v>
      </c>
      <c r="L886" s="2">
        <v>0.47013888888888888</v>
      </c>
      <c r="M886" t="s">
        <v>29</v>
      </c>
      <c r="N886">
        <v>541.44000000000005</v>
      </c>
      <c r="O886">
        <v>4.7619047620000003</v>
      </c>
      <c r="P886">
        <v>27.071999999999999</v>
      </c>
      <c r="Q886">
        <v>6.2</v>
      </c>
    </row>
    <row r="887" spans="1:17" hidden="1" x14ac:dyDescent="0.3">
      <c r="A887" t="s">
        <v>612</v>
      </c>
      <c r="B887" t="s">
        <v>25</v>
      </c>
      <c r="C887" t="s">
        <v>26</v>
      </c>
      <c r="D887" t="s">
        <v>27</v>
      </c>
      <c r="E887" t="s">
        <v>31</v>
      </c>
      <c r="F887" t="s">
        <v>22</v>
      </c>
      <c r="G887">
        <v>62.87</v>
      </c>
      <c r="H887">
        <v>2</v>
      </c>
      <c r="I887">
        <v>6.2869999999999999</v>
      </c>
      <c r="J887">
        <v>132.02699999999999</v>
      </c>
      <c r="K887" s="1">
        <v>43466</v>
      </c>
      <c r="L887" s="2">
        <v>0.48819444444444443</v>
      </c>
      <c r="M887" t="s">
        <v>29</v>
      </c>
      <c r="N887">
        <v>125.74</v>
      </c>
      <c r="O887">
        <v>4.7619047620000003</v>
      </c>
      <c r="P887">
        <v>6.2869999999999999</v>
      </c>
      <c r="Q887">
        <v>5</v>
      </c>
    </row>
    <row r="888" spans="1:17" hidden="1" x14ac:dyDescent="0.3">
      <c r="A888" t="s">
        <v>669</v>
      </c>
      <c r="B888" t="s">
        <v>25</v>
      </c>
      <c r="C888" t="s">
        <v>26</v>
      </c>
      <c r="D888" t="s">
        <v>27</v>
      </c>
      <c r="E888" t="s">
        <v>31</v>
      </c>
      <c r="F888" t="s">
        <v>48</v>
      </c>
      <c r="G888">
        <v>27.22</v>
      </c>
      <c r="H888">
        <v>3</v>
      </c>
      <c r="I888">
        <v>4.0830000000000002</v>
      </c>
      <c r="J888">
        <v>85.742999999999995</v>
      </c>
      <c r="K888" s="1">
        <v>43647</v>
      </c>
      <c r="L888" s="2">
        <v>0.52569444444444446</v>
      </c>
      <c r="M888" t="s">
        <v>29</v>
      </c>
      <c r="N888">
        <v>81.66</v>
      </c>
      <c r="O888">
        <v>4.7619047620000003</v>
      </c>
      <c r="P888">
        <v>4.0830000000000002</v>
      </c>
      <c r="Q888">
        <v>7.3</v>
      </c>
    </row>
    <row r="889" spans="1:17" hidden="1" x14ac:dyDescent="0.3">
      <c r="A889" t="s">
        <v>677</v>
      </c>
      <c r="B889" t="s">
        <v>25</v>
      </c>
      <c r="C889" t="s">
        <v>26</v>
      </c>
      <c r="D889" t="s">
        <v>27</v>
      </c>
      <c r="E889" t="s">
        <v>31</v>
      </c>
      <c r="F889" t="s">
        <v>51</v>
      </c>
      <c r="G889">
        <v>59.61</v>
      </c>
      <c r="H889">
        <v>10</v>
      </c>
      <c r="I889">
        <v>29.805</v>
      </c>
      <c r="J889">
        <v>625.90499999999997</v>
      </c>
      <c r="K889" t="s">
        <v>354</v>
      </c>
      <c r="L889" s="2">
        <v>0.46319444444444446</v>
      </c>
      <c r="M889" t="s">
        <v>29</v>
      </c>
      <c r="N889">
        <v>596.1</v>
      </c>
      <c r="O889">
        <v>4.7619047620000003</v>
      </c>
      <c r="P889">
        <v>29.805</v>
      </c>
      <c r="Q889">
        <v>5.3</v>
      </c>
    </row>
    <row r="890" spans="1:17" hidden="1" x14ac:dyDescent="0.3">
      <c r="A890" t="s">
        <v>687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36.85</v>
      </c>
      <c r="H890">
        <v>5</v>
      </c>
      <c r="I890">
        <v>9.2125000000000004</v>
      </c>
      <c r="J890">
        <v>193.46250000000001</v>
      </c>
      <c r="K890" t="s">
        <v>145</v>
      </c>
      <c r="L890" s="2">
        <v>0.78680555555555554</v>
      </c>
      <c r="M890" t="s">
        <v>29</v>
      </c>
      <c r="N890">
        <v>184.25</v>
      </c>
      <c r="O890">
        <v>4.7619047620000003</v>
      </c>
      <c r="P890">
        <v>9.2125000000000004</v>
      </c>
      <c r="Q890">
        <v>9.1999999999999993</v>
      </c>
    </row>
    <row r="891" spans="1:17" hidden="1" x14ac:dyDescent="0.3">
      <c r="A891" t="s">
        <v>726</v>
      </c>
      <c r="B891" t="s">
        <v>25</v>
      </c>
      <c r="C891" t="s">
        <v>26</v>
      </c>
      <c r="D891" t="s">
        <v>27</v>
      </c>
      <c r="E891" t="s">
        <v>21</v>
      </c>
      <c r="F891" t="s">
        <v>28</v>
      </c>
      <c r="G891">
        <v>46.2</v>
      </c>
      <c r="H891">
        <v>1</v>
      </c>
      <c r="I891">
        <v>2.31</v>
      </c>
      <c r="J891">
        <v>48.51</v>
      </c>
      <c r="K891" t="s">
        <v>103</v>
      </c>
      <c r="L891" s="2">
        <v>0.51111111111111118</v>
      </c>
      <c r="M891" t="s">
        <v>29</v>
      </c>
      <c r="N891">
        <v>46.2</v>
      </c>
      <c r="O891">
        <v>4.7619047620000003</v>
      </c>
      <c r="P891">
        <v>2.31</v>
      </c>
      <c r="Q891">
        <v>6.3</v>
      </c>
    </row>
    <row r="892" spans="1:17" hidden="1" x14ac:dyDescent="0.3">
      <c r="A892" t="s">
        <v>735</v>
      </c>
      <c r="B892" t="s">
        <v>25</v>
      </c>
      <c r="C892" t="s">
        <v>26</v>
      </c>
      <c r="D892" t="s">
        <v>27</v>
      </c>
      <c r="E892" t="s">
        <v>31</v>
      </c>
      <c r="F892" t="s">
        <v>22</v>
      </c>
      <c r="G892">
        <v>70.209999999999994</v>
      </c>
      <c r="H892">
        <v>6</v>
      </c>
      <c r="I892">
        <v>21.062999999999999</v>
      </c>
      <c r="J892">
        <v>442.32299999999998</v>
      </c>
      <c r="K892" t="s">
        <v>235</v>
      </c>
      <c r="L892" s="2">
        <v>0.62361111111111112</v>
      </c>
      <c r="M892" t="s">
        <v>29</v>
      </c>
      <c r="N892">
        <v>421.26</v>
      </c>
      <c r="O892">
        <v>4.7619047620000003</v>
      </c>
      <c r="P892">
        <v>21.062999999999999</v>
      </c>
      <c r="Q892">
        <v>7.4</v>
      </c>
    </row>
    <row r="893" spans="1:17" hidden="1" x14ac:dyDescent="0.3">
      <c r="A893" t="s">
        <v>738</v>
      </c>
      <c r="B893" t="s">
        <v>25</v>
      </c>
      <c r="C893" t="s">
        <v>26</v>
      </c>
      <c r="D893" t="s">
        <v>27</v>
      </c>
      <c r="E893" t="s">
        <v>31</v>
      </c>
      <c r="F893" t="s">
        <v>28</v>
      </c>
      <c r="G893">
        <v>24.74</v>
      </c>
      <c r="H893">
        <v>10</v>
      </c>
      <c r="I893">
        <v>12.37</v>
      </c>
      <c r="J893">
        <v>259.77</v>
      </c>
      <c r="K893" t="s">
        <v>43</v>
      </c>
      <c r="L893" s="2">
        <v>0.6972222222222223</v>
      </c>
      <c r="M893" t="s">
        <v>29</v>
      </c>
      <c r="N893">
        <v>247.4</v>
      </c>
      <c r="O893">
        <v>4.7619047620000003</v>
      </c>
      <c r="P893">
        <v>12.37</v>
      </c>
      <c r="Q893">
        <v>7.1</v>
      </c>
    </row>
    <row r="894" spans="1:17" hidden="1" x14ac:dyDescent="0.3">
      <c r="A894" t="s">
        <v>753</v>
      </c>
      <c r="B894" t="s">
        <v>25</v>
      </c>
      <c r="C894" t="s">
        <v>26</v>
      </c>
      <c r="D894" t="s">
        <v>27</v>
      </c>
      <c r="E894" t="s">
        <v>21</v>
      </c>
      <c r="F894" t="s">
        <v>37</v>
      </c>
      <c r="G894">
        <v>98.8</v>
      </c>
      <c r="H894">
        <v>2</v>
      </c>
      <c r="I894">
        <v>9.8800000000000008</v>
      </c>
      <c r="J894">
        <v>207.48</v>
      </c>
      <c r="K894" t="s">
        <v>301</v>
      </c>
      <c r="L894" s="2">
        <v>0.48541666666666666</v>
      </c>
      <c r="M894" t="s">
        <v>29</v>
      </c>
      <c r="N894">
        <v>197.6</v>
      </c>
      <c r="O894">
        <v>4.7619047620000003</v>
      </c>
      <c r="P894">
        <v>9.8800000000000008</v>
      </c>
      <c r="Q894">
        <v>7.7</v>
      </c>
    </row>
    <row r="895" spans="1:17" hidden="1" x14ac:dyDescent="0.3">
      <c r="A895" t="s">
        <v>783</v>
      </c>
      <c r="B895" t="s">
        <v>25</v>
      </c>
      <c r="C895" t="s">
        <v>26</v>
      </c>
      <c r="D895" t="s">
        <v>27</v>
      </c>
      <c r="E895" t="s">
        <v>21</v>
      </c>
      <c r="F895" t="s">
        <v>48</v>
      </c>
      <c r="G895">
        <v>52.6</v>
      </c>
      <c r="H895">
        <v>9</v>
      </c>
      <c r="I895">
        <v>23.67</v>
      </c>
      <c r="J895">
        <v>497.07</v>
      </c>
      <c r="K895" t="s">
        <v>188</v>
      </c>
      <c r="L895" s="2">
        <v>0.61249999999999993</v>
      </c>
      <c r="M895" t="s">
        <v>29</v>
      </c>
      <c r="N895">
        <v>473.4</v>
      </c>
      <c r="O895">
        <v>4.7619047620000003</v>
      </c>
      <c r="P895">
        <v>23.67</v>
      </c>
      <c r="Q895">
        <v>7.6</v>
      </c>
    </row>
    <row r="896" spans="1:17" hidden="1" x14ac:dyDescent="0.3">
      <c r="A896" t="s">
        <v>829</v>
      </c>
      <c r="B896" t="s">
        <v>25</v>
      </c>
      <c r="C896" t="s">
        <v>26</v>
      </c>
      <c r="D896" t="s">
        <v>27</v>
      </c>
      <c r="E896" t="s">
        <v>31</v>
      </c>
      <c r="F896" t="s">
        <v>32</v>
      </c>
      <c r="G896">
        <v>55.61</v>
      </c>
      <c r="H896">
        <v>7</v>
      </c>
      <c r="I896">
        <v>19.4635</v>
      </c>
      <c r="J896">
        <v>408.73349999999999</v>
      </c>
      <c r="K896" t="s">
        <v>88</v>
      </c>
      <c r="L896" s="2">
        <v>0.52847222222222223</v>
      </c>
      <c r="M896" t="s">
        <v>29</v>
      </c>
      <c r="N896">
        <v>389.27</v>
      </c>
      <c r="O896">
        <v>4.7619047620000003</v>
      </c>
      <c r="P896">
        <v>19.4635</v>
      </c>
      <c r="Q896">
        <v>8.5</v>
      </c>
    </row>
    <row r="897" spans="1:17" hidden="1" x14ac:dyDescent="0.3">
      <c r="A897" t="s">
        <v>869</v>
      </c>
      <c r="B897" t="s">
        <v>25</v>
      </c>
      <c r="C897" t="s">
        <v>26</v>
      </c>
      <c r="D897" t="s">
        <v>27</v>
      </c>
      <c r="E897" t="s">
        <v>31</v>
      </c>
      <c r="F897" t="s">
        <v>22</v>
      </c>
      <c r="G897">
        <v>21.8</v>
      </c>
      <c r="H897">
        <v>8</v>
      </c>
      <c r="I897">
        <v>8.7200000000000006</v>
      </c>
      <c r="J897">
        <v>183.12</v>
      </c>
      <c r="K897" t="s">
        <v>453</v>
      </c>
      <c r="L897" s="2">
        <v>0.80833333333333324</v>
      </c>
      <c r="M897" t="s">
        <v>29</v>
      </c>
      <c r="N897">
        <v>174.4</v>
      </c>
      <c r="O897">
        <v>4.7619047620000003</v>
      </c>
      <c r="P897">
        <v>8.7200000000000006</v>
      </c>
      <c r="Q897">
        <v>8.3000000000000007</v>
      </c>
    </row>
    <row r="898" spans="1:17" hidden="1" x14ac:dyDescent="0.3">
      <c r="A898" t="s">
        <v>872</v>
      </c>
      <c r="B898" t="s">
        <v>25</v>
      </c>
      <c r="C898" t="s">
        <v>26</v>
      </c>
      <c r="D898" t="s">
        <v>27</v>
      </c>
      <c r="E898" t="s">
        <v>21</v>
      </c>
      <c r="F898" t="s">
        <v>32</v>
      </c>
      <c r="G898">
        <v>44.01</v>
      </c>
      <c r="H898">
        <v>8</v>
      </c>
      <c r="I898">
        <v>17.603999999999999</v>
      </c>
      <c r="J898">
        <v>369.68400000000003</v>
      </c>
      <c r="K898" s="1">
        <v>43527</v>
      </c>
      <c r="L898" s="2">
        <v>0.73333333333333339</v>
      </c>
      <c r="M898" t="s">
        <v>29</v>
      </c>
      <c r="N898">
        <v>352.08</v>
      </c>
      <c r="O898">
        <v>4.7619047620000003</v>
      </c>
      <c r="P898">
        <v>17.603999999999999</v>
      </c>
      <c r="Q898">
        <v>8.8000000000000007</v>
      </c>
    </row>
    <row r="899" spans="1:17" hidden="1" x14ac:dyDescent="0.3">
      <c r="A899" t="s">
        <v>905</v>
      </c>
      <c r="B899" t="s">
        <v>25</v>
      </c>
      <c r="C899" t="s">
        <v>26</v>
      </c>
      <c r="D899" t="s">
        <v>27</v>
      </c>
      <c r="E899" t="s">
        <v>21</v>
      </c>
      <c r="F899" t="s">
        <v>51</v>
      </c>
      <c r="G899">
        <v>45.44</v>
      </c>
      <c r="H899">
        <v>7</v>
      </c>
      <c r="I899">
        <v>15.904</v>
      </c>
      <c r="J899">
        <v>333.98399999999998</v>
      </c>
      <c r="K899" t="s">
        <v>147</v>
      </c>
      <c r="L899" s="2">
        <v>0.46875</v>
      </c>
      <c r="M899" t="s">
        <v>29</v>
      </c>
      <c r="N899">
        <v>318.08</v>
      </c>
      <c r="O899">
        <v>4.7619047620000003</v>
      </c>
      <c r="P899">
        <v>15.904</v>
      </c>
      <c r="Q899">
        <v>9.1999999999999993</v>
      </c>
    </row>
    <row r="900" spans="1:17" hidden="1" x14ac:dyDescent="0.3">
      <c r="A900" t="s">
        <v>917</v>
      </c>
      <c r="B900" t="s">
        <v>25</v>
      </c>
      <c r="C900" t="s">
        <v>26</v>
      </c>
      <c r="D900" t="s">
        <v>27</v>
      </c>
      <c r="E900" t="s">
        <v>31</v>
      </c>
      <c r="F900" t="s">
        <v>28</v>
      </c>
      <c r="G900">
        <v>64.95</v>
      </c>
      <c r="H900">
        <v>10</v>
      </c>
      <c r="I900">
        <v>32.475000000000001</v>
      </c>
      <c r="J900">
        <v>681.97500000000002</v>
      </c>
      <c r="K900" t="s">
        <v>177</v>
      </c>
      <c r="L900" s="2">
        <v>0.76874999999999993</v>
      </c>
      <c r="M900" t="s">
        <v>29</v>
      </c>
      <c r="N900">
        <v>649.5</v>
      </c>
      <c r="O900">
        <v>4.7619047620000003</v>
      </c>
      <c r="P900">
        <v>32.475000000000001</v>
      </c>
      <c r="Q900">
        <v>5.2</v>
      </c>
    </row>
    <row r="901" spans="1:17" hidden="1" x14ac:dyDescent="0.3">
      <c r="A901" t="s">
        <v>927</v>
      </c>
      <c r="B901" t="s">
        <v>25</v>
      </c>
      <c r="C901" t="s">
        <v>26</v>
      </c>
      <c r="D901" t="s">
        <v>27</v>
      </c>
      <c r="E901" t="s">
        <v>31</v>
      </c>
      <c r="F901" t="s">
        <v>28</v>
      </c>
      <c r="G901">
        <v>55.87</v>
      </c>
      <c r="H901">
        <v>10</v>
      </c>
      <c r="I901">
        <v>27.934999999999999</v>
      </c>
      <c r="J901">
        <v>586.63499999999999</v>
      </c>
      <c r="K901" t="s">
        <v>58</v>
      </c>
      <c r="L901" s="2">
        <v>0.62569444444444444</v>
      </c>
      <c r="M901" t="s">
        <v>29</v>
      </c>
      <c r="N901">
        <v>558.70000000000005</v>
      </c>
      <c r="O901">
        <v>4.7619047620000003</v>
      </c>
      <c r="P901">
        <v>27.934999999999999</v>
      </c>
      <c r="Q901">
        <v>5.8</v>
      </c>
    </row>
    <row r="902" spans="1:17" hidden="1" x14ac:dyDescent="0.3">
      <c r="A902" t="s">
        <v>979</v>
      </c>
      <c r="B902" t="s">
        <v>25</v>
      </c>
      <c r="C902" t="s">
        <v>26</v>
      </c>
      <c r="D902" t="s">
        <v>27</v>
      </c>
      <c r="E902" t="s">
        <v>21</v>
      </c>
      <c r="F902" t="s">
        <v>22</v>
      </c>
      <c r="G902">
        <v>83.66</v>
      </c>
      <c r="H902">
        <v>5</v>
      </c>
      <c r="I902">
        <v>20.914999999999999</v>
      </c>
      <c r="J902">
        <v>439.21499999999997</v>
      </c>
      <c r="K902" t="s">
        <v>301</v>
      </c>
      <c r="L902" s="2">
        <v>0.43472222222222223</v>
      </c>
      <c r="M902" t="s">
        <v>29</v>
      </c>
      <c r="N902">
        <v>418.3</v>
      </c>
      <c r="O902">
        <v>4.7619047620000003</v>
      </c>
      <c r="P902">
        <v>20.914999999999999</v>
      </c>
      <c r="Q902">
        <v>7.2</v>
      </c>
    </row>
    <row r="903" spans="1:17" hidden="1" x14ac:dyDescent="0.3">
      <c r="A903" t="s">
        <v>1004</v>
      </c>
      <c r="B903" t="s">
        <v>25</v>
      </c>
      <c r="C903" t="s">
        <v>26</v>
      </c>
      <c r="D903" t="s">
        <v>27</v>
      </c>
      <c r="E903" t="s">
        <v>21</v>
      </c>
      <c r="F903" t="s">
        <v>28</v>
      </c>
      <c r="G903">
        <v>35.49</v>
      </c>
      <c r="H903">
        <v>6</v>
      </c>
      <c r="I903">
        <v>10.647</v>
      </c>
      <c r="J903">
        <v>223.58699999999999</v>
      </c>
      <c r="K903" s="1">
        <v>43498</v>
      </c>
      <c r="L903" s="2">
        <v>0.52777777777777779</v>
      </c>
      <c r="M903" t="s">
        <v>29</v>
      </c>
      <c r="N903">
        <v>212.94</v>
      </c>
      <c r="O903">
        <v>4.7619047620000003</v>
      </c>
      <c r="P903">
        <v>10.647</v>
      </c>
      <c r="Q903">
        <v>4.0999999999999996</v>
      </c>
    </row>
    <row r="904" spans="1:17" hidden="1" x14ac:dyDescent="0.3">
      <c r="A904" t="s">
        <v>1047</v>
      </c>
      <c r="B904" t="s">
        <v>25</v>
      </c>
      <c r="C904" t="s">
        <v>26</v>
      </c>
      <c r="D904" t="s">
        <v>27</v>
      </c>
      <c r="E904" t="s">
        <v>21</v>
      </c>
      <c r="F904" t="s">
        <v>32</v>
      </c>
      <c r="G904">
        <v>15.8</v>
      </c>
      <c r="H904">
        <v>10</v>
      </c>
      <c r="I904">
        <v>7.9</v>
      </c>
      <c r="J904">
        <v>165.9</v>
      </c>
      <c r="K904" s="1">
        <v>43709</v>
      </c>
      <c r="L904" s="2">
        <v>0.50486111111111109</v>
      </c>
      <c r="M904" t="s">
        <v>29</v>
      </c>
      <c r="N904">
        <v>158</v>
      </c>
      <c r="O904">
        <v>4.7619047620000003</v>
      </c>
      <c r="P904">
        <v>7.9</v>
      </c>
      <c r="Q904">
        <v>7.8</v>
      </c>
    </row>
    <row r="905" spans="1:17" hidden="1" x14ac:dyDescent="0.3">
      <c r="A905" t="s">
        <v>1063</v>
      </c>
      <c r="B905" t="s">
        <v>25</v>
      </c>
      <c r="C905" t="s">
        <v>26</v>
      </c>
      <c r="D905" t="s">
        <v>27</v>
      </c>
      <c r="E905" t="s">
        <v>31</v>
      </c>
      <c r="F905" t="s">
        <v>51</v>
      </c>
      <c r="G905">
        <v>86.13</v>
      </c>
      <c r="H905">
        <v>2</v>
      </c>
      <c r="I905">
        <v>8.6129999999999995</v>
      </c>
      <c r="J905">
        <v>180.87299999999999</v>
      </c>
      <c r="K905" s="1">
        <v>43648</v>
      </c>
      <c r="L905" s="2">
        <v>0.74930555555555556</v>
      </c>
      <c r="M905" t="s">
        <v>29</v>
      </c>
      <c r="N905">
        <v>172.26</v>
      </c>
      <c r="O905">
        <v>4.7619047620000003</v>
      </c>
      <c r="P905">
        <v>8.6129999999999995</v>
      </c>
      <c r="Q905">
        <v>8.1999999999999993</v>
      </c>
    </row>
    <row r="906" spans="1:17" hidden="1" x14ac:dyDescent="0.3">
      <c r="A906" t="s">
        <v>1072</v>
      </c>
      <c r="B906" t="s">
        <v>25</v>
      </c>
      <c r="C906" t="s">
        <v>26</v>
      </c>
      <c r="D906" t="s">
        <v>27</v>
      </c>
      <c r="E906" t="s">
        <v>31</v>
      </c>
      <c r="F906" t="s">
        <v>22</v>
      </c>
      <c r="G906">
        <v>99.96</v>
      </c>
      <c r="H906">
        <v>7</v>
      </c>
      <c r="I906">
        <v>34.985999999999997</v>
      </c>
      <c r="J906">
        <v>734.70600000000002</v>
      </c>
      <c r="K906" t="s">
        <v>147</v>
      </c>
      <c r="L906" s="2">
        <v>0.43958333333333338</v>
      </c>
      <c r="M906" t="s">
        <v>29</v>
      </c>
      <c r="N906">
        <v>699.72</v>
      </c>
      <c r="O906">
        <v>4.7619047620000003</v>
      </c>
      <c r="P906">
        <v>34.985999999999997</v>
      </c>
      <c r="Q906">
        <v>6.1</v>
      </c>
    </row>
    <row r="907" spans="1:17" hidden="1" x14ac:dyDescent="0.3">
      <c r="A907" t="s">
        <v>1073</v>
      </c>
      <c r="B907" t="s">
        <v>25</v>
      </c>
      <c r="C907" t="s">
        <v>26</v>
      </c>
      <c r="D907" t="s">
        <v>27</v>
      </c>
      <c r="E907" t="s">
        <v>31</v>
      </c>
      <c r="F907" t="s">
        <v>28</v>
      </c>
      <c r="G907">
        <v>96.37</v>
      </c>
      <c r="H907">
        <v>7</v>
      </c>
      <c r="I907">
        <v>33.729500000000002</v>
      </c>
      <c r="J907">
        <v>708.31949999999995</v>
      </c>
      <c r="K907" s="1">
        <v>43709</v>
      </c>
      <c r="L907" s="2">
        <v>0.4861111111111111</v>
      </c>
      <c r="M907" t="s">
        <v>29</v>
      </c>
      <c r="N907">
        <v>674.59</v>
      </c>
      <c r="O907">
        <v>4.7619047620000003</v>
      </c>
      <c r="P907">
        <v>33.729500000000002</v>
      </c>
      <c r="Q907">
        <v>6</v>
      </c>
    </row>
    <row r="908" spans="1:17" hidden="1" x14ac:dyDescent="0.3">
      <c r="A908" t="s">
        <v>131</v>
      </c>
      <c r="B908" t="s">
        <v>25</v>
      </c>
      <c r="C908" t="s">
        <v>26</v>
      </c>
      <c r="D908" t="s">
        <v>27</v>
      </c>
      <c r="E908" t="s">
        <v>31</v>
      </c>
      <c r="F908" t="s">
        <v>48</v>
      </c>
      <c r="G908">
        <v>89.48</v>
      </c>
      <c r="H908">
        <v>10</v>
      </c>
      <c r="I908">
        <v>44.74</v>
      </c>
      <c r="J908">
        <v>939.54</v>
      </c>
      <c r="K908" s="1">
        <v>43617</v>
      </c>
      <c r="L908" s="2">
        <v>0.53194444444444444</v>
      </c>
      <c r="M908" t="s">
        <v>33</v>
      </c>
      <c r="N908">
        <v>894.8</v>
      </c>
      <c r="O908">
        <v>4.7619047620000003</v>
      </c>
      <c r="P908">
        <v>44.74</v>
      </c>
      <c r="Q908">
        <v>9.6</v>
      </c>
    </row>
    <row r="909" spans="1:17" hidden="1" x14ac:dyDescent="0.3">
      <c r="A909" t="s">
        <v>137</v>
      </c>
      <c r="B909" t="s">
        <v>25</v>
      </c>
      <c r="C909" t="s">
        <v>26</v>
      </c>
      <c r="D909" t="s">
        <v>27</v>
      </c>
      <c r="E909" t="s">
        <v>21</v>
      </c>
      <c r="F909" t="s">
        <v>28</v>
      </c>
      <c r="G909">
        <v>41.65</v>
      </c>
      <c r="H909">
        <v>10</v>
      </c>
      <c r="I909">
        <v>20.824999999999999</v>
      </c>
      <c r="J909">
        <v>437.32499999999999</v>
      </c>
      <c r="K909" t="s">
        <v>138</v>
      </c>
      <c r="L909" s="2">
        <v>0.71111111111111114</v>
      </c>
      <c r="M909" t="s">
        <v>33</v>
      </c>
      <c r="N909">
        <v>416.5</v>
      </c>
      <c r="O909">
        <v>4.7619047620000003</v>
      </c>
      <c r="P909">
        <v>20.824999999999999</v>
      </c>
      <c r="Q909">
        <v>5.4</v>
      </c>
    </row>
    <row r="910" spans="1:17" hidden="1" x14ac:dyDescent="0.3">
      <c r="A910" t="s">
        <v>143</v>
      </c>
      <c r="B910" t="s">
        <v>25</v>
      </c>
      <c r="C910" t="s">
        <v>26</v>
      </c>
      <c r="D910" t="s">
        <v>27</v>
      </c>
      <c r="E910" t="s">
        <v>21</v>
      </c>
      <c r="F910" t="s">
        <v>22</v>
      </c>
      <c r="G910">
        <v>99.19</v>
      </c>
      <c r="H910">
        <v>6</v>
      </c>
      <c r="I910">
        <v>29.757000000000001</v>
      </c>
      <c r="J910">
        <v>624.89700000000005</v>
      </c>
      <c r="K910" t="s">
        <v>62</v>
      </c>
      <c r="L910" s="2">
        <v>0.61249999999999993</v>
      </c>
      <c r="M910" t="s">
        <v>33</v>
      </c>
      <c r="N910">
        <v>595.14</v>
      </c>
      <c r="O910">
        <v>4.7619047620000003</v>
      </c>
      <c r="P910">
        <v>29.757000000000001</v>
      </c>
      <c r="Q910">
        <v>5.5</v>
      </c>
    </row>
    <row r="911" spans="1:17" hidden="1" x14ac:dyDescent="0.3">
      <c r="A911" t="s">
        <v>160</v>
      </c>
      <c r="B911" t="s">
        <v>25</v>
      </c>
      <c r="C911" t="s">
        <v>26</v>
      </c>
      <c r="D911" t="s">
        <v>27</v>
      </c>
      <c r="E911" t="s">
        <v>31</v>
      </c>
      <c r="F911" t="s">
        <v>22</v>
      </c>
      <c r="G911">
        <v>89.75</v>
      </c>
      <c r="H911">
        <v>1</v>
      </c>
      <c r="I911">
        <v>4.4874999999999998</v>
      </c>
      <c r="J911">
        <v>94.237499999999997</v>
      </c>
      <c r="K911" s="1">
        <v>43618</v>
      </c>
      <c r="L911" s="2">
        <v>0.83680555555555547</v>
      </c>
      <c r="M911" t="s">
        <v>33</v>
      </c>
      <c r="N911">
        <v>89.75</v>
      </c>
      <c r="O911">
        <v>4.7619047620000003</v>
      </c>
      <c r="P911">
        <v>4.4874999999999998</v>
      </c>
      <c r="Q911">
        <v>6.6</v>
      </c>
    </row>
    <row r="912" spans="1:17" hidden="1" x14ac:dyDescent="0.3">
      <c r="A912" t="s">
        <v>174</v>
      </c>
      <c r="B912" t="s">
        <v>25</v>
      </c>
      <c r="C912" t="s">
        <v>26</v>
      </c>
      <c r="D912" t="s">
        <v>27</v>
      </c>
      <c r="E912" t="s">
        <v>31</v>
      </c>
      <c r="F912" t="s">
        <v>51</v>
      </c>
      <c r="G912">
        <v>27.38</v>
      </c>
      <c r="H912">
        <v>6</v>
      </c>
      <c r="I912">
        <v>8.2140000000000004</v>
      </c>
      <c r="J912">
        <v>172.494</v>
      </c>
      <c r="K912" s="1">
        <v>43586</v>
      </c>
      <c r="L912" s="2">
        <v>0.87083333333333324</v>
      </c>
      <c r="M912" t="s">
        <v>33</v>
      </c>
      <c r="N912">
        <v>164.28</v>
      </c>
      <c r="O912">
        <v>4.7619047620000003</v>
      </c>
      <c r="P912">
        <v>8.2140000000000004</v>
      </c>
      <c r="Q912">
        <v>7.9</v>
      </c>
    </row>
    <row r="913" spans="1:17" hidden="1" x14ac:dyDescent="0.3">
      <c r="A913" t="s">
        <v>185</v>
      </c>
      <c r="B913" t="s">
        <v>25</v>
      </c>
      <c r="C913" t="s">
        <v>26</v>
      </c>
      <c r="D913" t="s">
        <v>27</v>
      </c>
      <c r="E913" t="s">
        <v>21</v>
      </c>
      <c r="F913" t="s">
        <v>51</v>
      </c>
      <c r="G913">
        <v>27.02</v>
      </c>
      <c r="H913">
        <v>3</v>
      </c>
      <c r="I913">
        <v>4.0529999999999999</v>
      </c>
      <c r="J913">
        <v>85.113</v>
      </c>
      <c r="K913" s="1">
        <v>43499</v>
      </c>
      <c r="L913" s="2">
        <v>0.54236111111111118</v>
      </c>
      <c r="M913" t="s">
        <v>33</v>
      </c>
      <c r="N913">
        <v>81.06</v>
      </c>
      <c r="O913">
        <v>4.7619047620000003</v>
      </c>
      <c r="P913">
        <v>4.0529999999999999</v>
      </c>
      <c r="Q913">
        <v>7.1</v>
      </c>
    </row>
    <row r="914" spans="1:17" hidden="1" x14ac:dyDescent="0.3">
      <c r="A914" t="s">
        <v>198</v>
      </c>
      <c r="B914" t="s">
        <v>25</v>
      </c>
      <c r="C914" t="s">
        <v>26</v>
      </c>
      <c r="D914" t="s">
        <v>27</v>
      </c>
      <c r="E914" t="s">
        <v>21</v>
      </c>
      <c r="F914" t="s">
        <v>51</v>
      </c>
      <c r="G914">
        <v>31.73</v>
      </c>
      <c r="H914">
        <v>9</v>
      </c>
      <c r="I914">
        <v>14.278499999999999</v>
      </c>
      <c r="J914">
        <v>299.8485</v>
      </c>
      <c r="K914" s="1">
        <v>43678</v>
      </c>
      <c r="L914" s="2">
        <v>0.67847222222222225</v>
      </c>
      <c r="M914" t="s">
        <v>33</v>
      </c>
      <c r="N914">
        <v>285.57</v>
      </c>
      <c r="O914">
        <v>4.7619047620000003</v>
      </c>
      <c r="P914">
        <v>14.278499999999999</v>
      </c>
      <c r="Q914">
        <v>5.9</v>
      </c>
    </row>
    <row r="915" spans="1:17" hidden="1" x14ac:dyDescent="0.3">
      <c r="A915" t="s">
        <v>220</v>
      </c>
      <c r="B915" t="s">
        <v>25</v>
      </c>
      <c r="C915" t="s">
        <v>26</v>
      </c>
      <c r="D915" t="s">
        <v>27</v>
      </c>
      <c r="E915" t="s">
        <v>21</v>
      </c>
      <c r="F915" t="s">
        <v>22</v>
      </c>
      <c r="G915">
        <v>46.26</v>
      </c>
      <c r="H915">
        <v>6</v>
      </c>
      <c r="I915">
        <v>13.878</v>
      </c>
      <c r="J915">
        <v>291.43799999999999</v>
      </c>
      <c r="K915" s="1">
        <v>43680</v>
      </c>
      <c r="L915" s="2">
        <v>0.71597222222222223</v>
      </c>
      <c r="M915" t="s">
        <v>33</v>
      </c>
      <c r="N915">
        <v>277.56</v>
      </c>
      <c r="O915">
        <v>4.7619047620000003</v>
      </c>
      <c r="P915">
        <v>13.878</v>
      </c>
      <c r="Q915">
        <v>9.5</v>
      </c>
    </row>
    <row r="916" spans="1:17" hidden="1" x14ac:dyDescent="0.3">
      <c r="A916" t="s">
        <v>222</v>
      </c>
      <c r="B916" t="s">
        <v>25</v>
      </c>
      <c r="C916" t="s">
        <v>26</v>
      </c>
      <c r="D916" t="s">
        <v>27</v>
      </c>
      <c r="E916" t="s">
        <v>31</v>
      </c>
      <c r="F916" t="s">
        <v>22</v>
      </c>
      <c r="G916">
        <v>66.14</v>
      </c>
      <c r="H916">
        <v>4</v>
      </c>
      <c r="I916">
        <v>13.228</v>
      </c>
      <c r="J916">
        <v>277.78800000000001</v>
      </c>
      <c r="K916" t="s">
        <v>103</v>
      </c>
      <c r="L916" s="2">
        <v>0.53194444444444444</v>
      </c>
      <c r="M916" t="s">
        <v>33</v>
      </c>
      <c r="N916">
        <v>264.56</v>
      </c>
      <c r="O916">
        <v>4.7619047620000003</v>
      </c>
      <c r="P916">
        <v>13.228</v>
      </c>
      <c r="Q916">
        <v>5.6</v>
      </c>
    </row>
    <row r="917" spans="1:17" hidden="1" x14ac:dyDescent="0.3">
      <c r="A917" t="s">
        <v>237</v>
      </c>
      <c r="B917" t="s">
        <v>25</v>
      </c>
      <c r="C917" t="s">
        <v>26</v>
      </c>
      <c r="D917" t="s">
        <v>27</v>
      </c>
      <c r="E917" t="s">
        <v>21</v>
      </c>
      <c r="F917" t="s">
        <v>48</v>
      </c>
      <c r="G917">
        <v>43.18</v>
      </c>
      <c r="H917">
        <v>8</v>
      </c>
      <c r="I917">
        <v>17.271999999999998</v>
      </c>
      <c r="J917">
        <v>362.71199999999999</v>
      </c>
      <c r="K917" t="s">
        <v>183</v>
      </c>
      <c r="L917" s="2">
        <v>0.81874999999999998</v>
      </c>
      <c r="M917" t="s">
        <v>33</v>
      </c>
      <c r="N917">
        <v>345.44</v>
      </c>
      <c r="O917">
        <v>4.7619047620000003</v>
      </c>
      <c r="P917">
        <v>17.271999999999998</v>
      </c>
      <c r="Q917">
        <v>8.3000000000000007</v>
      </c>
    </row>
    <row r="918" spans="1:17" hidden="1" x14ac:dyDescent="0.3">
      <c r="A918" t="s">
        <v>256</v>
      </c>
      <c r="B918" t="s">
        <v>25</v>
      </c>
      <c r="C918" t="s">
        <v>26</v>
      </c>
      <c r="D918" t="s">
        <v>27</v>
      </c>
      <c r="E918" t="s">
        <v>21</v>
      </c>
      <c r="F918" t="s">
        <v>51</v>
      </c>
      <c r="G918">
        <v>22.51</v>
      </c>
      <c r="H918">
        <v>7</v>
      </c>
      <c r="I918">
        <v>7.8784999999999998</v>
      </c>
      <c r="J918">
        <v>165.4485</v>
      </c>
      <c r="K918" t="s">
        <v>257</v>
      </c>
      <c r="L918" s="2">
        <v>0.4513888888888889</v>
      </c>
      <c r="M918" t="s">
        <v>33</v>
      </c>
      <c r="N918">
        <v>157.57</v>
      </c>
      <c r="O918">
        <v>4.7619047620000003</v>
      </c>
      <c r="P918">
        <v>7.8784999999999998</v>
      </c>
      <c r="Q918">
        <v>4.8</v>
      </c>
    </row>
    <row r="919" spans="1:17" hidden="1" x14ac:dyDescent="0.3">
      <c r="A919" t="s">
        <v>269</v>
      </c>
      <c r="B919" t="s">
        <v>25</v>
      </c>
      <c r="C919" t="s">
        <v>26</v>
      </c>
      <c r="D919" t="s">
        <v>27</v>
      </c>
      <c r="E919" t="s">
        <v>21</v>
      </c>
      <c r="F919" t="s">
        <v>32</v>
      </c>
      <c r="G919">
        <v>69.81</v>
      </c>
      <c r="H919">
        <v>4</v>
      </c>
      <c r="I919">
        <v>13.962</v>
      </c>
      <c r="J919">
        <v>293.202</v>
      </c>
      <c r="K919" t="s">
        <v>80</v>
      </c>
      <c r="L919" s="2">
        <v>0.86805555555555547</v>
      </c>
      <c r="M919" t="s">
        <v>33</v>
      </c>
      <c r="N919">
        <v>279.24</v>
      </c>
      <c r="O919">
        <v>4.7619047620000003</v>
      </c>
      <c r="P919">
        <v>13.962</v>
      </c>
      <c r="Q919">
        <v>5.9</v>
      </c>
    </row>
    <row r="920" spans="1:17" hidden="1" x14ac:dyDescent="0.3">
      <c r="A920" t="s">
        <v>278</v>
      </c>
      <c r="B920" t="s">
        <v>25</v>
      </c>
      <c r="C920" t="s">
        <v>26</v>
      </c>
      <c r="D920" t="s">
        <v>27</v>
      </c>
      <c r="E920" t="s">
        <v>31</v>
      </c>
      <c r="F920" t="s">
        <v>22</v>
      </c>
      <c r="G920">
        <v>41.5</v>
      </c>
      <c r="H920">
        <v>4</v>
      </c>
      <c r="I920">
        <v>8.3000000000000007</v>
      </c>
      <c r="J920">
        <v>174.3</v>
      </c>
      <c r="K920" s="1">
        <v>43802</v>
      </c>
      <c r="L920" s="2">
        <v>0.83194444444444438</v>
      </c>
      <c r="M920" t="s">
        <v>33</v>
      </c>
      <c r="N920">
        <v>166</v>
      </c>
      <c r="O920">
        <v>4.7619047620000003</v>
      </c>
      <c r="P920">
        <v>8.3000000000000007</v>
      </c>
      <c r="Q920">
        <v>8.1999999999999993</v>
      </c>
    </row>
    <row r="921" spans="1:17" hidden="1" x14ac:dyDescent="0.3">
      <c r="A921" t="s">
        <v>322</v>
      </c>
      <c r="B921" t="s">
        <v>25</v>
      </c>
      <c r="C921" t="s">
        <v>26</v>
      </c>
      <c r="D921" t="s">
        <v>27</v>
      </c>
      <c r="E921" t="s">
        <v>31</v>
      </c>
      <c r="F921" t="s">
        <v>22</v>
      </c>
      <c r="G921">
        <v>17.41</v>
      </c>
      <c r="H921">
        <v>5</v>
      </c>
      <c r="I921">
        <v>4.3525</v>
      </c>
      <c r="J921">
        <v>91.402500000000003</v>
      </c>
      <c r="K921" t="s">
        <v>80</v>
      </c>
      <c r="L921" s="2">
        <v>0.63611111111111118</v>
      </c>
      <c r="M921" t="s">
        <v>33</v>
      </c>
      <c r="N921">
        <v>87.05</v>
      </c>
      <c r="O921">
        <v>4.7619047620000003</v>
      </c>
      <c r="P921">
        <v>4.3525</v>
      </c>
      <c r="Q921">
        <v>4.9000000000000004</v>
      </c>
    </row>
    <row r="922" spans="1:17" hidden="1" x14ac:dyDescent="0.3">
      <c r="A922" t="s">
        <v>339</v>
      </c>
      <c r="B922" t="s">
        <v>25</v>
      </c>
      <c r="C922" t="s">
        <v>26</v>
      </c>
      <c r="D922" t="s">
        <v>27</v>
      </c>
      <c r="E922" t="s">
        <v>21</v>
      </c>
      <c r="F922" t="s">
        <v>37</v>
      </c>
      <c r="G922">
        <v>14.39</v>
      </c>
      <c r="H922">
        <v>2</v>
      </c>
      <c r="I922">
        <v>1.4390000000000001</v>
      </c>
      <c r="J922">
        <v>30.219000000000001</v>
      </c>
      <c r="K922" s="1">
        <v>43499</v>
      </c>
      <c r="L922" s="2">
        <v>0.8222222222222223</v>
      </c>
      <c r="M922" t="s">
        <v>33</v>
      </c>
      <c r="N922">
        <v>28.78</v>
      </c>
      <c r="O922">
        <v>4.7619047620000003</v>
      </c>
      <c r="P922">
        <v>1.4390000000000001</v>
      </c>
      <c r="Q922">
        <v>7.2</v>
      </c>
    </row>
    <row r="923" spans="1:17" hidden="1" x14ac:dyDescent="0.3">
      <c r="A923" t="s">
        <v>353</v>
      </c>
      <c r="B923" t="s">
        <v>25</v>
      </c>
      <c r="C923" t="s">
        <v>26</v>
      </c>
      <c r="D923" t="s">
        <v>27</v>
      </c>
      <c r="E923" t="s">
        <v>31</v>
      </c>
      <c r="F923" t="s">
        <v>32</v>
      </c>
      <c r="G923">
        <v>35.47</v>
      </c>
      <c r="H923">
        <v>4</v>
      </c>
      <c r="I923">
        <v>7.0940000000000003</v>
      </c>
      <c r="J923">
        <v>148.97399999999999</v>
      </c>
      <c r="K923" t="s">
        <v>354</v>
      </c>
      <c r="L923" s="2">
        <v>0.72361111111111109</v>
      </c>
      <c r="M923" t="s">
        <v>33</v>
      </c>
      <c r="N923">
        <v>141.88</v>
      </c>
      <c r="O923">
        <v>4.7619047620000003</v>
      </c>
      <c r="P923">
        <v>7.0940000000000003</v>
      </c>
      <c r="Q923">
        <v>6.9</v>
      </c>
    </row>
    <row r="924" spans="1:17" hidden="1" x14ac:dyDescent="0.3">
      <c r="A924" t="s">
        <v>369</v>
      </c>
      <c r="B924" t="s">
        <v>25</v>
      </c>
      <c r="C924" t="s">
        <v>26</v>
      </c>
      <c r="D924" t="s">
        <v>27</v>
      </c>
      <c r="E924" t="s">
        <v>31</v>
      </c>
      <c r="F924" t="s">
        <v>32</v>
      </c>
      <c r="G924">
        <v>37</v>
      </c>
      <c r="H924">
        <v>1</v>
      </c>
      <c r="I924">
        <v>1.85</v>
      </c>
      <c r="J924">
        <v>38.85</v>
      </c>
      <c r="K924" s="1">
        <v>43619</v>
      </c>
      <c r="L924" s="2">
        <v>0.56180555555555556</v>
      </c>
      <c r="M924" t="s">
        <v>33</v>
      </c>
      <c r="N924">
        <v>37</v>
      </c>
      <c r="O924">
        <v>4.7619047620000003</v>
      </c>
      <c r="P924">
        <v>1.85</v>
      </c>
      <c r="Q924">
        <v>7.9</v>
      </c>
    </row>
    <row r="925" spans="1:17" hidden="1" x14ac:dyDescent="0.3">
      <c r="A925" t="s">
        <v>388</v>
      </c>
      <c r="B925" t="s">
        <v>25</v>
      </c>
      <c r="C925" t="s">
        <v>26</v>
      </c>
      <c r="D925" t="s">
        <v>27</v>
      </c>
      <c r="E925" t="s">
        <v>31</v>
      </c>
      <c r="F925" t="s">
        <v>51</v>
      </c>
      <c r="G925">
        <v>99.82</v>
      </c>
      <c r="H925">
        <v>2</v>
      </c>
      <c r="I925">
        <v>9.9819999999999993</v>
      </c>
      <c r="J925">
        <v>209.62200000000001</v>
      </c>
      <c r="K925" s="1">
        <v>43497</v>
      </c>
      <c r="L925" s="2">
        <v>0.75624999999999998</v>
      </c>
      <c r="M925" t="s">
        <v>33</v>
      </c>
      <c r="N925">
        <v>199.64</v>
      </c>
      <c r="O925">
        <v>4.7619047620000003</v>
      </c>
      <c r="P925">
        <v>9.9819999999999993</v>
      </c>
      <c r="Q925">
        <v>6.7</v>
      </c>
    </row>
    <row r="926" spans="1:17" hidden="1" x14ac:dyDescent="0.3">
      <c r="A926" t="s">
        <v>426</v>
      </c>
      <c r="B926" t="s">
        <v>25</v>
      </c>
      <c r="C926" t="s">
        <v>26</v>
      </c>
      <c r="D926" t="s">
        <v>27</v>
      </c>
      <c r="E926" t="s">
        <v>21</v>
      </c>
      <c r="F926" t="s">
        <v>28</v>
      </c>
      <c r="G926">
        <v>47.65</v>
      </c>
      <c r="H926">
        <v>3</v>
      </c>
      <c r="I926">
        <v>7.1475</v>
      </c>
      <c r="J926">
        <v>150.0975</v>
      </c>
      <c r="K926" t="s">
        <v>171</v>
      </c>
      <c r="L926" s="2">
        <v>0.54027777777777775</v>
      </c>
      <c r="M926" t="s">
        <v>33</v>
      </c>
      <c r="N926">
        <v>142.94999999999999</v>
      </c>
      <c r="O926">
        <v>4.7619047620000003</v>
      </c>
      <c r="P926">
        <v>7.1475</v>
      </c>
      <c r="Q926">
        <v>9.5</v>
      </c>
    </row>
    <row r="927" spans="1:17" hidden="1" x14ac:dyDescent="0.3">
      <c r="A927" t="s">
        <v>444</v>
      </c>
      <c r="B927" t="s">
        <v>25</v>
      </c>
      <c r="C927" t="s">
        <v>26</v>
      </c>
      <c r="D927" t="s">
        <v>27</v>
      </c>
      <c r="E927" t="s">
        <v>21</v>
      </c>
      <c r="F927" t="s">
        <v>51</v>
      </c>
      <c r="G927">
        <v>37.549999999999997</v>
      </c>
      <c r="H927">
        <v>10</v>
      </c>
      <c r="I927">
        <v>18.774999999999999</v>
      </c>
      <c r="J927">
        <v>394.27499999999998</v>
      </c>
      <c r="K927" s="1">
        <v>43680</v>
      </c>
      <c r="L927" s="2">
        <v>0.8340277777777777</v>
      </c>
      <c r="M927" t="s">
        <v>33</v>
      </c>
      <c r="N927">
        <v>375.5</v>
      </c>
      <c r="O927">
        <v>4.7619047620000003</v>
      </c>
      <c r="P927">
        <v>18.774999999999999</v>
      </c>
      <c r="Q927">
        <v>9.3000000000000007</v>
      </c>
    </row>
    <row r="928" spans="1:17" hidden="1" x14ac:dyDescent="0.3">
      <c r="A928" t="s">
        <v>489</v>
      </c>
      <c r="B928" t="s">
        <v>25</v>
      </c>
      <c r="C928" t="s">
        <v>26</v>
      </c>
      <c r="D928" t="s">
        <v>27</v>
      </c>
      <c r="E928" t="s">
        <v>21</v>
      </c>
      <c r="F928" t="s">
        <v>48</v>
      </c>
      <c r="G928">
        <v>39.43</v>
      </c>
      <c r="H928">
        <v>6</v>
      </c>
      <c r="I928">
        <v>11.829000000000001</v>
      </c>
      <c r="J928">
        <v>248.40899999999999</v>
      </c>
      <c r="K928" t="s">
        <v>39</v>
      </c>
      <c r="L928" s="2">
        <v>0.84583333333333333</v>
      </c>
      <c r="M928" t="s">
        <v>33</v>
      </c>
      <c r="N928">
        <v>236.58</v>
      </c>
      <c r="O928">
        <v>4.7619047620000003</v>
      </c>
      <c r="P928">
        <v>11.829000000000001</v>
      </c>
      <c r="Q928">
        <v>9.4</v>
      </c>
    </row>
    <row r="929" spans="1:17" hidden="1" x14ac:dyDescent="0.3">
      <c r="A929" t="s">
        <v>490</v>
      </c>
      <c r="B929" t="s">
        <v>25</v>
      </c>
      <c r="C929" t="s">
        <v>26</v>
      </c>
      <c r="D929" t="s">
        <v>27</v>
      </c>
      <c r="E929" t="s">
        <v>31</v>
      </c>
      <c r="F929" t="s">
        <v>32</v>
      </c>
      <c r="G929">
        <v>46.22</v>
      </c>
      <c r="H929">
        <v>4</v>
      </c>
      <c r="I929">
        <v>9.2439999999999998</v>
      </c>
      <c r="J929">
        <v>194.124</v>
      </c>
      <c r="K929" s="1">
        <v>43802</v>
      </c>
      <c r="L929" s="2">
        <v>0.83611111111111114</v>
      </c>
      <c r="M929" t="s">
        <v>33</v>
      </c>
      <c r="N929">
        <v>184.88</v>
      </c>
      <c r="O929">
        <v>4.7619047620000003</v>
      </c>
      <c r="P929">
        <v>9.2439999999999998</v>
      </c>
      <c r="Q929">
        <v>6.2</v>
      </c>
    </row>
    <row r="930" spans="1:17" hidden="1" x14ac:dyDescent="0.3">
      <c r="A930" t="s">
        <v>505</v>
      </c>
      <c r="B930" t="s">
        <v>25</v>
      </c>
      <c r="C930" t="s">
        <v>26</v>
      </c>
      <c r="D930" t="s">
        <v>27</v>
      </c>
      <c r="E930" t="s">
        <v>21</v>
      </c>
      <c r="F930" t="s">
        <v>32</v>
      </c>
      <c r="G930">
        <v>45.38</v>
      </c>
      <c r="H930">
        <v>4</v>
      </c>
      <c r="I930">
        <v>9.0760000000000005</v>
      </c>
      <c r="J930">
        <v>190.596</v>
      </c>
      <c r="K930" s="1">
        <v>43678</v>
      </c>
      <c r="L930" s="2">
        <v>0.57500000000000007</v>
      </c>
      <c r="M930" t="s">
        <v>33</v>
      </c>
      <c r="N930">
        <v>181.52</v>
      </c>
      <c r="O930">
        <v>4.7619047620000003</v>
      </c>
      <c r="P930">
        <v>9.0760000000000005</v>
      </c>
      <c r="Q930">
        <v>8.6999999999999993</v>
      </c>
    </row>
    <row r="931" spans="1:17" hidden="1" x14ac:dyDescent="0.3">
      <c r="A931" t="s">
        <v>528</v>
      </c>
      <c r="B931" t="s">
        <v>25</v>
      </c>
      <c r="C931" t="s">
        <v>26</v>
      </c>
      <c r="D931" t="s">
        <v>27</v>
      </c>
      <c r="E931" t="s">
        <v>21</v>
      </c>
      <c r="F931" t="s">
        <v>28</v>
      </c>
      <c r="G931">
        <v>40.86</v>
      </c>
      <c r="H931">
        <v>8</v>
      </c>
      <c r="I931">
        <v>16.344000000000001</v>
      </c>
      <c r="J931">
        <v>343.22399999999999</v>
      </c>
      <c r="K931" s="1">
        <v>43648</v>
      </c>
      <c r="L931" s="2">
        <v>0.60972222222222217</v>
      </c>
      <c r="M931" t="s">
        <v>33</v>
      </c>
      <c r="N931">
        <v>326.88</v>
      </c>
      <c r="O931">
        <v>4.7619047620000003</v>
      </c>
      <c r="P931">
        <v>16.344000000000001</v>
      </c>
      <c r="Q931">
        <v>6.5</v>
      </c>
    </row>
    <row r="932" spans="1:17" hidden="1" x14ac:dyDescent="0.3">
      <c r="A932" t="s">
        <v>536</v>
      </c>
      <c r="B932" t="s">
        <v>25</v>
      </c>
      <c r="C932" t="s">
        <v>26</v>
      </c>
      <c r="D932" t="s">
        <v>27</v>
      </c>
      <c r="E932" t="s">
        <v>31</v>
      </c>
      <c r="F932" t="s">
        <v>51</v>
      </c>
      <c r="G932">
        <v>45.74</v>
      </c>
      <c r="H932">
        <v>3</v>
      </c>
      <c r="I932">
        <v>6.8609999999999998</v>
      </c>
      <c r="J932">
        <v>144.08099999999999</v>
      </c>
      <c r="K932" s="1">
        <v>43741</v>
      </c>
      <c r="L932" s="2">
        <v>0.73472222222222217</v>
      </c>
      <c r="M932" t="s">
        <v>33</v>
      </c>
      <c r="N932">
        <v>137.22</v>
      </c>
      <c r="O932">
        <v>4.7619047620000003</v>
      </c>
      <c r="P932">
        <v>6.8609999999999998</v>
      </c>
      <c r="Q932">
        <v>6.5</v>
      </c>
    </row>
    <row r="933" spans="1:17" hidden="1" x14ac:dyDescent="0.3">
      <c r="A933" t="s">
        <v>548</v>
      </c>
      <c r="B933" t="s">
        <v>25</v>
      </c>
      <c r="C933" t="s">
        <v>26</v>
      </c>
      <c r="D933" t="s">
        <v>27</v>
      </c>
      <c r="E933" t="s">
        <v>31</v>
      </c>
      <c r="F933" t="s">
        <v>48</v>
      </c>
      <c r="G933">
        <v>35.89</v>
      </c>
      <c r="H933">
        <v>1</v>
      </c>
      <c r="I933">
        <v>1.7945</v>
      </c>
      <c r="J933">
        <v>37.6845</v>
      </c>
      <c r="K933" t="s">
        <v>149</v>
      </c>
      <c r="L933" s="2">
        <v>0.70277777777777783</v>
      </c>
      <c r="M933" t="s">
        <v>33</v>
      </c>
      <c r="N933">
        <v>35.89</v>
      </c>
      <c r="O933">
        <v>4.7619047620000003</v>
      </c>
      <c r="P933">
        <v>1.7945</v>
      </c>
      <c r="Q933">
        <v>7.9</v>
      </c>
    </row>
    <row r="934" spans="1:17" hidden="1" x14ac:dyDescent="0.3">
      <c r="A934" t="s">
        <v>642</v>
      </c>
      <c r="B934" t="s">
        <v>25</v>
      </c>
      <c r="C934" t="s">
        <v>26</v>
      </c>
      <c r="D934" t="s">
        <v>27</v>
      </c>
      <c r="E934" t="s">
        <v>31</v>
      </c>
      <c r="F934" t="s">
        <v>28</v>
      </c>
      <c r="G934">
        <v>22.21</v>
      </c>
      <c r="H934">
        <v>6</v>
      </c>
      <c r="I934">
        <v>6.6630000000000003</v>
      </c>
      <c r="J934">
        <v>139.923</v>
      </c>
      <c r="K934" s="1">
        <v>43649</v>
      </c>
      <c r="L934" s="2">
        <v>0.43263888888888885</v>
      </c>
      <c r="M934" t="s">
        <v>33</v>
      </c>
      <c r="N934">
        <v>133.26</v>
      </c>
      <c r="O934">
        <v>4.7619047620000003</v>
      </c>
      <c r="P934">
        <v>6.6630000000000003</v>
      </c>
      <c r="Q934">
        <v>8.6</v>
      </c>
    </row>
    <row r="935" spans="1:17" hidden="1" x14ac:dyDescent="0.3">
      <c r="A935" t="s">
        <v>650</v>
      </c>
      <c r="B935" t="s">
        <v>25</v>
      </c>
      <c r="C935" t="s">
        <v>26</v>
      </c>
      <c r="D935" t="s">
        <v>27</v>
      </c>
      <c r="E935" t="s">
        <v>31</v>
      </c>
      <c r="F935" t="s">
        <v>48</v>
      </c>
      <c r="G935">
        <v>89.2</v>
      </c>
      <c r="H935">
        <v>10</v>
      </c>
      <c r="I935">
        <v>44.6</v>
      </c>
      <c r="J935">
        <v>936.6</v>
      </c>
      <c r="K935" s="1">
        <v>43771</v>
      </c>
      <c r="L935" s="2">
        <v>0.65416666666666667</v>
      </c>
      <c r="M935" t="s">
        <v>33</v>
      </c>
      <c r="N935">
        <v>892</v>
      </c>
      <c r="O935">
        <v>4.7619047620000003</v>
      </c>
      <c r="P935">
        <v>44.6</v>
      </c>
      <c r="Q935">
        <v>4.4000000000000004</v>
      </c>
    </row>
    <row r="936" spans="1:17" hidden="1" x14ac:dyDescent="0.3">
      <c r="A936" t="s">
        <v>655</v>
      </c>
      <c r="B936" t="s">
        <v>25</v>
      </c>
      <c r="C936" t="s">
        <v>26</v>
      </c>
      <c r="D936" t="s">
        <v>27</v>
      </c>
      <c r="E936" t="s">
        <v>21</v>
      </c>
      <c r="F936" t="s">
        <v>37</v>
      </c>
      <c r="G936">
        <v>49.33</v>
      </c>
      <c r="H936">
        <v>10</v>
      </c>
      <c r="I936">
        <v>24.664999999999999</v>
      </c>
      <c r="J936">
        <v>517.96500000000003</v>
      </c>
      <c r="K936" s="1">
        <v>43526</v>
      </c>
      <c r="L936" s="2">
        <v>0.69444444444444453</v>
      </c>
      <c r="M936" t="s">
        <v>33</v>
      </c>
      <c r="N936">
        <v>493.3</v>
      </c>
      <c r="O936">
        <v>4.7619047620000003</v>
      </c>
      <c r="P936">
        <v>24.664999999999999</v>
      </c>
      <c r="Q936">
        <v>9.4</v>
      </c>
    </row>
    <row r="937" spans="1:17" hidden="1" x14ac:dyDescent="0.3">
      <c r="A937" t="s">
        <v>690</v>
      </c>
      <c r="B937" t="s">
        <v>25</v>
      </c>
      <c r="C937" t="s">
        <v>26</v>
      </c>
      <c r="D937" t="s">
        <v>27</v>
      </c>
      <c r="E937" t="s">
        <v>21</v>
      </c>
      <c r="F937" t="s">
        <v>51</v>
      </c>
      <c r="G937">
        <v>64.989999999999995</v>
      </c>
      <c r="H937">
        <v>1</v>
      </c>
      <c r="I937">
        <v>3.2494999999999998</v>
      </c>
      <c r="J937">
        <v>68.239500000000007</v>
      </c>
      <c r="K937" t="s">
        <v>145</v>
      </c>
      <c r="L937" s="2">
        <v>0.42083333333333334</v>
      </c>
      <c r="M937" t="s">
        <v>33</v>
      </c>
      <c r="N937">
        <v>64.989999999999995</v>
      </c>
      <c r="O937">
        <v>4.7619047620000003</v>
      </c>
      <c r="P937">
        <v>3.2494999999999998</v>
      </c>
      <c r="Q937">
        <v>4.5</v>
      </c>
    </row>
    <row r="938" spans="1:17" hidden="1" x14ac:dyDescent="0.3">
      <c r="A938" t="s">
        <v>745</v>
      </c>
      <c r="B938" t="s">
        <v>25</v>
      </c>
      <c r="C938" t="s">
        <v>26</v>
      </c>
      <c r="D938" t="s">
        <v>27</v>
      </c>
      <c r="E938" t="s">
        <v>21</v>
      </c>
      <c r="F938" t="s">
        <v>28</v>
      </c>
      <c r="G938">
        <v>99.69</v>
      </c>
      <c r="H938">
        <v>1</v>
      </c>
      <c r="I938">
        <v>4.9844999999999997</v>
      </c>
      <c r="J938">
        <v>104.67449999999999</v>
      </c>
      <c r="K938" t="s">
        <v>99</v>
      </c>
      <c r="L938" s="2">
        <v>0.43263888888888885</v>
      </c>
      <c r="M938" t="s">
        <v>33</v>
      </c>
      <c r="N938">
        <v>99.69</v>
      </c>
      <c r="O938">
        <v>4.7619047620000003</v>
      </c>
      <c r="P938">
        <v>4.9844999999999997</v>
      </c>
      <c r="Q938">
        <v>8</v>
      </c>
    </row>
    <row r="939" spans="1:17" hidden="1" x14ac:dyDescent="0.3">
      <c r="A939" t="s">
        <v>762</v>
      </c>
      <c r="B939" t="s">
        <v>25</v>
      </c>
      <c r="C939" t="s">
        <v>26</v>
      </c>
      <c r="D939" t="s">
        <v>27</v>
      </c>
      <c r="E939" t="s">
        <v>31</v>
      </c>
      <c r="F939" t="s">
        <v>22</v>
      </c>
      <c r="G939">
        <v>33.64</v>
      </c>
      <c r="H939">
        <v>8</v>
      </c>
      <c r="I939">
        <v>13.456</v>
      </c>
      <c r="J939">
        <v>282.57600000000002</v>
      </c>
      <c r="K939" t="s">
        <v>118</v>
      </c>
      <c r="L939" s="2">
        <v>0.71527777777777779</v>
      </c>
      <c r="M939" t="s">
        <v>33</v>
      </c>
      <c r="N939">
        <v>269.12</v>
      </c>
      <c r="O939">
        <v>4.7619047620000003</v>
      </c>
      <c r="P939">
        <v>13.456</v>
      </c>
      <c r="Q939">
        <v>9.3000000000000007</v>
      </c>
    </row>
    <row r="940" spans="1:17" hidden="1" x14ac:dyDescent="0.3">
      <c r="A940" t="s">
        <v>855</v>
      </c>
      <c r="B940" t="s">
        <v>25</v>
      </c>
      <c r="C940" t="s">
        <v>26</v>
      </c>
      <c r="D940" t="s">
        <v>27</v>
      </c>
      <c r="E940" t="s">
        <v>21</v>
      </c>
      <c r="F940" t="s">
        <v>51</v>
      </c>
      <c r="G940">
        <v>76.06</v>
      </c>
      <c r="H940">
        <v>3</v>
      </c>
      <c r="I940">
        <v>11.409000000000001</v>
      </c>
      <c r="J940">
        <v>239.589</v>
      </c>
      <c r="K940" s="1">
        <v>43586</v>
      </c>
      <c r="L940" s="2">
        <v>0.85416666666666663</v>
      </c>
      <c r="M940" t="s">
        <v>33</v>
      </c>
      <c r="N940">
        <v>228.18</v>
      </c>
      <c r="O940">
        <v>4.7619047620000003</v>
      </c>
      <c r="P940">
        <v>11.409000000000001</v>
      </c>
      <c r="Q940">
        <v>9.8000000000000007</v>
      </c>
    </row>
    <row r="941" spans="1:17" hidden="1" x14ac:dyDescent="0.3">
      <c r="A941" t="s">
        <v>862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52.42</v>
      </c>
      <c r="H941">
        <v>1</v>
      </c>
      <c r="I941">
        <v>2.621</v>
      </c>
      <c r="J941">
        <v>55.040999999999997</v>
      </c>
      <c r="K941" s="1">
        <v>43618</v>
      </c>
      <c r="L941" s="2">
        <v>0.43194444444444446</v>
      </c>
      <c r="M941" t="s">
        <v>33</v>
      </c>
      <c r="N941">
        <v>52.42</v>
      </c>
      <c r="O941">
        <v>4.7619047620000003</v>
      </c>
      <c r="P941">
        <v>2.621</v>
      </c>
      <c r="Q941">
        <v>6.3</v>
      </c>
    </row>
    <row r="942" spans="1:17" hidden="1" x14ac:dyDescent="0.3">
      <c r="A942" t="s">
        <v>876</v>
      </c>
      <c r="B942" t="s">
        <v>25</v>
      </c>
      <c r="C942" t="s">
        <v>26</v>
      </c>
      <c r="D942" t="s">
        <v>27</v>
      </c>
      <c r="E942" t="s">
        <v>21</v>
      </c>
      <c r="F942" t="s">
        <v>22</v>
      </c>
      <c r="G942">
        <v>10.99</v>
      </c>
      <c r="H942">
        <v>5</v>
      </c>
      <c r="I942">
        <v>2.7475000000000001</v>
      </c>
      <c r="J942">
        <v>57.697499999999998</v>
      </c>
      <c r="K942" t="s">
        <v>147</v>
      </c>
      <c r="L942" s="2">
        <v>0.4291666666666667</v>
      </c>
      <c r="M942" t="s">
        <v>33</v>
      </c>
      <c r="N942">
        <v>54.95</v>
      </c>
      <c r="O942">
        <v>4.7619047620000003</v>
      </c>
      <c r="P942">
        <v>2.7475000000000001</v>
      </c>
      <c r="Q942">
        <v>9.3000000000000007</v>
      </c>
    </row>
    <row r="943" spans="1:17" hidden="1" x14ac:dyDescent="0.3">
      <c r="A943" t="s">
        <v>936</v>
      </c>
      <c r="B943" t="s">
        <v>25</v>
      </c>
      <c r="C943" t="s">
        <v>26</v>
      </c>
      <c r="D943" t="s">
        <v>27</v>
      </c>
      <c r="E943" t="s">
        <v>21</v>
      </c>
      <c r="F943" t="s">
        <v>37</v>
      </c>
      <c r="G943">
        <v>22.38</v>
      </c>
      <c r="H943">
        <v>1</v>
      </c>
      <c r="I943">
        <v>1.119</v>
      </c>
      <c r="J943">
        <v>23.498999999999999</v>
      </c>
      <c r="K943" t="s">
        <v>241</v>
      </c>
      <c r="L943" s="2">
        <v>0.71388888888888891</v>
      </c>
      <c r="M943" t="s">
        <v>33</v>
      </c>
      <c r="N943">
        <v>22.38</v>
      </c>
      <c r="O943">
        <v>4.7619047620000003</v>
      </c>
      <c r="P943">
        <v>1.119</v>
      </c>
      <c r="Q943">
        <v>8.6</v>
      </c>
    </row>
    <row r="944" spans="1:17" hidden="1" x14ac:dyDescent="0.3">
      <c r="A944" t="s">
        <v>995</v>
      </c>
      <c r="B944" t="s">
        <v>25</v>
      </c>
      <c r="C944" t="s">
        <v>26</v>
      </c>
      <c r="D944" t="s">
        <v>27</v>
      </c>
      <c r="E944" t="s">
        <v>31</v>
      </c>
      <c r="F944" t="s">
        <v>22</v>
      </c>
      <c r="G944">
        <v>84.61</v>
      </c>
      <c r="H944">
        <v>10</v>
      </c>
      <c r="I944">
        <v>42.305</v>
      </c>
      <c r="J944">
        <v>888.40499999999997</v>
      </c>
      <c r="K944" s="1">
        <v>43710</v>
      </c>
      <c r="L944" s="2">
        <v>0.79027777777777775</v>
      </c>
      <c r="M944" t="s">
        <v>33</v>
      </c>
      <c r="N944">
        <v>846.1</v>
      </c>
      <c r="O944">
        <v>4.7619047620000003</v>
      </c>
      <c r="P944">
        <v>42.305</v>
      </c>
      <c r="Q944">
        <v>8.8000000000000007</v>
      </c>
    </row>
    <row r="945" spans="1:17" hidden="1" x14ac:dyDescent="0.3">
      <c r="A945" t="s">
        <v>1012</v>
      </c>
      <c r="B945" t="s">
        <v>25</v>
      </c>
      <c r="C945" t="s">
        <v>26</v>
      </c>
      <c r="D945" t="s">
        <v>27</v>
      </c>
      <c r="E945" t="s">
        <v>21</v>
      </c>
      <c r="F945" t="s">
        <v>37</v>
      </c>
      <c r="G945">
        <v>83.14</v>
      </c>
      <c r="H945">
        <v>7</v>
      </c>
      <c r="I945">
        <v>29.099</v>
      </c>
      <c r="J945">
        <v>611.07899999999995</v>
      </c>
      <c r="K945" s="1">
        <v>43739</v>
      </c>
      <c r="L945" s="2">
        <v>0.4381944444444445</v>
      </c>
      <c r="M945" t="s">
        <v>33</v>
      </c>
      <c r="N945">
        <v>581.98</v>
      </c>
      <c r="O945">
        <v>4.7619047620000003</v>
      </c>
      <c r="P945">
        <v>29.099</v>
      </c>
      <c r="Q945">
        <v>6.6</v>
      </c>
    </row>
    <row r="946" spans="1:17" hidden="1" x14ac:dyDescent="0.3">
      <c r="A946" t="s">
        <v>38</v>
      </c>
      <c r="B946" t="s">
        <v>25</v>
      </c>
      <c r="C946" t="s">
        <v>26</v>
      </c>
      <c r="D946" t="s">
        <v>27</v>
      </c>
      <c r="E946" t="s">
        <v>31</v>
      </c>
      <c r="F946" t="s">
        <v>28</v>
      </c>
      <c r="G946">
        <v>85.39</v>
      </c>
      <c r="H946">
        <v>7</v>
      </c>
      <c r="I946">
        <v>29.886500000000002</v>
      </c>
      <c r="J946">
        <v>627.61649999999997</v>
      </c>
      <c r="K946" t="s">
        <v>39</v>
      </c>
      <c r="L946" s="2">
        <v>0.77083333333333337</v>
      </c>
      <c r="M946" t="s">
        <v>23</v>
      </c>
      <c r="N946">
        <v>597.73</v>
      </c>
      <c r="O946">
        <v>4.7619047620000003</v>
      </c>
      <c r="P946">
        <v>29.886500000000002</v>
      </c>
      <c r="Q946">
        <v>4.0999999999999996</v>
      </c>
    </row>
    <row r="947" spans="1:17" hidden="1" x14ac:dyDescent="0.3">
      <c r="A947" t="s">
        <v>42</v>
      </c>
      <c r="B947" t="s">
        <v>25</v>
      </c>
      <c r="C947" t="s">
        <v>26</v>
      </c>
      <c r="D947" t="s">
        <v>27</v>
      </c>
      <c r="E947" t="s">
        <v>21</v>
      </c>
      <c r="F947" t="s">
        <v>32</v>
      </c>
      <c r="G947">
        <v>73.56</v>
      </c>
      <c r="H947">
        <v>10</v>
      </c>
      <c r="I947">
        <v>36.78</v>
      </c>
      <c r="J947">
        <v>772.38</v>
      </c>
      <c r="K947" t="s">
        <v>43</v>
      </c>
      <c r="L947" s="2">
        <v>0.48472222222222222</v>
      </c>
      <c r="M947" t="s">
        <v>23</v>
      </c>
      <c r="N947">
        <v>735.6</v>
      </c>
      <c r="O947">
        <v>4.7619047620000003</v>
      </c>
      <c r="P947">
        <v>36.78</v>
      </c>
      <c r="Q947">
        <v>8</v>
      </c>
    </row>
    <row r="948" spans="1:17" hidden="1" x14ac:dyDescent="0.3">
      <c r="A948" t="s">
        <v>87</v>
      </c>
      <c r="B948" t="s">
        <v>25</v>
      </c>
      <c r="C948" t="s">
        <v>26</v>
      </c>
      <c r="D948" t="s">
        <v>27</v>
      </c>
      <c r="E948" t="s">
        <v>21</v>
      </c>
      <c r="F948" t="s">
        <v>22</v>
      </c>
      <c r="G948">
        <v>54.92</v>
      </c>
      <c r="H948">
        <v>8</v>
      </c>
      <c r="I948">
        <v>21.968</v>
      </c>
      <c r="J948">
        <v>461.32799999999997</v>
      </c>
      <c r="K948" t="s">
        <v>88</v>
      </c>
      <c r="L948" s="2">
        <v>0.55833333333333335</v>
      </c>
      <c r="M948" t="s">
        <v>23</v>
      </c>
      <c r="N948">
        <v>439.36</v>
      </c>
      <c r="O948">
        <v>4.7619047620000003</v>
      </c>
      <c r="P948">
        <v>21.968</v>
      </c>
      <c r="Q948">
        <v>7.6</v>
      </c>
    </row>
    <row r="949" spans="1:17" hidden="1" x14ac:dyDescent="0.3">
      <c r="A949" t="s">
        <v>119</v>
      </c>
      <c r="B949" t="s">
        <v>25</v>
      </c>
      <c r="C949" t="s">
        <v>26</v>
      </c>
      <c r="D949" t="s">
        <v>27</v>
      </c>
      <c r="E949" t="s">
        <v>31</v>
      </c>
      <c r="F949" t="s">
        <v>32</v>
      </c>
      <c r="G949">
        <v>55.73</v>
      </c>
      <c r="H949">
        <v>6</v>
      </c>
      <c r="I949">
        <v>16.719000000000001</v>
      </c>
      <c r="J949">
        <v>351.09899999999999</v>
      </c>
      <c r="K949" t="s">
        <v>43</v>
      </c>
      <c r="L949" s="2">
        <v>0.4548611111111111</v>
      </c>
      <c r="M949" t="s">
        <v>23</v>
      </c>
      <c r="N949">
        <v>334.38</v>
      </c>
      <c r="O949">
        <v>4.7619047620000003</v>
      </c>
      <c r="P949">
        <v>16.719000000000001</v>
      </c>
      <c r="Q949">
        <v>7</v>
      </c>
    </row>
    <row r="950" spans="1:17" hidden="1" x14ac:dyDescent="0.3">
      <c r="A950" t="s">
        <v>126</v>
      </c>
      <c r="B950" t="s">
        <v>25</v>
      </c>
      <c r="C950" t="s">
        <v>26</v>
      </c>
      <c r="D950" t="s">
        <v>27</v>
      </c>
      <c r="E950" t="s">
        <v>21</v>
      </c>
      <c r="F950" t="s">
        <v>22</v>
      </c>
      <c r="G950">
        <v>33.47</v>
      </c>
      <c r="H950">
        <v>2</v>
      </c>
      <c r="I950">
        <v>3.347</v>
      </c>
      <c r="J950">
        <v>70.287000000000006</v>
      </c>
      <c r="K950" s="1">
        <v>43740</v>
      </c>
      <c r="L950" s="2">
        <v>0.65486111111111112</v>
      </c>
      <c r="M950" t="s">
        <v>23</v>
      </c>
      <c r="N950">
        <v>66.94</v>
      </c>
      <c r="O950">
        <v>4.7619047620000003</v>
      </c>
      <c r="P950">
        <v>3.347</v>
      </c>
      <c r="Q950">
        <v>6.7</v>
      </c>
    </row>
    <row r="951" spans="1:17" hidden="1" x14ac:dyDescent="0.3">
      <c r="A951" t="s">
        <v>146</v>
      </c>
      <c r="B951" t="s">
        <v>25</v>
      </c>
      <c r="C951" t="s">
        <v>26</v>
      </c>
      <c r="D951" t="s">
        <v>27</v>
      </c>
      <c r="E951" t="s">
        <v>31</v>
      </c>
      <c r="F951" t="s">
        <v>48</v>
      </c>
      <c r="G951">
        <v>19.25</v>
      </c>
      <c r="H951">
        <v>8</v>
      </c>
      <c r="I951">
        <v>7.7</v>
      </c>
      <c r="J951">
        <v>161.69999999999999</v>
      </c>
      <c r="K951" t="s">
        <v>147</v>
      </c>
      <c r="L951" s="2">
        <v>0.77569444444444446</v>
      </c>
      <c r="M951" t="s">
        <v>23</v>
      </c>
      <c r="N951">
        <v>154</v>
      </c>
      <c r="O951">
        <v>4.7619047620000003</v>
      </c>
      <c r="P951">
        <v>7.7</v>
      </c>
      <c r="Q951">
        <v>6.6</v>
      </c>
    </row>
    <row r="952" spans="1:17" hidden="1" x14ac:dyDescent="0.3">
      <c r="A952" t="s">
        <v>151</v>
      </c>
      <c r="B952" t="s">
        <v>25</v>
      </c>
      <c r="C952" t="s">
        <v>26</v>
      </c>
      <c r="D952" t="s">
        <v>27</v>
      </c>
      <c r="E952" t="s">
        <v>21</v>
      </c>
      <c r="F952" t="s">
        <v>37</v>
      </c>
      <c r="G952">
        <v>83.06</v>
      </c>
      <c r="H952">
        <v>7</v>
      </c>
      <c r="I952">
        <v>29.071000000000002</v>
      </c>
      <c r="J952">
        <v>610.49099999999999</v>
      </c>
      <c r="K952" s="1">
        <v>43588</v>
      </c>
      <c r="L952" s="2">
        <v>0.60486111111111118</v>
      </c>
      <c r="M952" t="s">
        <v>23</v>
      </c>
      <c r="N952">
        <v>581.41999999999996</v>
      </c>
      <c r="O952">
        <v>4.7619047620000003</v>
      </c>
      <c r="P952">
        <v>29.071000000000002</v>
      </c>
      <c r="Q952">
        <v>4</v>
      </c>
    </row>
    <row r="953" spans="1:17" hidden="1" x14ac:dyDescent="0.3">
      <c r="A953" t="s">
        <v>157</v>
      </c>
      <c r="B953" t="s">
        <v>25</v>
      </c>
      <c r="C953" t="s">
        <v>26</v>
      </c>
      <c r="D953" t="s">
        <v>27</v>
      </c>
      <c r="E953" t="s">
        <v>21</v>
      </c>
      <c r="F953" t="s">
        <v>37</v>
      </c>
      <c r="G953">
        <v>44.86</v>
      </c>
      <c r="H953">
        <v>10</v>
      </c>
      <c r="I953">
        <v>22.43</v>
      </c>
      <c r="J953">
        <v>471.03</v>
      </c>
      <c r="K953" t="s">
        <v>145</v>
      </c>
      <c r="L953" s="2">
        <v>0.82916666666666661</v>
      </c>
      <c r="M953" t="s">
        <v>23</v>
      </c>
      <c r="N953">
        <v>448.6</v>
      </c>
      <c r="O953">
        <v>4.7619047620000003</v>
      </c>
      <c r="P953">
        <v>22.43</v>
      </c>
      <c r="Q953">
        <v>8.1999999999999993</v>
      </c>
    </row>
    <row r="954" spans="1:17" hidden="1" x14ac:dyDescent="0.3">
      <c r="A954" t="s">
        <v>205</v>
      </c>
      <c r="B954" t="s">
        <v>25</v>
      </c>
      <c r="C954" t="s">
        <v>26</v>
      </c>
      <c r="D954" t="s">
        <v>27</v>
      </c>
      <c r="E954" t="s">
        <v>21</v>
      </c>
      <c r="F954" t="s">
        <v>22</v>
      </c>
      <c r="G954">
        <v>81.3</v>
      </c>
      <c r="H954">
        <v>6</v>
      </c>
      <c r="I954">
        <v>24.39</v>
      </c>
      <c r="J954">
        <v>512.19000000000005</v>
      </c>
      <c r="K954" s="1">
        <v>43680</v>
      </c>
      <c r="L954" s="2">
        <v>0.69652777777777775</v>
      </c>
      <c r="M954" t="s">
        <v>23</v>
      </c>
      <c r="N954">
        <v>487.8</v>
      </c>
      <c r="O954">
        <v>4.7619047620000003</v>
      </c>
      <c r="P954">
        <v>24.39</v>
      </c>
      <c r="Q954">
        <v>5.3</v>
      </c>
    </row>
    <row r="955" spans="1:17" hidden="1" x14ac:dyDescent="0.3">
      <c r="A955" t="s">
        <v>229</v>
      </c>
      <c r="B955" t="s">
        <v>25</v>
      </c>
      <c r="C955" t="s">
        <v>26</v>
      </c>
      <c r="D955" t="s">
        <v>27</v>
      </c>
      <c r="E955" t="s">
        <v>21</v>
      </c>
      <c r="F955" t="s">
        <v>48</v>
      </c>
      <c r="G955">
        <v>16.48</v>
      </c>
      <c r="H955">
        <v>6</v>
      </c>
      <c r="I955">
        <v>4.944</v>
      </c>
      <c r="J955">
        <v>103.824</v>
      </c>
      <c r="K955" s="1">
        <v>43648</v>
      </c>
      <c r="L955" s="2">
        <v>0.76597222222222217</v>
      </c>
      <c r="M955" t="s">
        <v>23</v>
      </c>
      <c r="N955">
        <v>98.88</v>
      </c>
      <c r="O955">
        <v>4.7619047620000003</v>
      </c>
      <c r="P955">
        <v>4.944</v>
      </c>
      <c r="Q955">
        <v>9.9</v>
      </c>
    </row>
    <row r="956" spans="1:17" hidden="1" x14ac:dyDescent="0.3">
      <c r="A956" t="s">
        <v>240</v>
      </c>
      <c r="B956" t="s">
        <v>25</v>
      </c>
      <c r="C956" t="s">
        <v>26</v>
      </c>
      <c r="D956" t="s">
        <v>27</v>
      </c>
      <c r="E956" t="s">
        <v>31</v>
      </c>
      <c r="F956" t="s">
        <v>37</v>
      </c>
      <c r="G956">
        <v>76.400000000000006</v>
      </c>
      <c r="H956">
        <v>2</v>
      </c>
      <c r="I956">
        <v>7.64</v>
      </c>
      <c r="J956">
        <v>160.44</v>
      </c>
      <c r="K956" t="s">
        <v>241</v>
      </c>
      <c r="L956" s="2">
        <v>0.8208333333333333</v>
      </c>
      <c r="M956" t="s">
        <v>23</v>
      </c>
      <c r="N956">
        <v>152.80000000000001</v>
      </c>
      <c r="O956">
        <v>4.7619047620000003</v>
      </c>
      <c r="P956">
        <v>7.64</v>
      </c>
      <c r="Q956">
        <v>6.5</v>
      </c>
    </row>
    <row r="957" spans="1:17" hidden="1" x14ac:dyDescent="0.3">
      <c r="A957" t="s">
        <v>263</v>
      </c>
      <c r="B957" t="s">
        <v>25</v>
      </c>
      <c r="C957" t="s">
        <v>26</v>
      </c>
      <c r="D957" t="s">
        <v>27</v>
      </c>
      <c r="E957" t="s">
        <v>31</v>
      </c>
      <c r="F957" t="s">
        <v>22</v>
      </c>
      <c r="G957">
        <v>34.31</v>
      </c>
      <c r="H957">
        <v>8</v>
      </c>
      <c r="I957">
        <v>13.724</v>
      </c>
      <c r="J957">
        <v>288.20400000000001</v>
      </c>
      <c r="K957" t="s">
        <v>76</v>
      </c>
      <c r="L957" s="2">
        <v>0.625</v>
      </c>
      <c r="M957" t="s">
        <v>23</v>
      </c>
      <c r="N957">
        <v>274.48</v>
      </c>
      <c r="O957">
        <v>4.7619047620000003</v>
      </c>
      <c r="P957">
        <v>13.724</v>
      </c>
      <c r="Q957">
        <v>5.7</v>
      </c>
    </row>
    <row r="958" spans="1:17" hidden="1" x14ac:dyDescent="0.3">
      <c r="A958" t="s">
        <v>348</v>
      </c>
      <c r="B958" t="s">
        <v>25</v>
      </c>
      <c r="C958" t="s">
        <v>26</v>
      </c>
      <c r="D958" t="s">
        <v>27</v>
      </c>
      <c r="E958" t="s">
        <v>21</v>
      </c>
      <c r="F958" t="s">
        <v>51</v>
      </c>
      <c r="G958">
        <v>16.45</v>
      </c>
      <c r="H958">
        <v>4</v>
      </c>
      <c r="I958">
        <v>3.29</v>
      </c>
      <c r="J958">
        <v>69.09</v>
      </c>
      <c r="K958" s="1">
        <v>43649</v>
      </c>
      <c r="L958" s="2">
        <v>0.62013888888888891</v>
      </c>
      <c r="M958" t="s">
        <v>23</v>
      </c>
      <c r="N958">
        <v>65.8</v>
      </c>
      <c r="O958">
        <v>4.7619047620000003</v>
      </c>
      <c r="P958">
        <v>3.29</v>
      </c>
      <c r="Q958">
        <v>5.6</v>
      </c>
    </row>
    <row r="959" spans="1:17" hidden="1" x14ac:dyDescent="0.3">
      <c r="A959" t="s">
        <v>365</v>
      </c>
      <c r="B959" t="s">
        <v>25</v>
      </c>
      <c r="C959" t="s">
        <v>26</v>
      </c>
      <c r="D959" t="s">
        <v>27</v>
      </c>
      <c r="E959" t="s">
        <v>21</v>
      </c>
      <c r="F959" t="s">
        <v>51</v>
      </c>
      <c r="G959">
        <v>95.42</v>
      </c>
      <c r="H959">
        <v>4</v>
      </c>
      <c r="I959">
        <v>19.084</v>
      </c>
      <c r="J959">
        <v>400.76400000000001</v>
      </c>
      <c r="K959" s="1">
        <v>43498</v>
      </c>
      <c r="L959" s="2">
        <v>0.55763888888888891</v>
      </c>
      <c r="M959" t="s">
        <v>23</v>
      </c>
      <c r="N959">
        <v>381.68</v>
      </c>
      <c r="O959">
        <v>4.7619047620000003</v>
      </c>
      <c r="P959">
        <v>19.084</v>
      </c>
      <c r="Q959">
        <v>6.4</v>
      </c>
    </row>
    <row r="960" spans="1:17" hidden="1" x14ac:dyDescent="0.3">
      <c r="A960" t="s">
        <v>379</v>
      </c>
      <c r="B960" t="s">
        <v>25</v>
      </c>
      <c r="C960" t="s">
        <v>26</v>
      </c>
      <c r="D960" t="s">
        <v>27</v>
      </c>
      <c r="E960" t="s">
        <v>31</v>
      </c>
      <c r="F960" t="s">
        <v>28</v>
      </c>
      <c r="G960">
        <v>27.85</v>
      </c>
      <c r="H960">
        <v>7</v>
      </c>
      <c r="I960">
        <v>9.7475000000000005</v>
      </c>
      <c r="J960">
        <v>204.69749999999999</v>
      </c>
      <c r="K960" t="s">
        <v>354</v>
      </c>
      <c r="L960" s="2">
        <v>0.72222222222222221</v>
      </c>
      <c r="M960" t="s">
        <v>23</v>
      </c>
      <c r="N960">
        <v>194.95</v>
      </c>
      <c r="O960">
        <v>4.7619047620000003</v>
      </c>
      <c r="P960">
        <v>9.7475000000000005</v>
      </c>
      <c r="Q960">
        <v>6</v>
      </c>
    </row>
    <row r="961" spans="1:17" hidden="1" x14ac:dyDescent="0.3">
      <c r="A961" t="s">
        <v>431</v>
      </c>
      <c r="B961" t="s">
        <v>25</v>
      </c>
      <c r="C961" t="s">
        <v>26</v>
      </c>
      <c r="D961" t="s">
        <v>27</v>
      </c>
      <c r="E961" t="s">
        <v>21</v>
      </c>
      <c r="F961" t="s">
        <v>48</v>
      </c>
      <c r="G961">
        <v>97.03</v>
      </c>
      <c r="H961">
        <v>5</v>
      </c>
      <c r="I961">
        <v>24.2575</v>
      </c>
      <c r="J961">
        <v>509.40750000000003</v>
      </c>
      <c r="K961" t="s">
        <v>241</v>
      </c>
      <c r="L961" s="2">
        <v>0.68333333333333324</v>
      </c>
      <c r="M961" t="s">
        <v>23</v>
      </c>
      <c r="N961">
        <v>485.15</v>
      </c>
      <c r="O961">
        <v>4.7619047620000003</v>
      </c>
      <c r="P961">
        <v>24.2575</v>
      </c>
      <c r="Q961">
        <v>9.3000000000000007</v>
      </c>
    </row>
    <row r="962" spans="1:17" hidden="1" x14ac:dyDescent="0.3">
      <c r="A962" t="s">
        <v>450</v>
      </c>
      <c r="B962" t="s">
        <v>25</v>
      </c>
      <c r="C962" t="s">
        <v>26</v>
      </c>
      <c r="D962" t="s">
        <v>27</v>
      </c>
      <c r="E962" t="s">
        <v>31</v>
      </c>
      <c r="F962" t="s">
        <v>48</v>
      </c>
      <c r="G962">
        <v>99.79</v>
      </c>
      <c r="H962">
        <v>2</v>
      </c>
      <c r="I962">
        <v>9.9789999999999992</v>
      </c>
      <c r="J962">
        <v>209.559</v>
      </c>
      <c r="K962" s="1">
        <v>43649</v>
      </c>
      <c r="L962" s="2">
        <v>0.85902777777777783</v>
      </c>
      <c r="M962" t="s">
        <v>23</v>
      </c>
      <c r="N962">
        <v>199.58</v>
      </c>
      <c r="O962">
        <v>4.7619047620000003</v>
      </c>
      <c r="P962">
        <v>9.9789999999999992</v>
      </c>
      <c r="Q962">
        <v>8</v>
      </c>
    </row>
    <row r="963" spans="1:17" hidden="1" x14ac:dyDescent="0.3">
      <c r="A963" t="s">
        <v>461</v>
      </c>
      <c r="B963" t="s">
        <v>25</v>
      </c>
      <c r="C963" t="s">
        <v>26</v>
      </c>
      <c r="D963" t="s">
        <v>27</v>
      </c>
      <c r="E963" t="s">
        <v>21</v>
      </c>
      <c r="F963" t="s">
        <v>32</v>
      </c>
      <c r="G963">
        <v>70.11</v>
      </c>
      <c r="H963">
        <v>6</v>
      </c>
      <c r="I963">
        <v>21.033000000000001</v>
      </c>
      <c r="J963">
        <v>441.69299999999998</v>
      </c>
      <c r="K963" t="s">
        <v>354</v>
      </c>
      <c r="L963" s="2">
        <v>0.74583333333333324</v>
      </c>
      <c r="M963" t="s">
        <v>23</v>
      </c>
      <c r="N963">
        <v>420.66</v>
      </c>
      <c r="O963">
        <v>4.7619047620000003</v>
      </c>
      <c r="P963">
        <v>21.033000000000001</v>
      </c>
      <c r="Q963">
        <v>5.2</v>
      </c>
    </row>
    <row r="964" spans="1:17" hidden="1" x14ac:dyDescent="0.3">
      <c r="A964" t="s">
        <v>466</v>
      </c>
      <c r="B964" t="s">
        <v>25</v>
      </c>
      <c r="C964" t="s">
        <v>26</v>
      </c>
      <c r="D964" t="s">
        <v>27</v>
      </c>
      <c r="E964" t="s">
        <v>31</v>
      </c>
      <c r="F964" t="s">
        <v>37</v>
      </c>
      <c r="G964">
        <v>95.49</v>
      </c>
      <c r="H964">
        <v>7</v>
      </c>
      <c r="I964">
        <v>33.421500000000002</v>
      </c>
      <c r="J964">
        <v>701.85149999999999</v>
      </c>
      <c r="K964" t="s">
        <v>218</v>
      </c>
      <c r="L964" s="2">
        <v>0.76180555555555562</v>
      </c>
      <c r="M964" t="s">
        <v>23</v>
      </c>
      <c r="N964">
        <v>668.43</v>
      </c>
      <c r="O964">
        <v>4.7619047620000003</v>
      </c>
      <c r="P964">
        <v>33.421500000000002</v>
      </c>
      <c r="Q964">
        <v>8.6999999999999993</v>
      </c>
    </row>
    <row r="965" spans="1:17" hidden="1" x14ac:dyDescent="0.3">
      <c r="A965" t="s">
        <v>498</v>
      </c>
      <c r="B965" t="s">
        <v>25</v>
      </c>
      <c r="C965" t="s">
        <v>26</v>
      </c>
      <c r="D965" t="s">
        <v>27</v>
      </c>
      <c r="E965" t="s">
        <v>21</v>
      </c>
      <c r="F965" t="s">
        <v>51</v>
      </c>
      <c r="G965">
        <v>23.82</v>
      </c>
      <c r="H965">
        <v>5</v>
      </c>
      <c r="I965">
        <v>5.9550000000000001</v>
      </c>
      <c r="J965">
        <v>125.05500000000001</v>
      </c>
      <c r="K965" t="s">
        <v>80</v>
      </c>
      <c r="L965" s="2">
        <v>0.80833333333333324</v>
      </c>
      <c r="M965" t="s">
        <v>23</v>
      </c>
      <c r="N965">
        <v>119.1</v>
      </c>
      <c r="O965">
        <v>4.7619047620000003</v>
      </c>
      <c r="P965">
        <v>5.9550000000000001</v>
      </c>
      <c r="Q965">
        <v>5.4</v>
      </c>
    </row>
    <row r="966" spans="1:17" hidden="1" x14ac:dyDescent="0.3">
      <c r="A966" t="s">
        <v>520</v>
      </c>
      <c r="B966" t="s">
        <v>25</v>
      </c>
      <c r="C966" t="s">
        <v>26</v>
      </c>
      <c r="D966" t="s">
        <v>27</v>
      </c>
      <c r="E966" t="s">
        <v>31</v>
      </c>
      <c r="F966" t="s">
        <v>48</v>
      </c>
      <c r="G966">
        <v>43.27</v>
      </c>
      <c r="H966">
        <v>2</v>
      </c>
      <c r="I966">
        <v>4.327</v>
      </c>
      <c r="J966">
        <v>90.867000000000004</v>
      </c>
      <c r="K966" s="1">
        <v>43680</v>
      </c>
      <c r="L966" s="2">
        <v>0.70347222222222217</v>
      </c>
      <c r="M966" t="s">
        <v>23</v>
      </c>
      <c r="N966">
        <v>86.54</v>
      </c>
      <c r="O966">
        <v>4.7619047620000003</v>
      </c>
      <c r="P966">
        <v>4.327</v>
      </c>
      <c r="Q966">
        <v>5.7</v>
      </c>
    </row>
    <row r="967" spans="1:17" hidden="1" x14ac:dyDescent="0.3">
      <c r="A967" t="s">
        <v>524</v>
      </c>
      <c r="B967" t="s">
        <v>25</v>
      </c>
      <c r="C967" t="s">
        <v>26</v>
      </c>
      <c r="D967" t="s">
        <v>27</v>
      </c>
      <c r="E967" t="s">
        <v>31</v>
      </c>
      <c r="F967" t="s">
        <v>37</v>
      </c>
      <c r="G967">
        <v>99.24</v>
      </c>
      <c r="H967">
        <v>9</v>
      </c>
      <c r="I967">
        <v>44.658000000000001</v>
      </c>
      <c r="J967">
        <v>937.81799999999998</v>
      </c>
      <c r="K967" t="s">
        <v>103</v>
      </c>
      <c r="L967" s="2">
        <v>0.79791666666666661</v>
      </c>
      <c r="M967" t="s">
        <v>23</v>
      </c>
      <c r="N967">
        <v>893.16</v>
      </c>
      <c r="O967">
        <v>4.7619047620000003</v>
      </c>
      <c r="P967">
        <v>44.658000000000001</v>
      </c>
      <c r="Q967">
        <v>9</v>
      </c>
    </row>
    <row r="968" spans="1:17" hidden="1" x14ac:dyDescent="0.3">
      <c r="A968" t="s">
        <v>532</v>
      </c>
      <c r="B968" t="s">
        <v>25</v>
      </c>
      <c r="C968" t="s">
        <v>26</v>
      </c>
      <c r="D968" t="s">
        <v>27</v>
      </c>
      <c r="E968" t="s">
        <v>31</v>
      </c>
      <c r="F968" t="s">
        <v>51</v>
      </c>
      <c r="G968">
        <v>12.78</v>
      </c>
      <c r="H968">
        <v>1</v>
      </c>
      <c r="I968">
        <v>0.63900000000000001</v>
      </c>
      <c r="J968">
        <v>13.419</v>
      </c>
      <c r="K968" s="1">
        <v>43678</v>
      </c>
      <c r="L968" s="2">
        <v>0.59097222222222223</v>
      </c>
      <c r="M968" t="s">
        <v>23</v>
      </c>
      <c r="N968">
        <v>12.78</v>
      </c>
      <c r="O968">
        <v>4.7619047620000003</v>
      </c>
      <c r="P968">
        <v>0.63900000000000001</v>
      </c>
      <c r="Q968">
        <v>9.5</v>
      </c>
    </row>
    <row r="969" spans="1:17" hidden="1" x14ac:dyDescent="0.3">
      <c r="A969" t="s">
        <v>557</v>
      </c>
      <c r="B969" t="s">
        <v>25</v>
      </c>
      <c r="C969" t="s">
        <v>26</v>
      </c>
      <c r="D969" t="s">
        <v>27</v>
      </c>
      <c r="E969" t="s">
        <v>31</v>
      </c>
      <c r="F969" t="s">
        <v>48</v>
      </c>
      <c r="G969">
        <v>21.58</v>
      </c>
      <c r="H969">
        <v>1</v>
      </c>
      <c r="I969">
        <v>1.079</v>
      </c>
      <c r="J969">
        <v>22.658999999999999</v>
      </c>
      <c r="K969" s="1">
        <v>43710</v>
      </c>
      <c r="L969" s="2">
        <v>0.41805555555555557</v>
      </c>
      <c r="M969" t="s">
        <v>23</v>
      </c>
      <c r="N969">
        <v>21.58</v>
      </c>
      <c r="O969">
        <v>4.7619047620000003</v>
      </c>
      <c r="P969">
        <v>1.079</v>
      </c>
      <c r="Q969">
        <v>7.2</v>
      </c>
    </row>
    <row r="970" spans="1:17" hidden="1" x14ac:dyDescent="0.3">
      <c r="A970" t="s">
        <v>566</v>
      </c>
      <c r="B970" t="s">
        <v>25</v>
      </c>
      <c r="C970" t="s">
        <v>26</v>
      </c>
      <c r="D970" t="s">
        <v>27</v>
      </c>
      <c r="E970" t="s">
        <v>31</v>
      </c>
      <c r="F970" t="s">
        <v>28</v>
      </c>
      <c r="G970">
        <v>84.07</v>
      </c>
      <c r="H970">
        <v>4</v>
      </c>
      <c r="I970">
        <v>16.814</v>
      </c>
      <c r="J970">
        <v>353.09399999999999</v>
      </c>
      <c r="K970" s="1">
        <v>43649</v>
      </c>
      <c r="L970" s="2">
        <v>0.70416666666666661</v>
      </c>
      <c r="M970" t="s">
        <v>23</v>
      </c>
      <c r="N970">
        <v>336.28</v>
      </c>
      <c r="O970">
        <v>4.7619047620000003</v>
      </c>
      <c r="P970">
        <v>16.814</v>
      </c>
      <c r="Q970">
        <v>4.4000000000000004</v>
      </c>
    </row>
    <row r="971" spans="1:17" hidden="1" x14ac:dyDescent="0.3">
      <c r="A971" t="s">
        <v>591</v>
      </c>
      <c r="B971" t="s">
        <v>25</v>
      </c>
      <c r="C971" t="s">
        <v>26</v>
      </c>
      <c r="D971" t="s">
        <v>27</v>
      </c>
      <c r="E971" t="s">
        <v>31</v>
      </c>
      <c r="F971" t="s">
        <v>32</v>
      </c>
      <c r="G971">
        <v>69.400000000000006</v>
      </c>
      <c r="H971">
        <v>2</v>
      </c>
      <c r="I971">
        <v>6.94</v>
      </c>
      <c r="J971">
        <v>145.74</v>
      </c>
      <c r="K971" t="s">
        <v>35</v>
      </c>
      <c r="L971" s="2">
        <v>0.82500000000000007</v>
      </c>
      <c r="M971" t="s">
        <v>23</v>
      </c>
      <c r="N971">
        <v>138.80000000000001</v>
      </c>
      <c r="O971">
        <v>4.7619047620000003</v>
      </c>
      <c r="P971">
        <v>6.94</v>
      </c>
      <c r="Q971">
        <v>9</v>
      </c>
    </row>
    <row r="972" spans="1:17" hidden="1" x14ac:dyDescent="0.3">
      <c r="A972" t="s">
        <v>622</v>
      </c>
      <c r="B972" t="s">
        <v>25</v>
      </c>
      <c r="C972" t="s">
        <v>26</v>
      </c>
      <c r="D972" t="s">
        <v>27</v>
      </c>
      <c r="E972" t="s">
        <v>21</v>
      </c>
      <c r="F972" t="s">
        <v>48</v>
      </c>
      <c r="G972">
        <v>16.309999999999999</v>
      </c>
      <c r="H972">
        <v>9</v>
      </c>
      <c r="I972">
        <v>7.3395000000000001</v>
      </c>
      <c r="J972">
        <v>154.12950000000001</v>
      </c>
      <c r="K972" t="s">
        <v>167</v>
      </c>
      <c r="L972" s="2">
        <v>0.4381944444444445</v>
      </c>
      <c r="M972" t="s">
        <v>23</v>
      </c>
      <c r="N972">
        <v>146.79</v>
      </c>
      <c r="O972">
        <v>4.7619047620000003</v>
      </c>
      <c r="P972">
        <v>7.3395000000000001</v>
      </c>
      <c r="Q972">
        <v>8.4</v>
      </c>
    </row>
    <row r="973" spans="1:17" hidden="1" x14ac:dyDescent="0.3">
      <c r="A973" t="s">
        <v>624</v>
      </c>
      <c r="B973" t="s">
        <v>25</v>
      </c>
      <c r="C973" t="s">
        <v>26</v>
      </c>
      <c r="D973" t="s">
        <v>27</v>
      </c>
      <c r="E973" t="s">
        <v>31</v>
      </c>
      <c r="F973" t="s">
        <v>32</v>
      </c>
      <c r="G973">
        <v>16.670000000000002</v>
      </c>
      <c r="H973">
        <v>7</v>
      </c>
      <c r="I973">
        <v>5.8345000000000002</v>
      </c>
      <c r="J973">
        <v>122.5245</v>
      </c>
      <c r="K973" s="1">
        <v>43648</v>
      </c>
      <c r="L973" s="2">
        <v>0.48333333333333334</v>
      </c>
      <c r="M973" t="s">
        <v>23</v>
      </c>
      <c r="N973">
        <v>116.69</v>
      </c>
      <c r="O973">
        <v>4.7619047620000003</v>
      </c>
      <c r="P973">
        <v>5.8345000000000002</v>
      </c>
      <c r="Q973">
        <v>7.4</v>
      </c>
    </row>
    <row r="974" spans="1:17" hidden="1" x14ac:dyDescent="0.3">
      <c r="A974" t="s">
        <v>658</v>
      </c>
      <c r="B974" t="s">
        <v>25</v>
      </c>
      <c r="C974" t="s">
        <v>26</v>
      </c>
      <c r="D974" t="s">
        <v>27</v>
      </c>
      <c r="E974" t="s">
        <v>21</v>
      </c>
      <c r="F974" t="s">
        <v>37</v>
      </c>
      <c r="G974">
        <v>73.98</v>
      </c>
      <c r="H974">
        <v>7</v>
      </c>
      <c r="I974">
        <v>25.893000000000001</v>
      </c>
      <c r="J974">
        <v>543.75300000000004</v>
      </c>
      <c r="K974" s="1">
        <v>43499</v>
      </c>
      <c r="L974" s="2">
        <v>0.6958333333333333</v>
      </c>
      <c r="M974" t="s">
        <v>23</v>
      </c>
      <c r="N974">
        <v>517.86</v>
      </c>
      <c r="O974">
        <v>4.7619047620000003</v>
      </c>
      <c r="P974">
        <v>25.893000000000001</v>
      </c>
      <c r="Q974">
        <v>4.0999999999999996</v>
      </c>
    </row>
    <row r="975" spans="1:17" hidden="1" x14ac:dyDescent="0.3">
      <c r="A975" t="s">
        <v>666</v>
      </c>
      <c r="B975" t="s">
        <v>25</v>
      </c>
      <c r="C975" t="s">
        <v>26</v>
      </c>
      <c r="D975" t="s">
        <v>27</v>
      </c>
      <c r="E975" t="s">
        <v>31</v>
      </c>
      <c r="F975" t="s">
        <v>48</v>
      </c>
      <c r="G975">
        <v>31.77</v>
      </c>
      <c r="H975">
        <v>4</v>
      </c>
      <c r="I975">
        <v>6.3540000000000001</v>
      </c>
      <c r="J975">
        <v>133.434</v>
      </c>
      <c r="K975" t="s">
        <v>283</v>
      </c>
      <c r="L975" s="2">
        <v>0.61319444444444449</v>
      </c>
      <c r="M975" t="s">
        <v>23</v>
      </c>
      <c r="N975">
        <v>127.08</v>
      </c>
      <c r="O975">
        <v>4.7619047620000003</v>
      </c>
      <c r="P975">
        <v>6.3540000000000001</v>
      </c>
      <c r="Q975">
        <v>6.2</v>
      </c>
    </row>
    <row r="976" spans="1:17" hidden="1" x14ac:dyDescent="0.3">
      <c r="A976" t="s">
        <v>686</v>
      </c>
      <c r="B976" t="s">
        <v>25</v>
      </c>
      <c r="C976" t="s">
        <v>26</v>
      </c>
      <c r="D976" t="s">
        <v>27</v>
      </c>
      <c r="E976" t="s">
        <v>21</v>
      </c>
      <c r="F976" t="s">
        <v>37</v>
      </c>
      <c r="G976">
        <v>46.66</v>
      </c>
      <c r="H976">
        <v>9</v>
      </c>
      <c r="I976">
        <v>20.997</v>
      </c>
      <c r="J976">
        <v>440.93700000000001</v>
      </c>
      <c r="K976" t="s">
        <v>69</v>
      </c>
      <c r="L976" s="2">
        <v>0.7993055555555556</v>
      </c>
      <c r="M976" t="s">
        <v>23</v>
      </c>
      <c r="N976">
        <v>419.94</v>
      </c>
      <c r="O976">
        <v>4.7619047620000003</v>
      </c>
      <c r="P976">
        <v>20.997</v>
      </c>
      <c r="Q976">
        <v>5.3</v>
      </c>
    </row>
    <row r="977" spans="1:17" hidden="1" x14ac:dyDescent="0.3">
      <c r="A977" t="s">
        <v>689</v>
      </c>
      <c r="B977" t="s">
        <v>25</v>
      </c>
      <c r="C977" t="s">
        <v>26</v>
      </c>
      <c r="D977" t="s">
        <v>27</v>
      </c>
      <c r="E977" t="s">
        <v>31</v>
      </c>
      <c r="F977" t="s">
        <v>28</v>
      </c>
      <c r="G977">
        <v>83.08</v>
      </c>
      <c r="H977">
        <v>1</v>
      </c>
      <c r="I977">
        <v>4.1539999999999999</v>
      </c>
      <c r="J977">
        <v>87.233999999999995</v>
      </c>
      <c r="K977" t="s">
        <v>147</v>
      </c>
      <c r="L977" s="2">
        <v>0.71944444444444444</v>
      </c>
      <c r="M977" t="s">
        <v>23</v>
      </c>
      <c r="N977">
        <v>83.08</v>
      </c>
      <c r="O977">
        <v>4.7619047620000003</v>
      </c>
      <c r="P977">
        <v>4.1539999999999999</v>
      </c>
      <c r="Q977">
        <v>6.4</v>
      </c>
    </row>
    <row r="978" spans="1:17" hidden="1" x14ac:dyDescent="0.3">
      <c r="A978" t="s">
        <v>691</v>
      </c>
      <c r="B978" t="s">
        <v>25</v>
      </c>
      <c r="C978" t="s">
        <v>26</v>
      </c>
      <c r="D978" t="s">
        <v>27</v>
      </c>
      <c r="E978" t="s">
        <v>31</v>
      </c>
      <c r="F978" t="s">
        <v>48</v>
      </c>
      <c r="G978">
        <v>77.56</v>
      </c>
      <c r="H978">
        <v>10</v>
      </c>
      <c r="I978">
        <v>38.78</v>
      </c>
      <c r="J978">
        <v>814.38</v>
      </c>
      <c r="K978" t="s">
        <v>354</v>
      </c>
      <c r="L978" s="2">
        <v>0.85763888888888884</v>
      </c>
      <c r="M978" t="s">
        <v>23</v>
      </c>
      <c r="N978">
        <v>775.6</v>
      </c>
      <c r="O978">
        <v>4.7619047620000003</v>
      </c>
      <c r="P978">
        <v>38.78</v>
      </c>
      <c r="Q978">
        <v>6.9</v>
      </c>
    </row>
    <row r="979" spans="1:17" hidden="1" x14ac:dyDescent="0.3">
      <c r="A979" t="s">
        <v>767</v>
      </c>
      <c r="B979" t="s">
        <v>25</v>
      </c>
      <c r="C979" t="s">
        <v>26</v>
      </c>
      <c r="D979" t="s">
        <v>27</v>
      </c>
      <c r="E979" t="s">
        <v>31</v>
      </c>
      <c r="F979" t="s">
        <v>22</v>
      </c>
      <c r="G979">
        <v>58.95</v>
      </c>
      <c r="H979">
        <v>10</v>
      </c>
      <c r="I979">
        <v>29.475000000000001</v>
      </c>
      <c r="J979">
        <v>618.97500000000002</v>
      </c>
      <c r="K979" s="1">
        <v>43648</v>
      </c>
      <c r="L979" s="2">
        <v>0.6020833333333333</v>
      </c>
      <c r="M979" t="s">
        <v>23</v>
      </c>
      <c r="N979">
        <v>589.5</v>
      </c>
      <c r="O979">
        <v>4.7619047620000003</v>
      </c>
      <c r="P979">
        <v>29.475000000000001</v>
      </c>
      <c r="Q979">
        <v>8.1</v>
      </c>
    </row>
    <row r="980" spans="1:17" hidden="1" x14ac:dyDescent="0.3">
      <c r="A980" t="s">
        <v>771</v>
      </c>
      <c r="B980" t="s">
        <v>25</v>
      </c>
      <c r="C980" t="s">
        <v>26</v>
      </c>
      <c r="D980" t="s">
        <v>27</v>
      </c>
      <c r="E980" t="s">
        <v>21</v>
      </c>
      <c r="F980" t="s">
        <v>51</v>
      </c>
      <c r="G980">
        <v>49.32</v>
      </c>
      <c r="H980">
        <v>6</v>
      </c>
      <c r="I980">
        <v>14.795999999999999</v>
      </c>
      <c r="J980">
        <v>310.71600000000001</v>
      </c>
      <c r="K980" s="1">
        <v>43709</v>
      </c>
      <c r="L980" s="2">
        <v>0.57361111111111118</v>
      </c>
      <c r="M980" t="s">
        <v>23</v>
      </c>
      <c r="N980">
        <v>295.92</v>
      </c>
      <c r="O980">
        <v>4.7619047620000003</v>
      </c>
      <c r="P980">
        <v>14.795999999999999</v>
      </c>
      <c r="Q980">
        <v>7.1</v>
      </c>
    </row>
    <row r="981" spans="1:17" hidden="1" x14ac:dyDescent="0.3">
      <c r="A981" t="s">
        <v>788</v>
      </c>
      <c r="B981" t="s">
        <v>25</v>
      </c>
      <c r="C981" t="s">
        <v>26</v>
      </c>
      <c r="D981" t="s">
        <v>27</v>
      </c>
      <c r="E981" t="s">
        <v>31</v>
      </c>
      <c r="F981" t="s">
        <v>32</v>
      </c>
      <c r="G981">
        <v>97.5</v>
      </c>
      <c r="H981">
        <v>10</v>
      </c>
      <c r="I981">
        <v>48.75</v>
      </c>
      <c r="J981">
        <v>1023.75</v>
      </c>
      <c r="K981" s="1">
        <v>43800</v>
      </c>
      <c r="L981" s="2">
        <v>0.6791666666666667</v>
      </c>
      <c r="M981" t="s">
        <v>23</v>
      </c>
      <c r="N981">
        <v>975</v>
      </c>
      <c r="O981">
        <v>4.7619047620000003</v>
      </c>
      <c r="P981">
        <v>48.75</v>
      </c>
      <c r="Q981">
        <v>8</v>
      </c>
    </row>
    <row r="982" spans="1:17" hidden="1" x14ac:dyDescent="0.3">
      <c r="A982" t="s">
        <v>789</v>
      </c>
      <c r="B982" t="s">
        <v>25</v>
      </c>
      <c r="C982" t="s">
        <v>26</v>
      </c>
      <c r="D982" t="s">
        <v>27</v>
      </c>
      <c r="E982" t="s">
        <v>21</v>
      </c>
      <c r="F982" t="s">
        <v>51</v>
      </c>
      <c r="G982">
        <v>60.41</v>
      </c>
      <c r="H982">
        <v>8</v>
      </c>
      <c r="I982">
        <v>24.164000000000001</v>
      </c>
      <c r="J982">
        <v>507.44400000000002</v>
      </c>
      <c r="K982" s="1">
        <v>43648</v>
      </c>
      <c r="L982" s="2">
        <v>0.51597222222222217</v>
      </c>
      <c r="M982" t="s">
        <v>23</v>
      </c>
      <c r="N982">
        <v>483.28</v>
      </c>
      <c r="O982">
        <v>4.7619047620000003</v>
      </c>
      <c r="P982">
        <v>24.164000000000001</v>
      </c>
      <c r="Q982">
        <v>9.6</v>
      </c>
    </row>
    <row r="983" spans="1:17" hidden="1" x14ac:dyDescent="0.3">
      <c r="A983" t="s">
        <v>797</v>
      </c>
      <c r="B983" t="s">
        <v>25</v>
      </c>
      <c r="C983" t="s">
        <v>26</v>
      </c>
      <c r="D983" t="s">
        <v>27</v>
      </c>
      <c r="E983" t="s">
        <v>31</v>
      </c>
      <c r="F983" t="s">
        <v>51</v>
      </c>
      <c r="G983">
        <v>15.62</v>
      </c>
      <c r="H983">
        <v>8</v>
      </c>
      <c r="I983">
        <v>6.2480000000000002</v>
      </c>
      <c r="J983">
        <v>131.208</v>
      </c>
      <c r="K983" t="s">
        <v>115</v>
      </c>
      <c r="L983" s="2">
        <v>0.85902777777777783</v>
      </c>
      <c r="M983" t="s">
        <v>23</v>
      </c>
      <c r="N983">
        <v>124.96</v>
      </c>
      <c r="O983">
        <v>4.7619047620000003</v>
      </c>
      <c r="P983">
        <v>6.2480000000000002</v>
      </c>
      <c r="Q983">
        <v>9.1</v>
      </c>
    </row>
    <row r="984" spans="1:17" hidden="1" x14ac:dyDescent="0.3">
      <c r="A984" t="s">
        <v>801</v>
      </c>
      <c r="B984" t="s">
        <v>25</v>
      </c>
      <c r="C984" t="s">
        <v>26</v>
      </c>
      <c r="D984" t="s">
        <v>27</v>
      </c>
      <c r="E984" t="s">
        <v>21</v>
      </c>
      <c r="F984" t="s">
        <v>28</v>
      </c>
      <c r="G984">
        <v>77.63</v>
      </c>
      <c r="H984">
        <v>9</v>
      </c>
      <c r="I984">
        <v>34.933500000000002</v>
      </c>
      <c r="J984">
        <v>733.60350000000005</v>
      </c>
      <c r="K984" t="s">
        <v>453</v>
      </c>
      <c r="L984" s="2">
        <v>0.63472222222222219</v>
      </c>
      <c r="M984" t="s">
        <v>23</v>
      </c>
      <c r="N984">
        <v>698.67</v>
      </c>
      <c r="O984">
        <v>4.7619047620000003</v>
      </c>
      <c r="P984">
        <v>34.933500000000002</v>
      </c>
      <c r="Q984">
        <v>7.2</v>
      </c>
    </row>
    <row r="985" spans="1:17" hidden="1" x14ac:dyDescent="0.3">
      <c r="A985" t="s">
        <v>802</v>
      </c>
      <c r="B985" t="s">
        <v>25</v>
      </c>
      <c r="C985" t="s">
        <v>26</v>
      </c>
      <c r="D985" t="s">
        <v>27</v>
      </c>
      <c r="E985" t="s">
        <v>21</v>
      </c>
      <c r="F985" t="s">
        <v>22</v>
      </c>
      <c r="G985">
        <v>13.85</v>
      </c>
      <c r="H985">
        <v>9</v>
      </c>
      <c r="I985">
        <v>6.2324999999999999</v>
      </c>
      <c r="J985">
        <v>130.88249999999999</v>
      </c>
      <c r="K985" s="1">
        <v>43557</v>
      </c>
      <c r="L985" s="2">
        <v>0.53472222222222221</v>
      </c>
      <c r="M985" t="s">
        <v>23</v>
      </c>
      <c r="N985">
        <v>124.65</v>
      </c>
      <c r="O985">
        <v>4.7619047620000003</v>
      </c>
      <c r="P985">
        <v>6.2324999999999999</v>
      </c>
      <c r="Q985">
        <v>6</v>
      </c>
    </row>
    <row r="986" spans="1:17" hidden="1" x14ac:dyDescent="0.3">
      <c r="A986" t="s">
        <v>817</v>
      </c>
      <c r="B986" t="s">
        <v>25</v>
      </c>
      <c r="C986" t="s">
        <v>26</v>
      </c>
      <c r="D986" t="s">
        <v>27</v>
      </c>
      <c r="E986" t="s">
        <v>31</v>
      </c>
      <c r="F986" t="s">
        <v>51</v>
      </c>
      <c r="G986">
        <v>97.26</v>
      </c>
      <c r="H986">
        <v>4</v>
      </c>
      <c r="I986">
        <v>19.452000000000002</v>
      </c>
      <c r="J986">
        <v>408.49200000000002</v>
      </c>
      <c r="K986" t="s">
        <v>96</v>
      </c>
      <c r="L986" s="2">
        <v>0.6479166666666667</v>
      </c>
      <c r="M986" t="s">
        <v>23</v>
      </c>
      <c r="N986">
        <v>389.04</v>
      </c>
      <c r="O986">
        <v>4.7619047620000003</v>
      </c>
      <c r="P986">
        <v>19.452000000000002</v>
      </c>
      <c r="Q986">
        <v>6.8</v>
      </c>
    </row>
    <row r="987" spans="1:17" hidden="1" x14ac:dyDescent="0.3">
      <c r="A987" t="s">
        <v>826</v>
      </c>
      <c r="B987" t="s">
        <v>25</v>
      </c>
      <c r="C987" t="s">
        <v>26</v>
      </c>
      <c r="D987" t="s">
        <v>27</v>
      </c>
      <c r="E987" t="s">
        <v>31</v>
      </c>
      <c r="F987" t="s">
        <v>28</v>
      </c>
      <c r="G987">
        <v>58.76</v>
      </c>
      <c r="H987">
        <v>10</v>
      </c>
      <c r="I987">
        <v>29.38</v>
      </c>
      <c r="J987">
        <v>616.98</v>
      </c>
      <c r="K987" t="s">
        <v>228</v>
      </c>
      <c r="L987" s="2">
        <v>0.60138888888888886</v>
      </c>
      <c r="M987" t="s">
        <v>23</v>
      </c>
      <c r="N987">
        <v>587.6</v>
      </c>
      <c r="O987">
        <v>4.7619047620000003</v>
      </c>
      <c r="P987">
        <v>29.38</v>
      </c>
      <c r="Q987">
        <v>9</v>
      </c>
    </row>
    <row r="988" spans="1:17" hidden="1" x14ac:dyDescent="0.3">
      <c r="A988" t="s">
        <v>830</v>
      </c>
      <c r="B988" t="s">
        <v>25</v>
      </c>
      <c r="C988" t="s">
        <v>26</v>
      </c>
      <c r="D988" t="s">
        <v>27</v>
      </c>
      <c r="E988" t="s">
        <v>31</v>
      </c>
      <c r="F988" t="s">
        <v>48</v>
      </c>
      <c r="G988">
        <v>84.83</v>
      </c>
      <c r="H988">
        <v>1</v>
      </c>
      <c r="I988">
        <v>4.2415000000000003</v>
      </c>
      <c r="J988">
        <v>89.0715</v>
      </c>
      <c r="K988" t="s">
        <v>283</v>
      </c>
      <c r="L988" s="2">
        <v>0.63888888888888895</v>
      </c>
      <c r="M988" t="s">
        <v>23</v>
      </c>
      <c r="N988">
        <v>84.83</v>
      </c>
      <c r="O988">
        <v>4.7619047620000003</v>
      </c>
      <c r="P988">
        <v>4.2415000000000003</v>
      </c>
      <c r="Q988">
        <v>8.8000000000000007</v>
      </c>
    </row>
    <row r="989" spans="1:17" hidden="1" x14ac:dyDescent="0.3">
      <c r="A989" t="s">
        <v>875</v>
      </c>
      <c r="B989" t="s">
        <v>25</v>
      </c>
      <c r="C989" t="s">
        <v>26</v>
      </c>
      <c r="D989" t="s">
        <v>27</v>
      </c>
      <c r="E989" t="s">
        <v>31</v>
      </c>
      <c r="F989" t="s">
        <v>28</v>
      </c>
      <c r="G989">
        <v>71.89</v>
      </c>
      <c r="H989">
        <v>8</v>
      </c>
      <c r="I989">
        <v>28.756</v>
      </c>
      <c r="J989">
        <v>603.87599999999998</v>
      </c>
      <c r="K989" t="s">
        <v>453</v>
      </c>
      <c r="L989" s="2">
        <v>0.48125000000000001</v>
      </c>
      <c r="M989" t="s">
        <v>23</v>
      </c>
      <c r="N989">
        <v>575.12</v>
      </c>
      <c r="O989">
        <v>4.7619047620000003</v>
      </c>
      <c r="P989">
        <v>28.756</v>
      </c>
      <c r="Q989">
        <v>5.5</v>
      </c>
    </row>
    <row r="990" spans="1:17" hidden="1" x14ac:dyDescent="0.3">
      <c r="A990" t="s">
        <v>898</v>
      </c>
      <c r="B990" t="s">
        <v>25</v>
      </c>
      <c r="C990" t="s">
        <v>26</v>
      </c>
      <c r="D990" t="s">
        <v>27</v>
      </c>
      <c r="E990" t="s">
        <v>21</v>
      </c>
      <c r="F990" t="s">
        <v>51</v>
      </c>
      <c r="G990">
        <v>62.18</v>
      </c>
      <c r="H990">
        <v>10</v>
      </c>
      <c r="I990">
        <v>31.09</v>
      </c>
      <c r="J990">
        <v>652.89</v>
      </c>
      <c r="K990" t="s">
        <v>305</v>
      </c>
      <c r="L990" s="2">
        <v>0.43958333333333338</v>
      </c>
      <c r="M990" t="s">
        <v>23</v>
      </c>
      <c r="N990">
        <v>621.79999999999995</v>
      </c>
      <c r="O990">
        <v>4.7619047620000003</v>
      </c>
      <c r="P990">
        <v>31.09</v>
      </c>
      <c r="Q990">
        <v>6</v>
      </c>
    </row>
    <row r="991" spans="1:17" hidden="1" x14ac:dyDescent="0.3">
      <c r="A991" t="s">
        <v>941</v>
      </c>
      <c r="B991" t="s">
        <v>25</v>
      </c>
      <c r="C991" t="s">
        <v>26</v>
      </c>
      <c r="D991" t="s">
        <v>27</v>
      </c>
      <c r="E991" t="s">
        <v>31</v>
      </c>
      <c r="F991" t="s">
        <v>22</v>
      </c>
      <c r="G991">
        <v>53.19</v>
      </c>
      <c r="H991">
        <v>7</v>
      </c>
      <c r="I991">
        <v>18.616499999999998</v>
      </c>
      <c r="J991">
        <v>390.94650000000001</v>
      </c>
      <c r="K991" t="s">
        <v>283</v>
      </c>
      <c r="L991" s="2">
        <v>0.65416666666666667</v>
      </c>
      <c r="M991" t="s">
        <v>23</v>
      </c>
      <c r="N991">
        <v>372.33</v>
      </c>
      <c r="O991">
        <v>4.7619047620000003</v>
      </c>
      <c r="P991">
        <v>18.616499999999998</v>
      </c>
      <c r="Q991">
        <v>5</v>
      </c>
    </row>
    <row r="992" spans="1:17" hidden="1" x14ac:dyDescent="0.3">
      <c r="A992" t="s">
        <v>960</v>
      </c>
      <c r="B992" t="s">
        <v>25</v>
      </c>
      <c r="C992" t="s">
        <v>26</v>
      </c>
      <c r="D992" t="s">
        <v>27</v>
      </c>
      <c r="E992" t="s">
        <v>31</v>
      </c>
      <c r="F992" t="s">
        <v>51</v>
      </c>
      <c r="G992">
        <v>56.5</v>
      </c>
      <c r="H992">
        <v>1</v>
      </c>
      <c r="I992">
        <v>2.8250000000000002</v>
      </c>
      <c r="J992">
        <v>59.325000000000003</v>
      </c>
      <c r="K992" t="s">
        <v>125</v>
      </c>
      <c r="L992" s="2">
        <v>0.65625</v>
      </c>
      <c r="M992" t="s">
        <v>23</v>
      </c>
      <c r="N992">
        <v>56.5</v>
      </c>
      <c r="O992">
        <v>4.7619047620000003</v>
      </c>
      <c r="P992">
        <v>2.8250000000000002</v>
      </c>
      <c r="Q992">
        <v>9.6</v>
      </c>
    </row>
    <row r="993" spans="1:22" hidden="1" x14ac:dyDescent="0.3">
      <c r="A993" t="s">
        <v>964</v>
      </c>
      <c r="B993" t="s">
        <v>25</v>
      </c>
      <c r="C993" t="s">
        <v>26</v>
      </c>
      <c r="D993" t="s">
        <v>27</v>
      </c>
      <c r="E993" t="s">
        <v>31</v>
      </c>
      <c r="F993" t="s">
        <v>32</v>
      </c>
      <c r="G993">
        <v>65.260000000000005</v>
      </c>
      <c r="H993">
        <v>8</v>
      </c>
      <c r="I993">
        <v>26.103999999999999</v>
      </c>
      <c r="J993">
        <v>548.18399999999997</v>
      </c>
      <c r="K993" t="s">
        <v>67</v>
      </c>
      <c r="L993" s="2">
        <v>0.58611111111111114</v>
      </c>
      <c r="M993" t="s">
        <v>23</v>
      </c>
      <c r="N993">
        <v>522.08000000000004</v>
      </c>
      <c r="O993">
        <v>4.7619047620000003</v>
      </c>
      <c r="P993">
        <v>26.103999999999999</v>
      </c>
      <c r="Q993">
        <v>6.3</v>
      </c>
    </row>
    <row r="994" spans="1:22" hidden="1" x14ac:dyDescent="0.3">
      <c r="A994" t="s">
        <v>977</v>
      </c>
      <c r="B994" t="s">
        <v>25</v>
      </c>
      <c r="C994" t="s">
        <v>26</v>
      </c>
      <c r="D994" t="s">
        <v>27</v>
      </c>
      <c r="E994" t="s">
        <v>21</v>
      </c>
      <c r="F994" t="s">
        <v>51</v>
      </c>
      <c r="G994">
        <v>12.19</v>
      </c>
      <c r="H994">
        <v>8</v>
      </c>
      <c r="I994">
        <v>4.8760000000000003</v>
      </c>
      <c r="J994">
        <v>102.396</v>
      </c>
      <c r="K994" t="s">
        <v>125</v>
      </c>
      <c r="L994" s="2">
        <v>0.53263888888888888</v>
      </c>
      <c r="M994" t="s">
        <v>23</v>
      </c>
      <c r="N994">
        <v>97.52</v>
      </c>
      <c r="O994">
        <v>4.7619047620000003</v>
      </c>
      <c r="P994">
        <v>4.8760000000000003</v>
      </c>
      <c r="Q994">
        <v>6.8</v>
      </c>
    </row>
    <row r="995" spans="1:22" hidden="1" x14ac:dyDescent="0.3">
      <c r="A995" t="s">
        <v>985</v>
      </c>
      <c r="B995" t="s">
        <v>25</v>
      </c>
      <c r="C995" t="s">
        <v>26</v>
      </c>
      <c r="D995" t="s">
        <v>27</v>
      </c>
      <c r="E995" t="s">
        <v>31</v>
      </c>
      <c r="F995" t="s">
        <v>51</v>
      </c>
      <c r="G995">
        <v>60.74</v>
      </c>
      <c r="H995">
        <v>7</v>
      </c>
      <c r="I995">
        <v>21.259</v>
      </c>
      <c r="J995">
        <v>446.43900000000002</v>
      </c>
      <c r="K995" t="s">
        <v>209</v>
      </c>
      <c r="L995" s="2">
        <v>0.68263888888888891</v>
      </c>
      <c r="M995" t="s">
        <v>23</v>
      </c>
      <c r="N995">
        <v>425.18</v>
      </c>
      <c r="O995">
        <v>4.7619047620000003</v>
      </c>
      <c r="P995">
        <v>21.259</v>
      </c>
      <c r="Q995">
        <v>5</v>
      </c>
    </row>
    <row r="996" spans="1:22" hidden="1" x14ac:dyDescent="0.3">
      <c r="A996" t="s">
        <v>993</v>
      </c>
      <c r="B996" t="s">
        <v>25</v>
      </c>
      <c r="C996" t="s">
        <v>26</v>
      </c>
      <c r="D996" t="s">
        <v>27</v>
      </c>
      <c r="E996" t="s">
        <v>21</v>
      </c>
      <c r="F996" t="s">
        <v>22</v>
      </c>
      <c r="G996">
        <v>58.32</v>
      </c>
      <c r="H996">
        <v>2</v>
      </c>
      <c r="I996">
        <v>5.8319999999999999</v>
      </c>
      <c r="J996">
        <v>122.47199999999999</v>
      </c>
      <c r="K996" t="s">
        <v>123</v>
      </c>
      <c r="L996" s="2">
        <v>0.52916666666666667</v>
      </c>
      <c r="M996" t="s">
        <v>23</v>
      </c>
      <c r="N996">
        <v>116.64</v>
      </c>
      <c r="O996">
        <v>4.7619047620000003</v>
      </c>
      <c r="P996">
        <v>5.8319999999999999</v>
      </c>
      <c r="Q996">
        <v>6</v>
      </c>
    </row>
    <row r="997" spans="1:22" hidden="1" x14ac:dyDescent="0.3">
      <c r="A997" t="s">
        <v>1000</v>
      </c>
      <c r="B997" t="s">
        <v>25</v>
      </c>
      <c r="C997" t="s">
        <v>26</v>
      </c>
      <c r="D997" t="s">
        <v>27</v>
      </c>
      <c r="E997" t="s">
        <v>21</v>
      </c>
      <c r="F997" t="s">
        <v>28</v>
      </c>
      <c r="G997">
        <v>56.13</v>
      </c>
      <c r="H997">
        <v>4</v>
      </c>
      <c r="I997">
        <v>11.226000000000001</v>
      </c>
      <c r="J997">
        <v>235.74600000000001</v>
      </c>
      <c r="K997" t="s">
        <v>183</v>
      </c>
      <c r="L997" s="2">
        <v>0.48819444444444443</v>
      </c>
      <c r="M997" t="s">
        <v>23</v>
      </c>
      <c r="N997">
        <v>224.52</v>
      </c>
      <c r="O997">
        <v>4.7619047620000003</v>
      </c>
      <c r="P997">
        <v>11.226000000000001</v>
      </c>
      <c r="Q997">
        <v>8.6</v>
      </c>
    </row>
    <row r="998" spans="1:22" hidden="1" x14ac:dyDescent="0.3">
      <c r="A998" t="s">
        <v>1022</v>
      </c>
      <c r="B998" t="s">
        <v>25</v>
      </c>
      <c r="C998" t="s">
        <v>26</v>
      </c>
      <c r="D998" t="s">
        <v>27</v>
      </c>
      <c r="E998" t="s">
        <v>31</v>
      </c>
      <c r="F998" t="s">
        <v>22</v>
      </c>
      <c r="G998">
        <v>64.08</v>
      </c>
      <c r="H998">
        <v>7</v>
      </c>
      <c r="I998">
        <v>22.428000000000001</v>
      </c>
      <c r="J998">
        <v>470.988</v>
      </c>
      <c r="K998" t="s">
        <v>115</v>
      </c>
      <c r="L998" s="2">
        <v>0.51874999999999993</v>
      </c>
      <c r="M998" t="s">
        <v>23</v>
      </c>
      <c r="N998">
        <v>448.56</v>
      </c>
      <c r="O998">
        <v>4.7619047620000003</v>
      </c>
      <c r="P998">
        <v>22.428000000000001</v>
      </c>
      <c r="Q998">
        <v>7.6</v>
      </c>
    </row>
    <row r="999" spans="1:22" hidden="1" x14ac:dyDescent="0.3">
      <c r="A999" t="s">
        <v>1025</v>
      </c>
      <c r="B999" t="s">
        <v>25</v>
      </c>
      <c r="C999" t="s">
        <v>26</v>
      </c>
      <c r="D999" t="s">
        <v>27</v>
      </c>
      <c r="E999" t="s">
        <v>21</v>
      </c>
      <c r="F999" t="s">
        <v>22</v>
      </c>
      <c r="G999">
        <v>78.89</v>
      </c>
      <c r="H999">
        <v>7</v>
      </c>
      <c r="I999">
        <v>27.611499999999999</v>
      </c>
      <c r="J999">
        <v>579.8415</v>
      </c>
      <c r="K999" s="1">
        <v>43586</v>
      </c>
      <c r="L999" s="2">
        <v>0.82500000000000007</v>
      </c>
      <c r="M999" t="s">
        <v>23</v>
      </c>
      <c r="N999">
        <v>552.23</v>
      </c>
      <c r="O999">
        <v>4.7619047620000003</v>
      </c>
      <c r="P999">
        <v>27.611499999999999</v>
      </c>
      <c r="Q999">
        <v>7.5</v>
      </c>
    </row>
    <row r="1000" spans="1:22" hidden="1" x14ac:dyDescent="0.3">
      <c r="A1000" t="s">
        <v>1028</v>
      </c>
      <c r="B1000" t="s">
        <v>25</v>
      </c>
      <c r="C1000" t="s">
        <v>26</v>
      </c>
      <c r="D1000" t="s">
        <v>27</v>
      </c>
      <c r="E1000" t="s">
        <v>21</v>
      </c>
      <c r="F1000" t="s">
        <v>48</v>
      </c>
      <c r="G1000">
        <v>57.29</v>
      </c>
      <c r="H1000">
        <v>6</v>
      </c>
      <c r="I1000">
        <v>17.187000000000001</v>
      </c>
      <c r="J1000">
        <v>360.92700000000002</v>
      </c>
      <c r="K1000" t="s">
        <v>254</v>
      </c>
      <c r="L1000" s="2">
        <v>0.71111111111111114</v>
      </c>
      <c r="M1000" t="s">
        <v>23</v>
      </c>
      <c r="N1000">
        <v>343.74</v>
      </c>
      <c r="O1000">
        <v>4.7619047620000003</v>
      </c>
      <c r="P1000">
        <v>17.187000000000001</v>
      </c>
      <c r="Q1000">
        <v>5.9</v>
      </c>
    </row>
    <row r="1001" spans="1:22" hidden="1" x14ac:dyDescent="0.3">
      <c r="A1001" t="s">
        <v>1084</v>
      </c>
      <c r="B1001" t="s">
        <v>25</v>
      </c>
      <c r="C1001" t="s">
        <v>26</v>
      </c>
      <c r="D1001" t="s">
        <v>27</v>
      </c>
      <c r="E1001" t="s">
        <v>31</v>
      </c>
      <c r="F1001" t="s">
        <v>22</v>
      </c>
      <c r="G1001">
        <v>40.35</v>
      </c>
      <c r="H1001">
        <v>1</v>
      </c>
      <c r="I1001">
        <v>2.0175000000000001</v>
      </c>
      <c r="J1001">
        <v>42.3675</v>
      </c>
      <c r="K1001" t="s">
        <v>228</v>
      </c>
      <c r="L1001" s="2">
        <v>0.57361111111111118</v>
      </c>
      <c r="M1001" t="s">
        <v>23</v>
      </c>
      <c r="N1001">
        <v>40.35</v>
      </c>
      <c r="O1001">
        <v>4.7619047620000003</v>
      </c>
      <c r="P1001">
        <v>2.0175000000000001</v>
      </c>
      <c r="Q1001">
        <v>6.2</v>
      </c>
    </row>
    <row r="1006" spans="1:22" x14ac:dyDescent="0.3">
      <c r="A1006" s="3" t="s">
        <v>0</v>
      </c>
      <c r="B1006" s="3" t="s">
        <v>1</v>
      </c>
      <c r="C1006" s="3" t="s">
        <v>2</v>
      </c>
      <c r="D1006" s="3" t="s">
        <v>3</v>
      </c>
      <c r="E1006" s="3" t="s">
        <v>4</v>
      </c>
      <c r="F1006" s="3" t="s">
        <v>5</v>
      </c>
      <c r="G1006" s="3" t="s">
        <v>6</v>
      </c>
      <c r="H1006" s="3" t="s">
        <v>7</v>
      </c>
      <c r="I1006" s="3" t="s">
        <v>8</v>
      </c>
      <c r="J1006" s="3" t="s">
        <v>9</v>
      </c>
      <c r="K1006" s="3" t="s">
        <v>10</v>
      </c>
      <c r="L1006" s="3" t="s">
        <v>11</v>
      </c>
      <c r="M1006" s="3" t="s">
        <v>12</v>
      </c>
      <c r="N1006" s="3" t="s">
        <v>13</v>
      </c>
      <c r="O1006" s="3" t="s">
        <v>14</v>
      </c>
      <c r="P1006" s="3" t="s">
        <v>15</v>
      </c>
      <c r="Q1006" s="3" t="s">
        <v>16</v>
      </c>
    </row>
    <row r="1007" spans="1:22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21</v>
      </c>
      <c r="F1007" t="s">
        <v>22</v>
      </c>
      <c r="G1007">
        <v>74.69</v>
      </c>
      <c r="H1007">
        <v>7</v>
      </c>
      <c r="I1007">
        <v>26.141500000000001</v>
      </c>
      <c r="J1007">
        <v>548.97149999999999</v>
      </c>
      <c r="K1007" s="1">
        <v>43586</v>
      </c>
      <c r="L1007" s="2">
        <v>0.54722222222222217</v>
      </c>
      <c r="M1007" t="s">
        <v>23</v>
      </c>
      <c r="N1007">
        <v>522.83000000000004</v>
      </c>
      <c r="O1007">
        <v>4.7619047620000003</v>
      </c>
      <c r="P1007">
        <v>26.141500000000001</v>
      </c>
      <c r="Q1007">
        <v>9.1</v>
      </c>
      <c r="T1007" s="5" t="s">
        <v>1</v>
      </c>
      <c r="U1007" s="5" t="s">
        <v>12</v>
      </c>
      <c r="V1007" s="5" t="s">
        <v>9</v>
      </c>
    </row>
    <row r="1008" spans="1:22" x14ac:dyDescent="0.3">
      <c r="A1008" t="s">
        <v>24</v>
      </c>
      <c r="B1008" t="s">
        <v>25</v>
      </c>
      <c r="C1008" t="s">
        <v>26</v>
      </c>
      <c r="D1008" t="s">
        <v>27</v>
      </c>
      <c r="E1008" t="s">
        <v>21</v>
      </c>
      <c r="F1008" t="s">
        <v>28</v>
      </c>
      <c r="G1008">
        <v>15.28</v>
      </c>
      <c r="H1008">
        <v>5</v>
      </c>
      <c r="I1008">
        <v>3.82</v>
      </c>
      <c r="J1008">
        <v>80.22</v>
      </c>
      <c r="K1008" s="1">
        <v>43680</v>
      </c>
      <c r="L1008" s="2">
        <v>0.4368055555555555</v>
      </c>
      <c r="M1008" t="s">
        <v>29</v>
      </c>
      <c r="N1008">
        <v>76.400000000000006</v>
      </c>
      <c r="O1008">
        <v>4.7619047620000003</v>
      </c>
      <c r="P1008">
        <v>3.82</v>
      </c>
      <c r="Q1008">
        <v>9.6</v>
      </c>
      <c r="T1008" s="4" t="s">
        <v>18</v>
      </c>
      <c r="U1008" s="4" t="s">
        <v>29</v>
      </c>
      <c r="V1008" s="4" t="s">
        <v>1145</v>
      </c>
    </row>
    <row r="1009" spans="1:36" x14ac:dyDescent="0.3">
      <c r="A1009" t="s">
        <v>30</v>
      </c>
      <c r="B1009" t="s">
        <v>18</v>
      </c>
      <c r="C1009" t="s">
        <v>19</v>
      </c>
      <c r="D1009" t="s">
        <v>27</v>
      </c>
      <c r="E1009" t="s">
        <v>31</v>
      </c>
      <c r="F1009" t="s">
        <v>32</v>
      </c>
      <c r="G1009">
        <v>46.33</v>
      </c>
      <c r="H1009">
        <v>7</v>
      </c>
      <c r="I1009">
        <v>16.215499999999999</v>
      </c>
      <c r="J1009">
        <v>340.52550000000002</v>
      </c>
      <c r="K1009" s="1">
        <v>43527</v>
      </c>
      <c r="L1009" s="2">
        <v>0.55763888888888891</v>
      </c>
      <c r="M1009" t="s">
        <v>33</v>
      </c>
      <c r="N1009">
        <v>324.31</v>
      </c>
      <c r="O1009">
        <v>4.7619047620000003</v>
      </c>
      <c r="P1009">
        <v>16.215499999999999</v>
      </c>
      <c r="Q1009">
        <v>7.4</v>
      </c>
    </row>
    <row r="1010" spans="1:36" x14ac:dyDescent="0.3">
      <c r="A1010" t="s">
        <v>34</v>
      </c>
      <c r="B1010" t="s">
        <v>18</v>
      </c>
      <c r="C1010" t="s">
        <v>19</v>
      </c>
      <c r="D1010" t="s">
        <v>20</v>
      </c>
      <c r="E1010" t="s">
        <v>31</v>
      </c>
      <c r="F1010" t="s">
        <v>22</v>
      </c>
      <c r="G1010">
        <v>58.22</v>
      </c>
      <c r="H1010">
        <v>8</v>
      </c>
      <c r="I1010">
        <v>23.288</v>
      </c>
      <c r="J1010">
        <v>489.048</v>
      </c>
      <c r="K1010" t="s">
        <v>35</v>
      </c>
      <c r="L1010" s="2">
        <v>0.85625000000000007</v>
      </c>
      <c r="M1010" t="s">
        <v>23</v>
      </c>
      <c r="N1010">
        <v>465.76</v>
      </c>
      <c r="O1010">
        <v>4.7619047620000003</v>
      </c>
      <c r="P1010">
        <v>23.288</v>
      </c>
      <c r="Q1010">
        <v>8.4</v>
      </c>
    </row>
    <row r="1011" spans="1:36" x14ac:dyDescent="0.3">
      <c r="A1011" t="s">
        <v>36</v>
      </c>
      <c r="B1011" t="s">
        <v>18</v>
      </c>
      <c r="C1011" t="s">
        <v>19</v>
      </c>
      <c r="D1011" t="s">
        <v>27</v>
      </c>
      <c r="E1011" t="s">
        <v>31</v>
      </c>
      <c r="F1011" t="s">
        <v>37</v>
      </c>
      <c r="G1011">
        <v>86.31</v>
      </c>
      <c r="H1011">
        <v>7</v>
      </c>
      <c r="I1011">
        <v>30.208500000000001</v>
      </c>
      <c r="J1011">
        <v>634.37850000000003</v>
      </c>
      <c r="K1011" s="1">
        <v>43679</v>
      </c>
      <c r="L1011" s="2">
        <v>0.44236111111111115</v>
      </c>
      <c r="M1011" t="s">
        <v>23</v>
      </c>
      <c r="N1011">
        <v>604.16999999999996</v>
      </c>
      <c r="O1011">
        <v>4.7619047620000003</v>
      </c>
      <c r="P1011">
        <v>30.208500000000001</v>
      </c>
      <c r="Q1011">
        <v>5.3</v>
      </c>
      <c r="T1011" s="3" t="s">
        <v>0</v>
      </c>
      <c r="U1011" s="3" t="s">
        <v>1</v>
      </c>
      <c r="V1011" s="3" t="s">
        <v>2</v>
      </c>
      <c r="W1011" s="3" t="s">
        <v>3</v>
      </c>
      <c r="X1011" s="3" t="s">
        <v>4</v>
      </c>
      <c r="Y1011" s="3" t="s">
        <v>5</v>
      </c>
      <c r="Z1011" s="3" t="s">
        <v>6</v>
      </c>
      <c r="AA1011" s="3" t="s">
        <v>7</v>
      </c>
      <c r="AB1011" s="3" t="s">
        <v>8</v>
      </c>
      <c r="AC1011" s="3" t="s">
        <v>9</v>
      </c>
      <c r="AD1011" s="3" t="s">
        <v>10</v>
      </c>
      <c r="AE1011" s="3" t="s">
        <v>11</v>
      </c>
      <c r="AF1011" s="3" t="s">
        <v>12</v>
      </c>
      <c r="AG1011" s="3" t="s">
        <v>13</v>
      </c>
      <c r="AH1011" s="3" t="s">
        <v>14</v>
      </c>
      <c r="AI1011" s="3" t="s">
        <v>15</v>
      </c>
      <c r="AJ1011" s="3" t="s">
        <v>16</v>
      </c>
    </row>
    <row r="1012" spans="1:36" x14ac:dyDescent="0.3">
      <c r="A1012" t="s">
        <v>38</v>
      </c>
      <c r="B1012" t="s">
        <v>25</v>
      </c>
      <c r="C1012" t="s">
        <v>26</v>
      </c>
      <c r="D1012" t="s">
        <v>27</v>
      </c>
      <c r="E1012" t="s">
        <v>31</v>
      </c>
      <c r="F1012" t="s">
        <v>28</v>
      </c>
      <c r="G1012">
        <v>85.39</v>
      </c>
      <c r="H1012">
        <v>7</v>
      </c>
      <c r="I1012">
        <v>29.886500000000002</v>
      </c>
      <c r="J1012">
        <v>627.61649999999997</v>
      </c>
      <c r="K1012" t="s">
        <v>39</v>
      </c>
      <c r="L1012" s="2">
        <v>0.77083333333333337</v>
      </c>
      <c r="M1012" t="s">
        <v>23</v>
      </c>
      <c r="N1012">
        <v>597.73</v>
      </c>
      <c r="O1012">
        <v>4.7619047620000003</v>
      </c>
      <c r="P1012">
        <v>29.886500000000002</v>
      </c>
      <c r="Q1012">
        <v>4.0999999999999996</v>
      </c>
      <c r="T1012" t="s">
        <v>55</v>
      </c>
      <c r="U1012" t="s">
        <v>18</v>
      </c>
      <c r="V1012" t="s">
        <v>19</v>
      </c>
      <c r="W1012" t="s">
        <v>27</v>
      </c>
      <c r="X1012" t="s">
        <v>21</v>
      </c>
      <c r="Y1012" t="s">
        <v>22</v>
      </c>
      <c r="Z1012">
        <v>71.38</v>
      </c>
      <c r="AA1012">
        <v>10</v>
      </c>
      <c r="AB1012">
        <v>35.69</v>
      </c>
      <c r="AC1012">
        <v>749.49</v>
      </c>
      <c r="AD1012" t="s">
        <v>56</v>
      </c>
      <c r="AE1012" s="2">
        <v>0.80625000000000002</v>
      </c>
      <c r="AF1012" t="s">
        <v>29</v>
      </c>
      <c r="AG1012">
        <v>713.8</v>
      </c>
      <c r="AH1012">
        <v>4.7619047620000003</v>
      </c>
      <c r="AI1012">
        <v>35.69</v>
      </c>
      <c r="AJ1012">
        <v>5.7</v>
      </c>
    </row>
    <row r="1013" spans="1:36" x14ac:dyDescent="0.3">
      <c r="A1013" t="s">
        <v>40</v>
      </c>
      <c r="B1013" t="s">
        <v>18</v>
      </c>
      <c r="C1013" t="s">
        <v>19</v>
      </c>
      <c r="D1013" t="s">
        <v>20</v>
      </c>
      <c r="E1013" t="s">
        <v>21</v>
      </c>
      <c r="F1013" t="s">
        <v>28</v>
      </c>
      <c r="G1013">
        <v>68.84</v>
      </c>
      <c r="H1013">
        <v>6</v>
      </c>
      <c r="I1013">
        <v>20.652000000000001</v>
      </c>
      <c r="J1013">
        <v>433.69200000000001</v>
      </c>
      <c r="K1013" t="s">
        <v>41</v>
      </c>
      <c r="L1013" s="2">
        <v>0.60833333333333328</v>
      </c>
      <c r="M1013" t="s">
        <v>23</v>
      </c>
      <c r="N1013">
        <v>413.04</v>
      </c>
      <c r="O1013">
        <v>4.7619047620000003</v>
      </c>
      <c r="P1013">
        <v>20.652000000000001</v>
      </c>
      <c r="Q1013">
        <v>5.8</v>
      </c>
      <c r="T1013" t="s">
        <v>114</v>
      </c>
      <c r="U1013" t="s">
        <v>18</v>
      </c>
      <c r="V1013" t="s">
        <v>19</v>
      </c>
      <c r="W1013" t="s">
        <v>20</v>
      </c>
      <c r="X1013" t="s">
        <v>21</v>
      </c>
      <c r="Y1013" t="s">
        <v>32</v>
      </c>
      <c r="Z1013">
        <v>72.349999999999994</v>
      </c>
      <c r="AA1013">
        <v>10</v>
      </c>
      <c r="AB1013">
        <v>36.174999999999997</v>
      </c>
      <c r="AC1013">
        <v>759.67499999999995</v>
      </c>
      <c r="AD1013" t="s">
        <v>115</v>
      </c>
      <c r="AE1013" s="2">
        <v>0.66319444444444442</v>
      </c>
      <c r="AF1013" t="s">
        <v>29</v>
      </c>
      <c r="AG1013">
        <v>723.5</v>
      </c>
      <c r="AH1013">
        <v>4.7619047620000003</v>
      </c>
      <c r="AI1013">
        <v>36.174999999999997</v>
      </c>
      <c r="AJ1013">
        <v>5.4</v>
      </c>
    </row>
    <row r="1014" spans="1:36" x14ac:dyDescent="0.3">
      <c r="A1014" t="s">
        <v>42</v>
      </c>
      <c r="B1014" t="s">
        <v>25</v>
      </c>
      <c r="C1014" t="s">
        <v>26</v>
      </c>
      <c r="D1014" t="s">
        <v>27</v>
      </c>
      <c r="E1014" t="s">
        <v>21</v>
      </c>
      <c r="F1014" t="s">
        <v>32</v>
      </c>
      <c r="G1014">
        <v>73.56</v>
      </c>
      <c r="H1014">
        <v>10</v>
      </c>
      <c r="I1014">
        <v>36.78</v>
      </c>
      <c r="J1014">
        <v>772.38</v>
      </c>
      <c r="K1014" t="s">
        <v>43</v>
      </c>
      <c r="L1014" s="2">
        <v>0.48472222222222222</v>
      </c>
      <c r="M1014" t="s">
        <v>23</v>
      </c>
      <c r="N1014">
        <v>735.6</v>
      </c>
      <c r="O1014">
        <v>4.7619047620000003</v>
      </c>
      <c r="P1014">
        <v>36.78</v>
      </c>
      <c r="Q1014">
        <v>8</v>
      </c>
      <c r="T1014" t="s">
        <v>128</v>
      </c>
      <c r="U1014" t="s">
        <v>18</v>
      </c>
      <c r="V1014" t="s">
        <v>19</v>
      </c>
      <c r="W1014" t="s">
        <v>27</v>
      </c>
      <c r="X1014" t="s">
        <v>31</v>
      </c>
      <c r="Y1014" t="s">
        <v>37</v>
      </c>
      <c r="Z1014">
        <v>78.77</v>
      </c>
      <c r="AA1014">
        <v>10</v>
      </c>
      <c r="AB1014">
        <v>39.384999999999998</v>
      </c>
      <c r="AC1014">
        <v>827.08500000000004</v>
      </c>
      <c r="AD1014" t="s">
        <v>129</v>
      </c>
      <c r="AE1014" s="2">
        <v>0.41944444444444445</v>
      </c>
      <c r="AF1014" t="s">
        <v>29</v>
      </c>
      <c r="AG1014">
        <v>787.7</v>
      </c>
      <c r="AH1014">
        <v>4.7619047620000003</v>
      </c>
      <c r="AI1014">
        <v>39.384999999999998</v>
      </c>
      <c r="AJ1014">
        <v>6.4</v>
      </c>
    </row>
    <row r="1015" spans="1:36" x14ac:dyDescent="0.3">
      <c r="A1015" t="s">
        <v>44</v>
      </c>
      <c r="B1015" t="s">
        <v>18</v>
      </c>
      <c r="C1015" t="s">
        <v>19</v>
      </c>
      <c r="D1015" t="s">
        <v>20</v>
      </c>
      <c r="E1015" t="s">
        <v>21</v>
      </c>
      <c r="F1015" t="s">
        <v>22</v>
      </c>
      <c r="G1015">
        <v>36.26</v>
      </c>
      <c r="H1015">
        <v>2</v>
      </c>
      <c r="I1015">
        <v>3.6259999999999999</v>
      </c>
      <c r="J1015">
        <v>76.146000000000001</v>
      </c>
      <c r="K1015" s="1">
        <v>43739</v>
      </c>
      <c r="L1015" s="2">
        <v>0.71875</v>
      </c>
      <c r="M1015" t="s">
        <v>33</v>
      </c>
      <c r="N1015">
        <v>72.52</v>
      </c>
      <c r="O1015">
        <v>4.7619047620000003</v>
      </c>
      <c r="P1015">
        <v>3.6259999999999999</v>
      </c>
      <c r="Q1015">
        <v>7.2</v>
      </c>
      <c r="T1015" t="s">
        <v>377</v>
      </c>
      <c r="U1015" t="s">
        <v>18</v>
      </c>
      <c r="V1015" t="s">
        <v>19</v>
      </c>
      <c r="W1015" t="s">
        <v>20</v>
      </c>
      <c r="X1015" t="s">
        <v>21</v>
      </c>
      <c r="Y1015" t="s">
        <v>32</v>
      </c>
      <c r="Z1015">
        <v>94.88</v>
      </c>
      <c r="AA1015">
        <v>7</v>
      </c>
      <c r="AB1015">
        <v>33.207999999999998</v>
      </c>
      <c r="AC1015">
        <v>697.36800000000005</v>
      </c>
      <c r="AD1015" s="1">
        <v>43526</v>
      </c>
      <c r="AE1015" s="2">
        <v>0.60972222222222217</v>
      </c>
      <c r="AF1015" t="s">
        <v>29</v>
      </c>
      <c r="AG1015">
        <v>664.16</v>
      </c>
      <c r="AH1015">
        <v>4.7619047620000003</v>
      </c>
      <c r="AI1015">
        <v>33.207999999999998</v>
      </c>
      <c r="AJ1015">
        <v>4.2</v>
      </c>
    </row>
    <row r="1016" spans="1:36" x14ac:dyDescent="0.3">
      <c r="A1016" t="s">
        <v>45</v>
      </c>
      <c r="B1016" t="s">
        <v>46</v>
      </c>
      <c r="C1016" t="s">
        <v>47</v>
      </c>
      <c r="D1016" t="s">
        <v>20</v>
      </c>
      <c r="E1016" t="s">
        <v>21</v>
      </c>
      <c r="F1016" t="s">
        <v>48</v>
      </c>
      <c r="G1016">
        <v>54.84</v>
      </c>
      <c r="H1016">
        <v>3</v>
      </c>
      <c r="I1016">
        <v>8.2260000000000009</v>
      </c>
      <c r="J1016">
        <v>172.74600000000001</v>
      </c>
      <c r="K1016" t="s">
        <v>49</v>
      </c>
      <c r="L1016" s="2">
        <v>0.56041666666666667</v>
      </c>
      <c r="M1016" t="s">
        <v>33</v>
      </c>
      <c r="N1016">
        <v>164.52</v>
      </c>
      <c r="O1016">
        <v>4.7619047620000003</v>
      </c>
      <c r="P1016">
        <v>8.2260000000000009</v>
      </c>
      <c r="Q1016">
        <v>5.9</v>
      </c>
      <c r="T1016" t="s">
        <v>395</v>
      </c>
      <c r="U1016" t="s">
        <v>18</v>
      </c>
      <c r="V1016" t="s">
        <v>19</v>
      </c>
      <c r="W1016" t="s">
        <v>20</v>
      </c>
      <c r="X1016" t="s">
        <v>21</v>
      </c>
      <c r="Y1016" t="s">
        <v>32</v>
      </c>
      <c r="Z1016">
        <v>88.79</v>
      </c>
      <c r="AA1016">
        <v>8</v>
      </c>
      <c r="AB1016">
        <v>35.515999999999998</v>
      </c>
      <c r="AC1016">
        <v>745.83600000000001</v>
      </c>
      <c r="AD1016" t="s">
        <v>69</v>
      </c>
      <c r="AE1016" s="2">
        <v>0.71458333333333324</v>
      </c>
      <c r="AF1016" t="s">
        <v>29</v>
      </c>
      <c r="AG1016">
        <v>710.32</v>
      </c>
      <c r="AH1016">
        <v>4.7619047620000003</v>
      </c>
      <c r="AI1016">
        <v>35.515999999999998</v>
      </c>
      <c r="AJ1016">
        <v>4.0999999999999996</v>
      </c>
    </row>
    <row r="1017" spans="1:36" x14ac:dyDescent="0.3">
      <c r="A1017" t="s">
        <v>50</v>
      </c>
      <c r="B1017" t="s">
        <v>46</v>
      </c>
      <c r="C1017" t="s">
        <v>47</v>
      </c>
      <c r="D1017" t="s">
        <v>20</v>
      </c>
      <c r="E1017" t="s">
        <v>21</v>
      </c>
      <c r="F1017" t="s">
        <v>51</v>
      </c>
      <c r="G1017">
        <v>14.48</v>
      </c>
      <c r="H1017">
        <v>4</v>
      </c>
      <c r="I1017">
        <v>2.8959999999999999</v>
      </c>
      <c r="J1017">
        <v>60.816000000000003</v>
      </c>
      <c r="K1017" s="1">
        <v>43618</v>
      </c>
      <c r="L1017" s="2">
        <v>0.75486111111111109</v>
      </c>
      <c r="M1017" t="s">
        <v>23</v>
      </c>
      <c r="N1017">
        <v>57.92</v>
      </c>
      <c r="O1017">
        <v>4.7619047620000003</v>
      </c>
      <c r="P1017">
        <v>2.8959999999999999</v>
      </c>
      <c r="Q1017">
        <v>4.5</v>
      </c>
      <c r="T1017" t="s">
        <v>602</v>
      </c>
      <c r="U1017" t="s">
        <v>18</v>
      </c>
      <c r="V1017" t="s">
        <v>19</v>
      </c>
      <c r="W1017" t="s">
        <v>27</v>
      </c>
      <c r="X1017" t="s">
        <v>31</v>
      </c>
      <c r="Y1017" t="s">
        <v>28</v>
      </c>
      <c r="Z1017">
        <v>99.55</v>
      </c>
      <c r="AA1017">
        <v>7</v>
      </c>
      <c r="AB1017">
        <v>34.842500000000001</v>
      </c>
      <c r="AC1017">
        <v>731.6925</v>
      </c>
      <c r="AD1017" t="s">
        <v>354</v>
      </c>
      <c r="AE1017" s="2">
        <v>0.50486111111111109</v>
      </c>
      <c r="AF1017" t="s">
        <v>29</v>
      </c>
      <c r="AG1017">
        <v>696.85</v>
      </c>
      <c r="AH1017">
        <v>4.7619047620000003</v>
      </c>
      <c r="AI1017">
        <v>34.842500000000001</v>
      </c>
      <c r="AJ1017">
        <v>7.6</v>
      </c>
    </row>
    <row r="1018" spans="1:36" x14ac:dyDescent="0.3">
      <c r="A1018" t="s">
        <v>52</v>
      </c>
      <c r="B1018" t="s">
        <v>46</v>
      </c>
      <c r="C1018" t="s">
        <v>47</v>
      </c>
      <c r="D1018" t="s">
        <v>20</v>
      </c>
      <c r="E1018" t="s">
        <v>31</v>
      </c>
      <c r="F1018" t="s">
        <v>28</v>
      </c>
      <c r="G1018">
        <v>25.51</v>
      </c>
      <c r="H1018">
        <v>4</v>
      </c>
      <c r="I1018">
        <v>5.1020000000000003</v>
      </c>
      <c r="J1018">
        <v>107.142</v>
      </c>
      <c r="K1018" s="1">
        <v>43711</v>
      </c>
      <c r="L1018" s="2">
        <v>0.7104166666666667</v>
      </c>
      <c r="M1018" t="s">
        <v>29</v>
      </c>
      <c r="N1018">
        <v>102.04</v>
      </c>
      <c r="O1018">
        <v>4.7619047620000003</v>
      </c>
      <c r="P1018">
        <v>5.1020000000000003</v>
      </c>
      <c r="Q1018">
        <v>6.8</v>
      </c>
      <c r="T1018" t="s">
        <v>618</v>
      </c>
      <c r="U1018" t="s">
        <v>18</v>
      </c>
      <c r="V1018" t="s">
        <v>19</v>
      </c>
      <c r="W1018" t="s">
        <v>27</v>
      </c>
      <c r="X1018" t="s">
        <v>31</v>
      </c>
      <c r="Y1018" t="s">
        <v>37</v>
      </c>
      <c r="Z1018">
        <v>98.09</v>
      </c>
      <c r="AA1018">
        <v>9</v>
      </c>
      <c r="AB1018">
        <v>44.140500000000003</v>
      </c>
      <c r="AC1018">
        <v>926.95050000000003</v>
      </c>
      <c r="AD1018" t="s">
        <v>69</v>
      </c>
      <c r="AE1018" s="2">
        <v>0.82013888888888886</v>
      </c>
      <c r="AF1018" t="s">
        <v>29</v>
      </c>
      <c r="AG1018">
        <v>882.81</v>
      </c>
      <c r="AH1018">
        <v>4.7619047620000003</v>
      </c>
      <c r="AI1018">
        <v>44.140500000000003</v>
      </c>
      <c r="AJ1018">
        <v>9.3000000000000007</v>
      </c>
    </row>
    <row r="1019" spans="1:36" x14ac:dyDescent="0.3">
      <c r="A1019" t="s">
        <v>53</v>
      </c>
      <c r="B1019" t="s">
        <v>18</v>
      </c>
      <c r="C1019" t="s">
        <v>19</v>
      </c>
      <c r="D1019" t="s">
        <v>27</v>
      </c>
      <c r="E1019" t="s">
        <v>21</v>
      </c>
      <c r="F1019" t="s">
        <v>28</v>
      </c>
      <c r="G1019">
        <v>46.95</v>
      </c>
      <c r="H1019">
        <v>5</v>
      </c>
      <c r="I1019">
        <v>11.737500000000001</v>
      </c>
      <c r="J1019">
        <v>246.48750000000001</v>
      </c>
      <c r="K1019" s="1">
        <v>43801</v>
      </c>
      <c r="L1019" s="2">
        <v>0.43402777777777773</v>
      </c>
      <c r="M1019" t="s">
        <v>23</v>
      </c>
      <c r="N1019">
        <v>234.75</v>
      </c>
      <c r="O1019">
        <v>4.7619047620000003</v>
      </c>
      <c r="P1019">
        <v>11.737500000000001</v>
      </c>
      <c r="Q1019">
        <v>7.1</v>
      </c>
      <c r="T1019" t="s">
        <v>656</v>
      </c>
      <c r="U1019" t="s">
        <v>18</v>
      </c>
      <c r="V1019" t="s">
        <v>19</v>
      </c>
      <c r="W1019" t="s">
        <v>27</v>
      </c>
      <c r="X1019" t="s">
        <v>21</v>
      </c>
      <c r="Y1019" t="s">
        <v>51</v>
      </c>
      <c r="Z1019">
        <v>65.739999999999995</v>
      </c>
      <c r="AA1019">
        <v>9</v>
      </c>
      <c r="AB1019">
        <v>29.582999999999998</v>
      </c>
      <c r="AC1019">
        <v>621.24300000000005</v>
      </c>
      <c r="AD1019" s="1">
        <v>43466</v>
      </c>
      <c r="AE1019" s="2">
        <v>0.57986111111111105</v>
      </c>
      <c r="AF1019" t="s">
        <v>29</v>
      </c>
      <c r="AG1019">
        <v>591.66</v>
      </c>
      <c r="AH1019">
        <v>4.7619047620000003</v>
      </c>
      <c r="AI1019">
        <v>29.582999999999998</v>
      </c>
      <c r="AJ1019">
        <v>7.7</v>
      </c>
    </row>
    <row r="1020" spans="1:36" x14ac:dyDescent="0.3">
      <c r="A1020" t="s">
        <v>54</v>
      </c>
      <c r="B1020" t="s">
        <v>18</v>
      </c>
      <c r="C1020" t="s">
        <v>19</v>
      </c>
      <c r="D1020" t="s">
        <v>27</v>
      </c>
      <c r="E1020" t="s">
        <v>31</v>
      </c>
      <c r="F1020" t="s">
        <v>48</v>
      </c>
      <c r="G1020">
        <v>43.19</v>
      </c>
      <c r="H1020">
        <v>10</v>
      </c>
      <c r="I1020">
        <v>21.594999999999999</v>
      </c>
      <c r="J1020">
        <v>453.495</v>
      </c>
      <c r="K1020" s="1">
        <v>43648</v>
      </c>
      <c r="L1020" s="2">
        <v>0.70000000000000007</v>
      </c>
      <c r="M1020" t="s">
        <v>23</v>
      </c>
      <c r="N1020">
        <v>431.9</v>
      </c>
      <c r="O1020">
        <v>4.7619047620000003</v>
      </c>
      <c r="P1020">
        <v>21.594999999999999</v>
      </c>
      <c r="Q1020">
        <v>8.1999999999999993</v>
      </c>
      <c r="T1020" t="s">
        <v>741</v>
      </c>
      <c r="U1020" t="s">
        <v>18</v>
      </c>
      <c r="V1020" t="s">
        <v>19</v>
      </c>
      <c r="W1020" t="s">
        <v>20</v>
      </c>
      <c r="X1020" t="s">
        <v>31</v>
      </c>
      <c r="Y1020" t="s">
        <v>32</v>
      </c>
      <c r="Z1020">
        <v>72.78</v>
      </c>
      <c r="AA1020">
        <v>10</v>
      </c>
      <c r="AB1020">
        <v>36.39</v>
      </c>
      <c r="AC1020">
        <v>764.19</v>
      </c>
      <c r="AD1020" s="1">
        <v>43526</v>
      </c>
      <c r="AE1020" s="2">
        <v>0.72499999999999998</v>
      </c>
      <c r="AF1020" t="s">
        <v>29</v>
      </c>
      <c r="AG1020">
        <v>727.8</v>
      </c>
      <c r="AH1020">
        <v>4.7619047620000003</v>
      </c>
      <c r="AI1020">
        <v>36.39</v>
      </c>
      <c r="AJ1020">
        <v>7.3</v>
      </c>
    </row>
    <row r="1021" spans="1:36" x14ac:dyDescent="0.3">
      <c r="A1021" t="s">
        <v>55</v>
      </c>
      <c r="B1021" t="s">
        <v>18</v>
      </c>
      <c r="C1021" t="s">
        <v>19</v>
      </c>
      <c r="D1021" t="s">
        <v>27</v>
      </c>
      <c r="E1021" t="s">
        <v>21</v>
      </c>
      <c r="F1021" t="s">
        <v>22</v>
      </c>
      <c r="G1021">
        <v>71.38</v>
      </c>
      <c r="H1021">
        <v>10</v>
      </c>
      <c r="I1021">
        <v>35.69</v>
      </c>
      <c r="J1021">
        <v>749.49</v>
      </c>
      <c r="K1021" t="s">
        <v>56</v>
      </c>
      <c r="L1021" s="2">
        <v>0.80625000000000002</v>
      </c>
      <c r="M1021" t="s">
        <v>29</v>
      </c>
      <c r="N1021">
        <v>713.8</v>
      </c>
      <c r="O1021">
        <v>4.7619047620000003</v>
      </c>
      <c r="P1021">
        <v>35.69</v>
      </c>
      <c r="Q1021">
        <v>5.7</v>
      </c>
      <c r="T1021" t="s">
        <v>776</v>
      </c>
      <c r="U1021" t="s">
        <v>18</v>
      </c>
      <c r="V1021" t="s">
        <v>19</v>
      </c>
      <c r="W1021" t="s">
        <v>20</v>
      </c>
      <c r="X1021" t="s">
        <v>31</v>
      </c>
      <c r="Y1021" t="s">
        <v>32</v>
      </c>
      <c r="Z1021">
        <v>63.56</v>
      </c>
      <c r="AA1021">
        <v>10</v>
      </c>
      <c r="AB1021">
        <v>31.78</v>
      </c>
      <c r="AC1021">
        <v>667.38</v>
      </c>
      <c r="AD1021" t="s">
        <v>188</v>
      </c>
      <c r="AE1021" s="2">
        <v>0.74930555555555556</v>
      </c>
      <c r="AF1021" t="s">
        <v>29</v>
      </c>
      <c r="AG1021">
        <v>635.6</v>
      </c>
      <c r="AH1021">
        <v>4.7619047620000003</v>
      </c>
      <c r="AI1021">
        <v>31.78</v>
      </c>
      <c r="AJ1021">
        <v>4.3</v>
      </c>
    </row>
    <row r="1022" spans="1:36" x14ac:dyDescent="0.3">
      <c r="A1022" t="s">
        <v>57</v>
      </c>
      <c r="B1022" t="s">
        <v>46</v>
      </c>
      <c r="C1022" t="s">
        <v>47</v>
      </c>
      <c r="D1022" t="s">
        <v>20</v>
      </c>
      <c r="E1022" t="s">
        <v>21</v>
      </c>
      <c r="F1022" t="s">
        <v>37</v>
      </c>
      <c r="G1022">
        <v>93.72</v>
      </c>
      <c r="H1022">
        <v>6</v>
      </c>
      <c r="I1022">
        <v>28.116</v>
      </c>
      <c r="J1022">
        <v>590.43600000000004</v>
      </c>
      <c r="K1022" t="s">
        <v>58</v>
      </c>
      <c r="L1022" s="2">
        <v>0.67986111111111114</v>
      </c>
      <c r="M1022" t="s">
        <v>29</v>
      </c>
      <c r="N1022">
        <v>562.32000000000005</v>
      </c>
      <c r="O1022">
        <v>4.7619047620000003</v>
      </c>
      <c r="P1022">
        <v>28.116</v>
      </c>
      <c r="Q1022">
        <v>4.5</v>
      </c>
      <c r="T1022" t="s">
        <v>828</v>
      </c>
      <c r="U1022" t="s">
        <v>18</v>
      </c>
      <c r="V1022" t="s">
        <v>19</v>
      </c>
      <c r="W1022" t="s">
        <v>27</v>
      </c>
      <c r="X1022" t="s">
        <v>31</v>
      </c>
      <c r="Y1022" t="s">
        <v>32</v>
      </c>
      <c r="Z1022">
        <v>93.96</v>
      </c>
      <c r="AA1022">
        <v>9</v>
      </c>
      <c r="AB1022">
        <v>42.281999999999996</v>
      </c>
      <c r="AC1022">
        <v>887.92200000000003</v>
      </c>
      <c r="AD1022" t="s">
        <v>295</v>
      </c>
      <c r="AE1022" s="2">
        <v>0.48055555555555557</v>
      </c>
      <c r="AF1022" t="s">
        <v>29</v>
      </c>
      <c r="AG1022">
        <v>845.64</v>
      </c>
      <c r="AH1022">
        <v>4.7619047620000003</v>
      </c>
      <c r="AI1022">
        <v>42.281999999999996</v>
      </c>
      <c r="AJ1022">
        <v>9.8000000000000007</v>
      </c>
    </row>
    <row r="1023" spans="1:36" x14ac:dyDescent="0.3">
      <c r="A1023" t="s">
        <v>59</v>
      </c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>
        <v>68.930000000000007</v>
      </c>
      <c r="H1023">
        <v>7</v>
      </c>
      <c r="I1023">
        <v>24.125499999999999</v>
      </c>
      <c r="J1023">
        <v>506.63549999999998</v>
      </c>
      <c r="K1023" s="1">
        <v>43772</v>
      </c>
      <c r="L1023" s="2">
        <v>0.4604166666666667</v>
      </c>
      <c r="M1023" t="s">
        <v>33</v>
      </c>
      <c r="N1023">
        <v>482.51</v>
      </c>
      <c r="O1023">
        <v>4.7619047620000003</v>
      </c>
      <c r="P1023">
        <v>24.125499999999999</v>
      </c>
      <c r="Q1023">
        <v>4.5999999999999996</v>
      </c>
      <c r="T1023" t="s">
        <v>846</v>
      </c>
      <c r="U1023" t="s">
        <v>18</v>
      </c>
      <c r="V1023" t="s">
        <v>19</v>
      </c>
      <c r="W1023" t="s">
        <v>27</v>
      </c>
      <c r="X1023" t="s">
        <v>21</v>
      </c>
      <c r="Y1023" t="s">
        <v>32</v>
      </c>
      <c r="Z1023">
        <v>96.52</v>
      </c>
      <c r="AA1023">
        <v>6</v>
      </c>
      <c r="AB1023">
        <v>28.956</v>
      </c>
      <c r="AC1023">
        <v>608.07600000000002</v>
      </c>
      <c r="AD1023" s="1">
        <v>43770</v>
      </c>
      <c r="AE1023" s="2">
        <v>0.49444444444444446</v>
      </c>
      <c r="AF1023" t="s">
        <v>29</v>
      </c>
      <c r="AG1023">
        <v>579.12</v>
      </c>
      <c r="AH1023">
        <v>4.7619047620000003</v>
      </c>
      <c r="AI1023">
        <v>28.956</v>
      </c>
      <c r="AJ1023">
        <v>4.5</v>
      </c>
    </row>
    <row r="1024" spans="1:36" x14ac:dyDescent="0.3">
      <c r="A1024" t="s">
        <v>60</v>
      </c>
      <c r="B1024" t="s">
        <v>18</v>
      </c>
      <c r="C1024" t="s">
        <v>19</v>
      </c>
      <c r="D1024" t="s">
        <v>27</v>
      </c>
      <c r="E1024" t="s">
        <v>31</v>
      </c>
      <c r="F1024" t="s">
        <v>37</v>
      </c>
      <c r="G1024">
        <v>72.61</v>
      </c>
      <c r="H1024">
        <v>6</v>
      </c>
      <c r="I1024">
        <v>21.783000000000001</v>
      </c>
      <c r="J1024">
        <v>457.44299999999998</v>
      </c>
      <c r="K1024" s="1">
        <v>43466</v>
      </c>
      <c r="L1024" s="2">
        <v>0.44375000000000003</v>
      </c>
      <c r="M1024" t="s">
        <v>33</v>
      </c>
      <c r="N1024">
        <v>435.66</v>
      </c>
      <c r="O1024">
        <v>4.7619047620000003</v>
      </c>
      <c r="P1024">
        <v>21.783000000000001</v>
      </c>
      <c r="Q1024">
        <v>6.9</v>
      </c>
      <c r="T1024" t="s">
        <v>938</v>
      </c>
      <c r="U1024" t="s">
        <v>18</v>
      </c>
      <c r="V1024" t="s">
        <v>19</v>
      </c>
      <c r="W1024" t="s">
        <v>27</v>
      </c>
      <c r="X1024" t="s">
        <v>21</v>
      </c>
      <c r="Y1024" t="s">
        <v>51</v>
      </c>
      <c r="Z1024">
        <v>99.1</v>
      </c>
      <c r="AA1024">
        <v>6</v>
      </c>
      <c r="AB1024">
        <v>29.73</v>
      </c>
      <c r="AC1024">
        <v>624.33000000000004</v>
      </c>
      <c r="AD1024" t="s">
        <v>183</v>
      </c>
      <c r="AE1024" s="2">
        <v>0.5493055555555556</v>
      </c>
      <c r="AF1024" t="s">
        <v>29</v>
      </c>
      <c r="AG1024">
        <v>594.6</v>
      </c>
      <c r="AH1024">
        <v>4.7619047620000003</v>
      </c>
      <c r="AI1024">
        <v>29.73</v>
      </c>
      <c r="AJ1024">
        <v>4.2</v>
      </c>
    </row>
    <row r="1025" spans="1:36" x14ac:dyDescent="0.3">
      <c r="A1025" t="s">
        <v>61</v>
      </c>
      <c r="B1025" t="s">
        <v>18</v>
      </c>
      <c r="C1025" t="s">
        <v>19</v>
      </c>
      <c r="D1025" t="s">
        <v>27</v>
      </c>
      <c r="E1025" t="s">
        <v>31</v>
      </c>
      <c r="F1025" t="s">
        <v>48</v>
      </c>
      <c r="G1025">
        <v>54.67</v>
      </c>
      <c r="H1025">
        <v>3</v>
      </c>
      <c r="I1025">
        <v>8.2004999999999999</v>
      </c>
      <c r="J1025">
        <v>172.2105</v>
      </c>
      <c r="K1025" t="s">
        <v>62</v>
      </c>
      <c r="L1025" s="2">
        <v>0.75</v>
      </c>
      <c r="M1025" t="s">
        <v>33</v>
      </c>
      <c r="N1025">
        <v>164.01</v>
      </c>
      <c r="O1025">
        <v>4.7619047620000003</v>
      </c>
      <c r="P1025">
        <v>8.2004999999999999</v>
      </c>
      <c r="Q1025">
        <v>8.6</v>
      </c>
      <c r="T1025" t="s">
        <v>1001</v>
      </c>
      <c r="U1025" t="s">
        <v>18</v>
      </c>
      <c r="V1025" t="s">
        <v>19</v>
      </c>
      <c r="W1025" t="s">
        <v>27</v>
      </c>
      <c r="X1025" t="s">
        <v>21</v>
      </c>
      <c r="Y1025" t="s">
        <v>32</v>
      </c>
      <c r="Z1025">
        <v>93.12</v>
      </c>
      <c r="AA1025">
        <v>8</v>
      </c>
      <c r="AB1025">
        <v>37.247999999999998</v>
      </c>
      <c r="AC1025">
        <v>782.20799999999997</v>
      </c>
      <c r="AD1025" s="1">
        <v>43648</v>
      </c>
      <c r="AE1025" s="2">
        <v>0.42291666666666666</v>
      </c>
      <c r="AF1025" t="s">
        <v>29</v>
      </c>
      <c r="AG1025">
        <v>744.96</v>
      </c>
      <c r="AH1025">
        <v>4.7619047620000003</v>
      </c>
      <c r="AI1025">
        <v>37.247999999999998</v>
      </c>
      <c r="AJ1025">
        <v>6.8</v>
      </c>
    </row>
    <row r="1026" spans="1:36" x14ac:dyDescent="0.3">
      <c r="A1026" t="s">
        <v>63</v>
      </c>
      <c r="B1026" t="s">
        <v>46</v>
      </c>
      <c r="C1026" t="s">
        <v>47</v>
      </c>
      <c r="D1026" t="s">
        <v>27</v>
      </c>
      <c r="E1026" t="s">
        <v>21</v>
      </c>
      <c r="F1026" t="s">
        <v>32</v>
      </c>
      <c r="G1026">
        <v>40.299999999999997</v>
      </c>
      <c r="H1026">
        <v>2</v>
      </c>
      <c r="I1026">
        <v>4.03</v>
      </c>
      <c r="J1026">
        <v>84.63</v>
      </c>
      <c r="K1026" s="1">
        <v>43772</v>
      </c>
      <c r="L1026" s="2">
        <v>0.64583333333333337</v>
      </c>
      <c r="M1026" t="s">
        <v>23</v>
      </c>
      <c r="N1026">
        <v>80.599999999999994</v>
      </c>
      <c r="O1026">
        <v>4.7619047620000003</v>
      </c>
      <c r="P1026">
        <v>4.03</v>
      </c>
      <c r="Q1026">
        <v>4.4000000000000004</v>
      </c>
      <c r="T1026" t="s">
        <v>1048</v>
      </c>
      <c r="U1026" t="s">
        <v>18</v>
      </c>
      <c r="V1026" t="s">
        <v>19</v>
      </c>
      <c r="W1026" t="s">
        <v>20</v>
      </c>
      <c r="X1026" t="s">
        <v>21</v>
      </c>
      <c r="Y1026" t="s">
        <v>48</v>
      </c>
      <c r="Z1026">
        <v>98.66</v>
      </c>
      <c r="AA1026">
        <v>9</v>
      </c>
      <c r="AB1026">
        <v>44.396999999999998</v>
      </c>
      <c r="AC1026">
        <v>932.33699999999999</v>
      </c>
      <c r="AD1026" t="s">
        <v>453</v>
      </c>
      <c r="AE1026" s="2">
        <v>0.62986111111111109</v>
      </c>
      <c r="AF1026" t="s">
        <v>29</v>
      </c>
      <c r="AG1026">
        <v>887.94</v>
      </c>
      <c r="AH1026">
        <v>4.7619047620000003</v>
      </c>
      <c r="AI1026">
        <v>44.396999999999998</v>
      </c>
      <c r="AJ1026">
        <v>8.4</v>
      </c>
    </row>
    <row r="1027" spans="1:36" x14ac:dyDescent="0.3">
      <c r="A1027" t="s">
        <v>64</v>
      </c>
      <c r="B1027" t="s">
        <v>25</v>
      </c>
      <c r="C1027" t="s">
        <v>26</v>
      </c>
      <c r="D1027" t="s">
        <v>20</v>
      </c>
      <c r="E1027" t="s">
        <v>31</v>
      </c>
      <c r="F1027" t="s">
        <v>28</v>
      </c>
      <c r="G1027">
        <v>86.04</v>
      </c>
      <c r="H1027">
        <v>5</v>
      </c>
      <c r="I1027">
        <v>21.51</v>
      </c>
      <c r="J1027">
        <v>451.71</v>
      </c>
      <c r="K1027" t="s">
        <v>41</v>
      </c>
      <c r="L1027" s="2">
        <v>0.47500000000000003</v>
      </c>
      <c r="M1027" t="s">
        <v>23</v>
      </c>
      <c r="N1027">
        <v>430.2</v>
      </c>
      <c r="O1027">
        <v>4.7619047620000003</v>
      </c>
      <c r="P1027">
        <v>21.51</v>
      </c>
      <c r="Q1027">
        <v>4.8</v>
      </c>
      <c r="T1027" t="s">
        <v>1088</v>
      </c>
      <c r="U1027" t="s">
        <v>18</v>
      </c>
      <c r="V1027" t="s">
        <v>19</v>
      </c>
      <c r="W1027" t="s">
        <v>20</v>
      </c>
      <c r="X1027" t="s">
        <v>21</v>
      </c>
      <c r="Y1027" t="s">
        <v>51</v>
      </c>
      <c r="Z1027">
        <v>88.34</v>
      </c>
      <c r="AA1027">
        <v>7</v>
      </c>
      <c r="AB1027">
        <v>30.919</v>
      </c>
      <c r="AC1027">
        <v>649.29899999999998</v>
      </c>
      <c r="AD1027" t="s">
        <v>207</v>
      </c>
      <c r="AE1027" s="2">
        <v>0.56111111111111112</v>
      </c>
      <c r="AF1027" t="s">
        <v>29</v>
      </c>
      <c r="AG1027">
        <v>618.38</v>
      </c>
      <c r="AH1027">
        <v>4.7619047620000003</v>
      </c>
      <c r="AI1027">
        <v>30.919</v>
      </c>
      <c r="AJ1027">
        <v>6.6</v>
      </c>
    </row>
    <row r="1028" spans="1:36" x14ac:dyDescent="0.3">
      <c r="A1028" t="s">
        <v>65</v>
      </c>
      <c r="B1028" t="s">
        <v>46</v>
      </c>
      <c r="C1028" t="s">
        <v>47</v>
      </c>
      <c r="D1028" t="s">
        <v>27</v>
      </c>
      <c r="E1028" t="s">
        <v>31</v>
      </c>
      <c r="F1028" t="s">
        <v>22</v>
      </c>
      <c r="G1028">
        <v>87.98</v>
      </c>
      <c r="H1028">
        <v>3</v>
      </c>
      <c r="I1028">
        <v>13.196999999999999</v>
      </c>
      <c r="J1028">
        <v>277.137</v>
      </c>
      <c r="K1028" s="1">
        <v>43588</v>
      </c>
      <c r="L1028" s="2">
        <v>0.44444444444444442</v>
      </c>
      <c r="M1028" t="s">
        <v>23</v>
      </c>
      <c r="N1028">
        <v>263.94</v>
      </c>
      <c r="O1028">
        <v>4.7619047620000003</v>
      </c>
      <c r="P1028">
        <v>13.196999999999999</v>
      </c>
      <c r="Q1028">
        <v>5.0999999999999996</v>
      </c>
    </row>
    <row r="1029" spans="1:36" x14ac:dyDescent="0.3">
      <c r="A1029" t="s">
        <v>66</v>
      </c>
      <c r="B1029" t="s">
        <v>46</v>
      </c>
      <c r="C1029" t="s">
        <v>47</v>
      </c>
      <c r="D1029" t="s">
        <v>27</v>
      </c>
      <c r="E1029" t="s">
        <v>31</v>
      </c>
      <c r="F1029" t="s">
        <v>32</v>
      </c>
      <c r="G1029">
        <v>33.200000000000003</v>
      </c>
      <c r="H1029">
        <v>2</v>
      </c>
      <c r="I1029">
        <v>3.32</v>
      </c>
      <c r="J1029">
        <v>69.72</v>
      </c>
      <c r="K1029" t="s">
        <v>67</v>
      </c>
      <c r="L1029" s="2">
        <v>0.51388888888888895</v>
      </c>
      <c r="M1029" t="s">
        <v>33</v>
      </c>
      <c r="N1029">
        <v>66.400000000000006</v>
      </c>
      <c r="O1029">
        <v>4.7619047620000003</v>
      </c>
      <c r="P1029">
        <v>3.32</v>
      </c>
      <c r="Q1029">
        <v>4.4000000000000004</v>
      </c>
    </row>
    <row r="1030" spans="1:36" x14ac:dyDescent="0.3">
      <c r="A1030" t="s">
        <v>68</v>
      </c>
      <c r="B1030" t="s">
        <v>18</v>
      </c>
      <c r="C1030" t="s">
        <v>19</v>
      </c>
      <c r="D1030" t="s">
        <v>27</v>
      </c>
      <c r="E1030" t="s">
        <v>31</v>
      </c>
      <c r="F1030" t="s">
        <v>28</v>
      </c>
      <c r="G1030">
        <v>34.56</v>
      </c>
      <c r="H1030">
        <v>5</v>
      </c>
      <c r="I1030">
        <v>8.64</v>
      </c>
      <c r="J1030">
        <v>181.44</v>
      </c>
      <c r="K1030" t="s">
        <v>69</v>
      </c>
      <c r="L1030" s="2">
        <v>0.46875</v>
      </c>
      <c r="M1030" t="s">
        <v>23</v>
      </c>
      <c r="N1030">
        <v>172.8</v>
      </c>
      <c r="O1030">
        <v>4.7619047620000003</v>
      </c>
      <c r="P1030">
        <v>8.64</v>
      </c>
      <c r="Q1030">
        <v>9.9</v>
      </c>
    </row>
    <row r="1031" spans="1:36" x14ac:dyDescent="0.3">
      <c r="A1031" t="s">
        <v>70</v>
      </c>
      <c r="B1031" t="s">
        <v>18</v>
      </c>
      <c r="C1031" t="s">
        <v>19</v>
      </c>
      <c r="D1031" t="s">
        <v>20</v>
      </c>
      <c r="E1031" t="s">
        <v>31</v>
      </c>
      <c r="F1031" t="s">
        <v>37</v>
      </c>
      <c r="G1031">
        <v>88.63</v>
      </c>
      <c r="H1031">
        <v>3</v>
      </c>
      <c r="I1031">
        <v>13.294499999999999</v>
      </c>
      <c r="J1031">
        <v>279.18450000000001</v>
      </c>
      <c r="K1031" s="1">
        <v>43499</v>
      </c>
      <c r="L1031" s="2">
        <v>0.73333333333333339</v>
      </c>
      <c r="M1031" t="s">
        <v>23</v>
      </c>
      <c r="N1031">
        <v>265.89</v>
      </c>
      <c r="O1031">
        <v>4.7619047620000003</v>
      </c>
      <c r="P1031">
        <v>13.294499999999999</v>
      </c>
      <c r="Q1031">
        <v>6</v>
      </c>
    </row>
    <row r="1032" spans="1:36" x14ac:dyDescent="0.3">
      <c r="A1032" t="s">
        <v>71</v>
      </c>
      <c r="B1032" t="s">
        <v>18</v>
      </c>
      <c r="C1032" t="s">
        <v>19</v>
      </c>
      <c r="D1032" t="s">
        <v>20</v>
      </c>
      <c r="E1032" t="s">
        <v>21</v>
      </c>
      <c r="F1032" t="s">
        <v>32</v>
      </c>
      <c r="G1032">
        <v>52.59</v>
      </c>
      <c r="H1032">
        <v>8</v>
      </c>
      <c r="I1032">
        <v>21.036000000000001</v>
      </c>
      <c r="J1032">
        <v>441.75599999999997</v>
      </c>
      <c r="K1032" t="s">
        <v>72</v>
      </c>
      <c r="L1032" s="2">
        <v>0.80555555555555547</v>
      </c>
      <c r="M1032" t="s">
        <v>33</v>
      </c>
      <c r="N1032">
        <v>420.72</v>
      </c>
      <c r="O1032">
        <v>4.7619047620000003</v>
      </c>
      <c r="P1032">
        <v>21.036000000000001</v>
      </c>
      <c r="Q1032">
        <v>8.5</v>
      </c>
    </row>
    <row r="1033" spans="1:36" x14ac:dyDescent="0.3">
      <c r="A1033" t="s">
        <v>73</v>
      </c>
      <c r="B1033" t="s">
        <v>46</v>
      </c>
      <c r="C1033" t="s">
        <v>47</v>
      </c>
      <c r="D1033" t="s">
        <v>27</v>
      </c>
      <c r="E1033" t="s">
        <v>31</v>
      </c>
      <c r="F1033" t="s">
        <v>51</v>
      </c>
      <c r="G1033">
        <v>33.520000000000003</v>
      </c>
      <c r="H1033">
        <v>1</v>
      </c>
      <c r="I1033">
        <v>1.6759999999999999</v>
      </c>
      <c r="J1033">
        <v>35.195999999999998</v>
      </c>
      <c r="K1033" s="1">
        <v>43679</v>
      </c>
      <c r="L1033" s="2">
        <v>0.64652777777777781</v>
      </c>
      <c r="M1033" t="s">
        <v>29</v>
      </c>
      <c r="N1033">
        <v>33.520000000000003</v>
      </c>
      <c r="O1033">
        <v>4.7619047620000003</v>
      </c>
      <c r="P1033">
        <v>1.6759999999999999</v>
      </c>
      <c r="Q1033">
        <v>6.7</v>
      </c>
    </row>
    <row r="1034" spans="1:36" x14ac:dyDescent="0.3">
      <c r="A1034" t="s">
        <v>74</v>
      </c>
      <c r="B1034" t="s">
        <v>18</v>
      </c>
      <c r="C1034" t="s">
        <v>19</v>
      </c>
      <c r="D1034" t="s">
        <v>27</v>
      </c>
      <c r="E1034" t="s">
        <v>21</v>
      </c>
      <c r="F1034" t="s">
        <v>51</v>
      </c>
      <c r="G1034">
        <v>87.67</v>
      </c>
      <c r="H1034">
        <v>2</v>
      </c>
      <c r="I1034">
        <v>8.7669999999999995</v>
      </c>
      <c r="J1034">
        <v>184.107</v>
      </c>
      <c r="K1034" s="1">
        <v>43741</v>
      </c>
      <c r="L1034" s="2">
        <v>0.51180555555555551</v>
      </c>
      <c r="M1034" t="s">
        <v>33</v>
      </c>
      <c r="N1034">
        <v>175.34</v>
      </c>
      <c r="O1034">
        <v>4.7619047620000003</v>
      </c>
      <c r="P1034">
        <v>8.7669999999999995</v>
      </c>
      <c r="Q1034">
        <v>7.7</v>
      </c>
    </row>
    <row r="1035" spans="1:36" x14ac:dyDescent="0.3">
      <c r="A1035" t="s">
        <v>75</v>
      </c>
      <c r="B1035" t="s">
        <v>46</v>
      </c>
      <c r="C1035" t="s">
        <v>47</v>
      </c>
      <c r="D1035" t="s">
        <v>27</v>
      </c>
      <c r="E1035" t="s">
        <v>21</v>
      </c>
      <c r="F1035" t="s">
        <v>48</v>
      </c>
      <c r="G1035">
        <v>88.36</v>
      </c>
      <c r="H1035">
        <v>5</v>
      </c>
      <c r="I1035">
        <v>22.09</v>
      </c>
      <c r="J1035">
        <v>463.89</v>
      </c>
      <c r="K1035" t="s">
        <v>76</v>
      </c>
      <c r="L1035" s="2">
        <v>0.82500000000000007</v>
      </c>
      <c r="M1035" t="s">
        <v>29</v>
      </c>
      <c r="N1035">
        <v>441.8</v>
      </c>
      <c r="O1035">
        <v>4.7619047620000003</v>
      </c>
      <c r="P1035">
        <v>22.09</v>
      </c>
      <c r="Q1035">
        <v>9.6</v>
      </c>
    </row>
    <row r="1036" spans="1:36" x14ac:dyDescent="0.3">
      <c r="A1036" t="s">
        <v>77</v>
      </c>
      <c r="B1036" t="s">
        <v>18</v>
      </c>
      <c r="C1036" t="s">
        <v>19</v>
      </c>
      <c r="D1036" t="s">
        <v>27</v>
      </c>
      <c r="E1036" t="s">
        <v>31</v>
      </c>
      <c r="F1036" t="s">
        <v>22</v>
      </c>
      <c r="G1036">
        <v>24.89</v>
      </c>
      <c r="H1036">
        <v>9</v>
      </c>
      <c r="I1036">
        <v>11.2005</v>
      </c>
      <c r="J1036">
        <v>235.2105</v>
      </c>
      <c r="K1036" t="s">
        <v>67</v>
      </c>
      <c r="L1036" s="2">
        <v>0.65</v>
      </c>
      <c r="M1036" t="s">
        <v>29</v>
      </c>
      <c r="N1036">
        <v>224.01</v>
      </c>
      <c r="O1036">
        <v>4.7619047620000003</v>
      </c>
      <c r="P1036">
        <v>11.2005</v>
      </c>
      <c r="Q1036">
        <v>7.4</v>
      </c>
    </row>
    <row r="1037" spans="1:36" x14ac:dyDescent="0.3">
      <c r="A1037" t="s">
        <v>78</v>
      </c>
      <c r="B1037" t="s">
        <v>46</v>
      </c>
      <c r="C1037" t="s">
        <v>47</v>
      </c>
      <c r="D1037" t="s">
        <v>27</v>
      </c>
      <c r="E1037" t="s">
        <v>31</v>
      </c>
      <c r="F1037" t="s">
        <v>51</v>
      </c>
      <c r="G1037">
        <v>94.13</v>
      </c>
      <c r="H1037">
        <v>5</v>
      </c>
      <c r="I1037">
        <v>23.532499999999999</v>
      </c>
      <c r="J1037">
        <v>494.1825</v>
      </c>
      <c r="K1037" t="s">
        <v>41</v>
      </c>
      <c r="L1037" s="2">
        <v>0.81874999999999998</v>
      </c>
      <c r="M1037" t="s">
        <v>33</v>
      </c>
      <c r="N1037">
        <v>470.65</v>
      </c>
      <c r="O1037">
        <v>4.7619047620000003</v>
      </c>
      <c r="P1037">
        <v>23.532499999999999</v>
      </c>
      <c r="Q1037">
        <v>4.8</v>
      </c>
    </row>
    <row r="1038" spans="1:36" x14ac:dyDescent="0.3">
      <c r="A1038" t="s">
        <v>79</v>
      </c>
      <c r="B1038" t="s">
        <v>46</v>
      </c>
      <c r="C1038" t="s">
        <v>47</v>
      </c>
      <c r="D1038" t="s">
        <v>20</v>
      </c>
      <c r="E1038" t="s">
        <v>31</v>
      </c>
      <c r="F1038" t="s">
        <v>37</v>
      </c>
      <c r="G1038">
        <v>78.069999999999993</v>
      </c>
      <c r="H1038">
        <v>9</v>
      </c>
      <c r="I1038">
        <v>35.131500000000003</v>
      </c>
      <c r="J1038">
        <v>737.76149999999996</v>
      </c>
      <c r="K1038" t="s">
        <v>80</v>
      </c>
      <c r="L1038" s="2">
        <v>0.52986111111111112</v>
      </c>
      <c r="M1038" t="s">
        <v>29</v>
      </c>
      <c r="N1038">
        <v>702.63</v>
      </c>
      <c r="O1038">
        <v>4.7619047620000003</v>
      </c>
      <c r="P1038">
        <v>35.131500000000003</v>
      </c>
      <c r="Q1038">
        <v>4.5</v>
      </c>
    </row>
    <row r="1039" spans="1:36" x14ac:dyDescent="0.3">
      <c r="A1039" t="s">
        <v>81</v>
      </c>
      <c r="B1039" t="s">
        <v>46</v>
      </c>
      <c r="C1039" t="s">
        <v>47</v>
      </c>
      <c r="D1039" t="s">
        <v>27</v>
      </c>
      <c r="E1039" t="s">
        <v>31</v>
      </c>
      <c r="F1039" t="s">
        <v>37</v>
      </c>
      <c r="G1039">
        <v>83.78</v>
      </c>
      <c r="H1039">
        <v>8</v>
      </c>
      <c r="I1039">
        <v>33.512</v>
      </c>
      <c r="J1039">
        <v>703.75199999999995</v>
      </c>
      <c r="K1039" s="1">
        <v>43739</v>
      </c>
      <c r="L1039" s="2">
        <v>0.61736111111111114</v>
      </c>
      <c r="M1039" t="s">
        <v>29</v>
      </c>
      <c r="N1039">
        <v>670.24</v>
      </c>
      <c r="O1039">
        <v>4.7619047620000003</v>
      </c>
      <c r="P1039">
        <v>33.512</v>
      </c>
      <c r="Q1039">
        <v>5.0999999999999996</v>
      </c>
    </row>
    <row r="1040" spans="1:36" x14ac:dyDescent="0.3">
      <c r="A1040" t="s">
        <v>82</v>
      </c>
      <c r="B1040" t="s">
        <v>18</v>
      </c>
      <c r="C1040" t="s">
        <v>19</v>
      </c>
      <c r="D1040" t="s">
        <v>27</v>
      </c>
      <c r="E1040" t="s">
        <v>31</v>
      </c>
      <c r="F1040" t="s">
        <v>22</v>
      </c>
      <c r="G1040">
        <v>96.58</v>
      </c>
      <c r="H1040">
        <v>2</v>
      </c>
      <c r="I1040">
        <v>9.6579999999999995</v>
      </c>
      <c r="J1040">
        <v>202.81800000000001</v>
      </c>
      <c r="K1040" t="s">
        <v>67</v>
      </c>
      <c r="L1040" s="2">
        <v>0.42499999999999999</v>
      </c>
      <c r="M1040" t="s">
        <v>33</v>
      </c>
      <c r="N1040">
        <v>193.16</v>
      </c>
      <c r="O1040">
        <v>4.7619047620000003</v>
      </c>
      <c r="P1040">
        <v>9.6579999999999995</v>
      </c>
      <c r="Q1040">
        <v>5.0999999999999996</v>
      </c>
    </row>
    <row r="1041" spans="1:17" x14ac:dyDescent="0.3">
      <c r="A1041" t="s">
        <v>83</v>
      </c>
      <c r="B1041" t="s">
        <v>25</v>
      </c>
      <c r="C1041" t="s">
        <v>26</v>
      </c>
      <c r="D1041" t="s">
        <v>20</v>
      </c>
      <c r="E1041" t="s">
        <v>21</v>
      </c>
      <c r="F1041" t="s">
        <v>48</v>
      </c>
      <c r="G1041">
        <v>99.42</v>
      </c>
      <c r="H1041">
        <v>4</v>
      </c>
      <c r="I1041">
        <v>19.884</v>
      </c>
      <c r="J1041">
        <v>417.56400000000002</v>
      </c>
      <c r="K1041" s="1">
        <v>43618</v>
      </c>
      <c r="L1041" s="2">
        <v>0.4458333333333333</v>
      </c>
      <c r="M1041" t="s">
        <v>23</v>
      </c>
      <c r="N1041">
        <v>397.68</v>
      </c>
      <c r="O1041">
        <v>4.7619047620000003</v>
      </c>
      <c r="P1041">
        <v>19.884</v>
      </c>
      <c r="Q1041">
        <v>7.5</v>
      </c>
    </row>
    <row r="1042" spans="1:17" x14ac:dyDescent="0.3">
      <c r="A1042" t="s">
        <v>84</v>
      </c>
      <c r="B1042" t="s">
        <v>25</v>
      </c>
      <c r="C1042" t="s">
        <v>26</v>
      </c>
      <c r="D1042" t="s">
        <v>20</v>
      </c>
      <c r="E1042" t="s">
        <v>21</v>
      </c>
      <c r="F1042" t="s">
        <v>37</v>
      </c>
      <c r="G1042">
        <v>68.12</v>
      </c>
      <c r="H1042">
        <v>1</v>
      </c>
      <c r="I1042">
        <v>3.4060000000000001</v>
      </c>
      <c r="J1042">
        <v>71.525999999999996</v>
      </c>
      <c r="K1042" s="1">
        <v>43647</v>
      </c>
      <c r="L1042" s="2">
        <v>0.51944444444444449</v>
      </c>
      <c r="M1042" t="s">
        <v>23</v>
      </c>
      <c r="N1042">
        <v>68.12</v>
      </c>
      <c r="O1042">
        <v>4.7619047620000003</v>
      </c>
      <c r="P1042">
        <v>3.4060000000000001</v>
      </c>
      <c r="Q1042">
        <v>6.8</v>
      </c>
    </row>
    <row r="1043" spans="1:17" x14ac:dyDescent="0.3">
      <c r="A1043" t="s">
        <v>85</v>
      </c>
      <c r="B1043" t="s">
        <v>18</v>
      </c>
      <c r="C1043" t="s">
        <v>19</v>
      </c>
      <c r="D1043" t="s">
        <v>20</v>
      </c>
      <c r="E1043" t="s">
        <v>31</v>
      </c>
      <c r="F1043" t="s">
        <v>37</v>
      </c>
      <c r="G1043">
        <v>62.62</v>
      </c>
      <c r="H1043">
        <v>5</v>
      </c>
      <c r="I1043">
        <v>15.654999999999999</v>
      </c>
      <c r="J1043">
        <v>328.755</v>
      </c>
      <c r="K1043" s="1">
        <v>43741</v>
      </c>
      <c r="L1043" s="2">
        <v>0.80208333333333337</v>
      </c>
      <c r="M1043" t="s">
        <v>23</v>
      </c>
      <c r="N1043">
        <v>313.10000000000002</v>
      </c>
      <c r="O1043">
        <v>4.7619047620000003</v>
      </c>
      <c r="P1043">
        <v>15.654999999999999</v>
      </c>
      <c r="Q1043">
        <v>7</v>
      </c>
    </row>
    <row r="1044" spans="1:17" x14ac:dyDescent="0.3">
      <c r="A1044" t="s">
        <v>86</v>
      </c>
      <c r="B1044" t="s">
        <v>18</v>
      </c>
      <c r="C1044" t="s">
        <v>19</v>
      </c>
      <c r="D1044" t="s">
        <v>27</v>
      </c>
      <c r="E1044" t="s">
        <v>21</v>
      </c>
      <c r="F1044" t="s">
        <v>28</v>
      </c>
      <c r="G1044">
        <v>60.88</v>
      </c>
      <c r="H1044">
        <v>9</v>
      </c>
      <c r="I1044">
        <v>27.396000000000001</v>
      </c>
      <c r="J1044">
        <v>575.31600000000003</v>
      </c>
      <c r="K1044" t="s">
        <v>58</v>
      </c>
      <c r="L1044" s="2">
        <v>0.72013888888888899</v>
      </c>
      <c r="M1044" t="s">
        <v>23</v>
      </c>
      <c r="N1044">
        <v>547.91999999999996</v>
      </c>
      <c r="O1044">
        <v>4.7619047620000003</v>
      </c>
      <c r="P1044">
        <v>27.396000000000001</v>
      </c>
      <c r="Q1044">
        <v>4.7</v>
      </c>
    </row>
    <row r="1045" spans="1:17" x14ac:dyDescent="0.3">
      <c r="A1045" t="s">
        <v>87</v>
      </c>
      <c r="B1045" t="s">
        <v>25</v>
      </c>
      <c r="C1045" t="s">
        <v>26</v>
      </c>
      <c r="D1045" t="s">
        <v>27</v>
      </c>
      <c r="E1045" t="s">
        <v>21</v>
      </c>
      <c r="F1045" t="s">
        <v>22</v>
      </c>
      <c r="G1045">
        <v>54.92</v>
      </c>
      <c r="H1045">
        <v>8</v>
      </c>
      <c r="I1045">
        <v>21.968</v>
      </c>
      <c r="J1045">
        <v>461.32799999999997</v>
      </c>
      <c r="K1045" t="s">
        <v>88</v>
      </c>
      <c r="L1045" s="2">
        <v>0.55833333333333335</v>
      </c>
      <c r="M1045" t="s">
        <v>23</v>
      </c>
      <c r="N1045">
        <v>439.36</v>
      </c>
      <c r="O1045">
        <v>4.7619047620000003</v>
      </c>
      <c r="P1045">
        <v>21.968</v>
      </c>
      <c r="Q1045">
        <v>7.6</v>
      </c>
    </row>
    <row r="1046" spans="1:17" x14ac:dyDescent="0.3">
      <c r="A1046" t="s">
        <v>89</v>
      </c>
      <c r="B1046" t="s">
        <v>46</v>
      </c>
      <c r="C1046" t="s">
        <v>47</v>
      </c>
      <c r="D1046" t="s">
        <v>20</v>
      </c>
      <c r="E1046" t="s">
        <v>31</v>
      </c>
      <c r="F1046" t="s">
        <v>32</v>
      </c>
      <c r="G1046">
        <v>30.12</v>
      </c>
      <c r="H1046">
        <v>8</v>
      </c>
      <c r="I1046">
        <v>12.048</v>
      </c>
      <c r="J1046">
        <v>253.00800000000001</v>
      </c>
      <c r="K1046" s="1">
        <v>43527</v>
      </c>
      <c r="L1046" s="2">
        <v>0.54236111111111118</v>
      </c>
      <c r="M1046" t="s">
        <v>29</v>
      </c>
      <c r="N1046">
        <v>240.96</v>
      </c>
      <c r="O1046">
        <v>4.7619047620000003</v>
      </c>
      <c r="P1046">
        <v>12.048</v>
      </c>
      <c r="Q1046">
        <v>7.7</v>
      </c>
    </row>
    <row r="1047" spans="1:17" x14ac:dyDescent="0.3">
      <c r="A1047" t="s">
        <v>90</v>
      </c>
      <c r="B1047" t="s">
        <v>46</v>
      </c>
      <c r="C1047" t="s">
        <v>47</v>
      </c>
      <c r="D1047" t="s">
        <v>20</v>
      </c>
      <c r="E1047" t="s">
        <v>21</v>
      </c>
      <c r="F1047" t="s">
        <v>32</v>
      </c>
      <c r="G1047">
        <v>86.72</v>
      </c>
      <c r="H1047">
        <v>1</v>
      </c>
      <c r="I1047">
        <v>4.3360000000000003</v>
      </c>
      <c r="J1047">
        <v>91.055999999999997</v>
      </c>
      <c r="K1047" t="s">
        <v>91</v>
      </c>
      <c r="L1047" s="2">
        <v>0.78125</v>
      </c>
      <c r="M1047" t="s">
        <v>23</v>
      </c>
      <c r="N1047">
        <v>86.72</v>
      </c>
      <c r="O1047">
        <v>4.7619047620000003</v>
      </c>
      <c r="P1047">
        <v>4.3360000000000003</v>
      </c>
      <c r="Q1047">
        <v>7.9</v>
      </c>
    </row>
    <row r="1048" spans="1:17" x14ac:dyDescent="0.3">
      <c r="A1048" t="s">
        <v>92</v>
      </c>
      <c r="B1048" t="s">
        <v>25</v>
      </c>
      <c r="C1048" t="s">
        <v>26</v>
      </c>
      <c r="D1048" t="s">
        <v>20</v>
      </c>
      <c r="E1048" t="s">
        <v>31</v>
      </c>
      <c r="F1048" t="s">
        <v>32</v>
      </c>
      <c r="G1048">
        <v>56.11</v>
      </c>
      <c r="H1048">
        <v>2</v>
      </c>
      <c r="I1048">
        <v>5.6109999999999998</v>
      </c>
      <c r="J1048">
        <v>117.831</v>
      </c>
      <c r="K1048" s="1">
        <v>43498</v>
      </c>
      <c r="L1048" s="2">
        <v>0.42430555555555555</v>
      </c>
      <c r="M1048" t="s">
        <v>29</v>
      </c>
      <c r="N1048">
        <v>112.22</v>
      </c>
      <c r="O1048">
        <v>4.7619047620000003</v>
      </c>
      <c r="P1048">
        <v>5.6109999999999998</v>
      </c>
      <c r="Q1048">
        <v>6.3</v>
      </c>
    </row>
    <row r="1049" spans="1:17" x14ac:dyDescent="0.3">
      <c r="A1049" t="s">
        <v>93</v>
      </c>
      <c r="B1049" t="s">
        <v>46</v>
      </c>
      <c r="C1049" t="s">
        <v>47</v>
      </c>
      <c r="D1049" t="s">
        <v>20</v>
      </c>
      <c r="E1049" t="s">
        <v>21</v>
      </c>
      <c r="F1049" t="s">
        <v>37</v>
      </c>
      <c r="G1049">
        <v>69.12</v>
      </c>
      <c r="H1049">
        <v>6</v>
      </c>
      <c r="I1049">
        <v>20.736000000000001</v>
      </c>
      <c r="J1049">
        <v>435.45600000000002</v>
      </c>
      <c r="K1049" s="1">
        <v>43679</v>
      </c>
      <c r="L1049" s="2">
        <v>0.54375000000000007</v>
      </c>
      <c r="M1049" t="s">
        <v>29</v>
      </c>
      <c r="N1049">
        <v>414.72</v>
      </c>
      <c r="O1049">
        <v>4.7619047620000003</v>
      </c>
      <c r="P1049">
        <v>20.736000000000001</v>
      </c>
      <c r="Q1049">
        <v>5.6</v>
      </c>
    </row>
    <row r="1050" spans="1:17" x14ac:dyDescent="0.3">
      <c r="A1050" t="s">
        <v>94</v>
      </c>
      <c r="B1050" t="s">
        <v>25</v>
      </c>
      <c r="C1050" t="s">
        <v>26</v>
      </c>
      <c r="D1050" t="s">
        <v>20</v>
      </c>
      <c r="E1050" t="s">
        <v>21</v>
      </c>
      <c r="F1050" t="s">
        <v>48</v>
      </c>
      <c r="G1050">
        <v>98.7</v>
      </c>
      <c r="H1050">
        <v>8</v>
      </c>
      <c r="I1050">
        <v>39.479999999999997</v>
      </c>
      <c r="J1050">
        <v>829.08</v>
      </c>
      <c r="K1050" s="1">
        <v>43558</v>
      </c>
      <c r="L1050" s="2">
        <v>0.86041666666666661</v>
      </c>
      <c r="M1050" t="s">
        <v>29</v>
      </c>
      <c r="N1050">
        <v>789.6</v>
      </c>
      <c r="O1050">
        <v>4.7619047620000003</v>
      </c>
      <c r="P1050">
        <v>39.479999999999997</v>
      </c>
      <c r="Q1050">
        <v>7.6</v>
      </c>
    </row>
    <row r="1051" spans="1:17" x14ac:dyDescent="0.3">
      <c r="A1051" t="s">
        <v>95</v>
      </c>
      <c r="B1051" t="s">
        <v>25</v>
      </c>
      <c r="C1051" t="s">
        <v>26</v>
      </c>
      <c r="D1051" t="s">
        <v>20</v>
      </c>
      <c r="E1051" t="s">
        <v>31</v>
      </c>
      <c r="F1051" t="s">
        <v>22</v>
      </c>
      <c r="G1051">
        <v>15.37</v>
      </c>
      <c r="H1051">
        <v>2</v>
      </c>
      <c r="I1051">
        <v>1.5369999999999999</v>
      </c>
      <c r="J1051">
        <v>32.277000000000001</v>
      </c>
      <c r="K1051" t="s">
        <v>96</v>
      </c>
      <c r="L1051" s="2">
        <v>0.82430555555555562</v>
      </c>
      <c r="M1051" t="s">
        <v>29</v>
      </c>
      <c r="N1051">
        <v>30.74</v>
      </c>
      <c r="O1051">
        <v>4.7619047620000003</v>
      </c>
      <c r="P1051">
        <v>1.5369999999999999</v>
      </c>
      <c r="Q1051">
        <v>7.2</v>
      </c>
    </row>
    <row r="1052" spans="1:17" x14ac:dyDescent="0.3">
      <c r="A1052" t="s">
        <v>97</v>
      </c>
      <c r="B1052" t="s">
        <v>46</v>
      </c>
      <c r="C1052" t="s">
        <v>47</v>
      </c>
      <c r="D1052" t="s">
        <v>20</v>
      </c>
      <c r="E1052" t="s">
        <v>21</v>
      </c>
      <c r="F1052" t="s">
        <v>28</v>
      </c>
      <c r="G1052">
        <v>93.96</v>
      </c>
      <c r="H1052">
        <v>4</v>
      </c>
      <c r="I1052">
        <v>18.792000000000002</v>
      </c>
      <c r="J1052">
        <v>394.63200000000001</v>
      </c>
      <c r="K1052" s="1">
        <v>43711</v>
      </c>
      <c r="L1052" s="2">
        <v>0.75</v>
      </c>
      <c r="M1052" t="s">
        <v>29</v>
      </c>
      <c r="N1052">
        <v>375.84</v>
      </c>
      <c r="O1052">
        <v>4.7619047620000003</v>
      </c>
      <c r="P1052">
        <v>18.792000000000002</v>
      </c>
      <c r="Q1052">
        <v>9.5</v>
      </c>
    </row>
    <row r="1053" spans="1:17" x14ac:dyDescent="0.3">
      <c r="A1053" t="s">
        <v>98</v>
      </c>
      <c r="B1053" t="s">
        <v>46</v>
      </c>
      <c r="C1053" t="s">
        <v>47</v>
      </c>
      <c r="D1053" t="s">
        <v>20</v>
      </c>
      <c r="E1053" t="s">
        <v>31</v>
      </c>
      <c r="F1053" t="s">
        <v>22</v>
      </c>
      <c r="G1053">
        <v>56.69</v>
      </c>
      <c r="H1053">
        <v>9</v>
      </c>
      <c r="I1053">
        <v>25.5105</v>
      </c>
      <c r="J1053">
        <v>535.72050000000002</v>
      </c>
      <c r="K1053" t="s">
        <v>99</v>
      </c>
      <c r="L1053" s="2">
        <v>0.72499999999999998</v>
      </c>
      <c r="M1053" t="s">
        <v>33</v>
      </c>
      <c r="N1053">
        <v>510.21</v>
      </c>
      <c r="O1053">
        <v>4.7619047620000003</v>
      </c>
      <c r="P1053">
        <v>25.5105</v>
      </c>
      <c r="Q1053">
        <v>8.4</v>
      </c>
    </row>
    <row r="1054" spans="1:17" x14ac:dyDescent="0.3">
      <c r="A1054" t="s">
        <v>100</v>
      </c>
      <c r="B1054" t="s">
        <v>46</v>
      </c>
      <c r="C1054" t="s">
        <v>47</v>
      </c>
      <c r="D1054" t="s">
        <v>20</v>
      </c>
      <c r="E1054" t="s">
        <v>21</v>
      </c>
      <c r="F1054" t="s">
        <v>48</v>
      </c>
      <c r="G1054">
        <v>20.010000000000002</v>
      </c>
      <c r="H1054">
        <v>9</v>
      </c>
      <c r="I1054">
        <v>9.0045000000000002</v>
      </c>
      <c r="J1054">
        <v>189.09450000000001</v>
      </c>
      <c r="K1054" s="1">
        <v>43618</v>
      </c>
      <c r="L1054" s="2">
        <v>0.65763888888888888</v>
      </c>
      <c r="M1054" t="s">
        <v>23</v>
      </c>
      <c r="N1054">
        <v>180.09</v>
      </c>
      <c r="O1054">
        <v>4.7619047620000003</v>
      </c>
      <c r="P1054">
        <v>9.0045000000000002</v>
      </c>
      <c r="Q1054">
        <v>4.0999999999999996</v>
      </c>
    </row>
    <row r="1055" spans="1:17" x14ac:dyDescent="0.3">
      <c r="A1055" t="s">
        <v>101</v>
      </c>
      <c r="B1055" t="s">
        <v>46</v>
      </c>
      <c r="C1055" t="s">
        <v>47</v>
      </c>
      <c r="D1055" t="s">
        <v>20</v>
      </c>
      <c r="E1055" t="s">
        <v>31</v>
      </c>
      <c r="F1055" t="s">
        <v>28</v>
      </c>
      <c r="G1055">
        <v>18.93</v>
      </c>
      <c r="H1055">
        <v>6</v>
      </c>
      <c r="I1055">
        <v>5.6790000000000003</v>
      </c>
      <c r="J1055">
        <v>119.259</v>
      </c>
      <c r="K1055" s="1">
        <v>43740</v>
      </c>
      <c r="L1055" s="2">
        <v>0.53125</v>
      </c>
      <c r="M1055" t="s">
        <v>33</v>
      </c>
      <c r="N1055">
        <v>113.58</v>
      </c>
      <c r="O1055">
        <v>4.7619047620000003</v>
      </c>
      <c r="P1055">
        <v>5.6790000000000003</v>
      </c>
      <c r="Q1055">
        <v>8.1</v>
      </c>
    </row>
    <row r="1056" spans="1:17" x14ac:dyDescent="0.3">
      <c r="A1056" t="s">
        <v>102</v>
      </c>
      <c r="B1056" t="s">
        <v>25</v>
      </c>
      <c r="C1056" t="s">
        <v>26</v>
      </c>
      <c r="D1056" t="s">
        <v>20</v>
      </c>
      <c r="E1056" t="s">
        <v>21</v>
      </c>
      <c r="F1056" t="s">
        <v>51</v>
      </c>
      <c r="G1056">
        <v>82.63</v>
      </c>
      <c r="H1056">
        <v>10</v>
      </c>
      <c r="I1056">
        <v>41.314999999999998</v>
      </c>
      <c r="J1056">
        <v>867.61500000000001</v>
      </c>
      <c r="K1056" t="s">
        <v>103</v>
      </c>
      <c r="L1056" s="2">
        <v>0.71388888888888891</v>
      </c>
      <c r="M1056" t="s">
        <v>23</v>
      </c>
      <c r="N1056">
        <v>826.3</v>
      </c>
      <c r="O1056">
        <v>4.7619047620000003</v>
      </c>
      <c r="P1056">
        <v>41.314999999999998</v>
      </c>
      <c r="Q1056">
        <v>7.9</v>
      </c>
    </row>
    <row r="1057" spans="1:17" x14ac:dyDescent="0.3">
      <c r="A1057" t="s">
        <v>104</v>
      </c>
      <c r="B1057" t="s">
        <v>25</v>
      </c>
      <c r="C1057" t="s">
        <v>26</v>
      </c>
      <c r="D1057" t="s">
        <v>20</v>
      </c>
      <c r="E1057" t="s">
        <v>31</v>
      </c>
      <c r="F1057" t="s">
        <v>48</v>
      </c>
      <c r="G1057">
        <v>91.4</v>
      </c>
      <c r="H1057">
        <v>7</v>
      </c>
      <c r="I1057">
        <v>31.99</v>
      </c>
      <c r="J1057">
        <v>671.79</v>
      </c>
      <c r="K1057" s="1">
        <v>43526</v>
      </c>
      <c r="L1057" s="2">
        <v>0.42986111111111108</v>
      </c>
      <c r="M1057" t="s">
        <v>29</v>
      </c>
      <c r="N1057">
        <v>639.79999999999995</v>
      </c>
      <c r="O1057">
        <v>4.7619047620000003</v>
      </c>
      <c r="P1057">
        <v>31.99</v>
      </c>
      <c r="Q1057">
        <v>9.5</v>
      </c>
    </row>
    <row r="1058" spans="1:17" x14ac:dyDescent="0.3">
      <c r="A1058" t="s">
        <v>105</v>
      </c>
      <c r="B1058" t="s">
        <v>18</v>
      </c>
      <c r="C1058" t="s">
        <v>19</v>
      </c>
      <c r="D1058" t="s">
        <v>20</v>
      </c>
      <c r="E1058" t="s">
        <v>21</v>
      </c>
      <c r="F1058" t="s">
        <v>48</v>
      </c>
      <c r="G1058">
        <v>44.59</v>
      </c>
      <c r="H1058">
        <v>5</v>
      </c>
      <c r="I1058">
        <v>11.147500000000001</v>
      </c>
      <c r="J1058">
        <v>234.0975</v>
      </c>
      <c r="K1058" s="1">
        <v>43740</v>
      </c>
      <c r="L1058" s="2">
        <v>0.63194444444444442</v>
      </c>
      <c r="M1058" t="s">
        <v>29</v>
      </c>
      <c r="N1058">
        <v>222.95</v>
      </c>
      <c r="O1058">
        <v>4.7619047620000003</v>
      </c>
      <c r="P1058">
        <v>11.147500000000001</v>
      </c>
      <c r="Q1058">
        <v>8.5</v>
      </c>
    </row>
    <row r="1059" spans="1:17" x14ac:dyDescent="0.3">
      <c r="A1059" t="s">
        <v>106</v>
      </c>
      <c r="B1059" t="s">
        <v>46</v>
      </c>
      <c r="C1059" t="s">
        <v>47</v>
      </c>
      <c r="D1059" t="s">
        <v>20</v>
      </c>
      <c r="E1059" t="s">
        <v>21</v>
      </c>
      <c r="F1059" t="s">
        <v>51</v>
      </c>
      <c r="G1059">
        <v>17.87</v>
      </c>
      <c r="H1059">
        <v>4</v>
      </c>
      <c r="I1059">
        <v>3.5739999999999998</v>
      </c>
      <c r="J1059">
        <v>75.054000000000002</v>
      </c>
      <c r="K1059" t="s">
        <v>72</v>
      </c>
      <c r="L1059" s="2">
        <v>0.61249999999999993</v>
      </c>
      <c r="M1059" t="s">
        <v>23</v>
      </c>
      <c r="N1059">
        <v>71.48</v>
      </c>
      <c r="O1059">
        <v>4.7619047620000003</v>
      </c>
      <c r="P1059">
        <v>3.5739999999999998</v>
      </c>
      <c r="Q1059">
        <v>6.5</v>
      </c>
    </row>
    <row r="1060" spans="1:17" x14ac:dyDescent="0.3">
      <c r="A1060" t="s">
        <v>107</v>
      </c>
      <c r="B1060" t="s">
        <v>25</v>
      </c>
      <c r="C1060" t="s">
        <v>26</v>
      </c>
      <c r="D1060" t="s">
        <v>20</v>
      </c>
      <c r="E1060" t="s">
        <v>31</v>
      </c>
      <c r="F1060" t="s">
        <v>51</v>
      </c>
      <c r="G1060">
        <v>15.43</v>
      </c>
      <c r="H1060">
        <v>1</v>
      </c>
      <c r="I1060">
        <v>0.77149999999999996</v>
      </c>
      <c r="J1060">
        <v>16.201499999999999</v>
      </c>
      <c r="K1060" t="s">
        <v>76</v>
      </c>
      <c r="L1060" s="2">
        <v>0.65694444444444444</v>
      </c>
      <c r="M1060" t="s">
        <v>33</v>
      </c>
      <c r="N1060">
        <v>15.43</v>
      </c>
      <c r="O1060">
        <v>4.7619047620000003</v>
      </c>
      <c r="P1060">
        <v>0.77149999999999996</v>
      </c>
      <c r="Q1060">
        <v>6.1</v>
      </c>
    </row>
    <row r="1061" spans="1:17" x14ac:dyDescent="0.3">
      <c r="A1061" t="s">
        <v>108</v>
      </c>
      <c r="B1061" t="s">
        <v>46</v>
      </c>
      <c r="C1061" t="s">
        <v>47</v>
      </c>
      <c r="D1061" t="s">
        <v>27</v>
      </c>
      <c r="E1061" t="s">
        <v>31</v>
      </c>
      <c r="F1061" t="s">
        <v>32</v>
      </c>
      <c r="G1061">
        <v>16.16</v>
      </c>
      <c r="H1061">
        <v>2</v>
      </c>
      <c r="I1061">
        <v>1.6160000000000001</v>
      </c>
      <c r="J1061">
        <v>33.936</v>
      </c>
      <c r="K1061" s="1">
        <v>43649</v>
      </c>
      <c r="L1061" s="2">
        <v>0.49236111111111108</v>
      </c>
      <c r="M1061" t="s">
        <v>23</v>
      </c>
      <c r="N1061">
        <v>32.32</v>
      </c>
      <c r="O1061">
        <v>4.7619047620000003</v>
      </c>
      <c r="P1061">
        <v>1.6160000000000001</v>
      </c>
      <c r="Q1061">
        <v>6.5</v>
      </c>
    </row>
    <row r="1062" spans="1:17" x14ac:dyDescent="0.3">
      <c r="A1062" t="s">
        <v>109</v>
      </c>
      <c r="B1062" t="s">
        <v>25</v>
      </c>
      <c r="C1062" t="s">
        <v>26</v>
      </c>
      <c r="D1062" t="s">
        <v>27</v>
      </c>
      <c r="E1062" t="s">
        <v>21</v>
      </c>
      <c r="F1062" t="s">
        <v>28</v>
      </c>
      <c r="G1062">
        <v>85.98</v>
      </c>
      <c r="H1062">
        <v>8</v>
      </c>
      <c r="I1062">
        <v>34.392000000000003</v>
      </c>
      <c r="J1062">
        <v>722.23199999999997</v>
      </c>
      <c r="K1062" t="s">
        <v>110</v>
      </c>
      <c r="L1062" s="2">
        <v>0.79236111111111107</v>
      </c>
      <c r="M1062" t="s">
        <v>29</v>
      </c>
      <c r="N1062">
        <v>687.84</v>
      </c>
      <c r="O1062">
        <v>4.7619047620000003</v>
      </c>
      <c r="P1062">
        <v>34.392000000000003</v>
      </c>
      <c r="Q1062">
        <v>8.1999999999999993</v>
      </c>
    </row>
    <row r="1063" spans="1:17" x14ac:dyDescent="0.3">
      <c r="A1063" t="s">
        <v>111</v>
      </c>
      <c r="B1063" t="s">
        <v>18</v>
      </c>
      <c r="C1063" t="s">
        <v>19</v>
      </c>
      <c r="D1063" t="s">
        <v>20</v>
      </c>
      <c r="E1063" t="s">
        <v>31</v>
      </c>
      <c r="F1063" t="s">
        <v>32</v>
      </c>
      <c r="G1063">
        <v>44.34</v>
      </c>
      <c r="H1063">
        <v>2</v>
      </c>
      <c r="I1063">
        <v>4.4340000000000002</v>
      </c>
      <c r="J1063">
        <v>93.114000000000004</v>
      </c>
      <c r="K1063" t="s">
        <v>112</v>
      </c>
      <c r="L1063" s="2">
        <v>0.47638888888888892</v>
      </c>
      <c r="M1063" t="s">
        <v>29</v>
      </c>
      <c r="N1063">
        <v>88.68</v>
      </c>
      <c r="O1063">
        <v>4.7619047620000003</v>
      </c>
      <c r="P1063">
        <v>4.4340000000000002</v>
      </c>
      <c r="Q1063">
        <v>5.8</v>
      </c>
    </row>
    <row r="1064" spans="1:17" x14ac:dyDescent="0.3">
      <c r="A1064" t="s">
        <v>113</v>
      </c>
      <c r="B1064" t="s">
        <v>18</v>
      </c>
      <c r="C1064" t="s">
        <v>19</v>
      </c>
      <c r="D1064" t="s">
        <v>27</v>
      </c>
      <c r="E1064" t="s">
        <v>31</v>
      </c>
      <c r="F1064" t="s">
        <v>22</v>
      </c>
      <c r="G1064">
        <v>89.6</v>
      </c>
      <c r="H1064">
        <v>8</v>
      </c>
      <c r="I1064">
        <v>35.840000000000003</v>
      </c>
      <c r="J1064">
        <v>752.64</v>
      </c>
      <c r="K1064" s="1">
        <v>43648</v>
      </c>
      <c r="L1064" s="2">
        <v>0.4777777777777778</v>
      </c>
      <c r="M1064" t="s">
        <v>23</v>
      </c>
      <c r="N1064">
        <v>716.8</v>
      </c>
      <c r="O1064">
        <v>4.7619047620000003</v>
      </c>
      <c r="P1064">
        <v>35.840000000000003</v>
      </c>
      <c r="Q1064">
        <v>6.6</v>
      </c>
    </row>
    <row r="1065" spans="1:17" x14ac:dyDescent="0.3">
      <c r="A1065" t="s">
        <v>114</v>
      </c>
      <c r="B1065" t="s">
        <v>18</v>
      </c>
      <c r="C1065" t="s">
        <v>19</v>
      </c>
      <c r="D1065" t="s">
        <v>20</v>
      </c>
      <c r="E1065" t="s">
        <v>21</v>
      </c>
      <c r="F1065" t="s">
        <v>32</v>
      </c>
      <c r="G1065">
        <v>72.349999999999994</v>
      </c>
      <c r="H1065">
        <v>10</v>
      </c>
      <c r="I1065">
        <v>36.174999999999997</v>
      </c>
      <c r="J1065">
        <v>759.67499999999995</v>
      </c>
      <c r="K1065" t="s">
        <v>115</v>
      </c>
      <c r="L1065" s="2">
        <v>0.66319444444444442</v>
      </c>
      <c r="M1065" t="s">
        <v>29</v>
      </c>
      <c r="N1065">
        <v>723.5</v>
      </c>
      <c r="O1065">
        <v>4.7619047620000003</v>
      </c>
      <c r="P1065">
        <v>36.174999999999997</v>
      </c>
      <c r="Q1065">
        <v>5.4</v>
      </c>
    </row>
    <row r="1066" spans="1:17" x14ac:dyDescent="0.3">
      <c r="A1066" t="s">
        <v>116</v>
      </c>
      <c r="B1066" t="s">
        <v>25</v>
      </c>
      <c r="C1066" t="s">
        <v>26</v>
      </c>
      <c r="D1066" t="s">
        <v>27</v>
      </c>
      <c r="E1066" t="s">
        <v>31</v>
      </c>
      <c r="F1066" t="s">
        <v>28</v>
      </c>
      <c r="G1066">
        <v>30.61</v>
      </c>
      <c r="H1066">
        <v>6</v>
      </c>
      <c r="I1066">
        <v>9.1829999999999998</v>
      </c>
      <c r="J1066">
        <v>192.84299999999999</v>
      </c>
      <c r="K1066" s="1">
        <v>43802</v>
      </c>
      <c r="L1066" s="2">
        <v>0.85833333333333339</v>
      </c>
      <c r="M1066" t="s">
        <v>29</v>
      </c>
      <c r="N1066">
        <v>183.66</v>
      </c>
      <c r="O1066">
        <v>4.7619047620000003</v>
      </c>
      <c r="P1066">
        <v>9.1829999999999998</v>
      </c>
      <c r="Q1066">
        <v>9.3000000000000007</v>
      </c>
    </row>
    <row r="1067" spans="1:17" x14ac:dyDescent="0.3">
      <c r="A1067" t="s">
        <v>117</v>
      </c>
      <c r="B1067" t="s">
        <v>25</v>
      </c>
      <c r="C1067" t="s">
        <v>26</v>
      </c>
      <c r="D1067" t="s">
        <v>20</v>
      </c>
      <c r="E1067" t="s">
        <v>21</v>
      </c>
      <c r="F1067" t="s">
        <v>37</v>
      </c>
      <c r="G1067">
        <v>24.74</v>
      </c>
      <c r="H1067">
        <v>3</v>
      </c>
      <c r="I1067">
        <v>3.7109999999999999</v>
      </c>
      <c r="J1067">
        <v>77.930999999999997</v>
      </c>
      <c r="K1067" t="s">
        <v>118</v>
      </c>
      <c r="L1067" s="2">
        <v>0.74097222222222225</v>
      </c>
      <c r="M1067" t="s">
        <v>33</v>
      </c>
      <c r="N1067">
        <v>74.22</v>
      </c>
      <c r="O1067">
        <v>4.7619047620000003</v>
      </c>
      <c r="P1067">
        <v>3.7109999999999999</v>
      </c>
      <c r="Q1067">
        <v>10</v>
      </c>
    </row>
    <row r="1068" spans="1:17" x14ac:dyDescent="0.3">
      <c r="A1068" t="s">
        <v>119</v>
      </c>
      <c r="B1068" t="s">
        <v>25</v>
      </c>
      <c r="C1068" t="s">
        <v>26</v>
      </c>
      <c r="D1068" t="s">
        <v>27</v>
      </c>
      <c r="E1068" t="s">
        <v>31</v>
      </c>
      <c r="F1068" t="s">
        <v>32</v>
      </c>
      <c r="G1068">
        <v>55.73</v>
      </c>
      <c r="H1068">
        <v>6</v>
      </c>
      <c r="I1068">
        <v>16.719000000000001</v>
      </c>
      <c r="J1068">
        <v>351.09899999999999</v>
      </c>
      <c r="K1068" t="s">
        <v>43</v>
      </c>
      <c r="L1068" s="2">
        <v>0.4548611111111111</v>
      </c>
      <c r="M1068" t="s">
        <v>23</v>
      </c>
      <c r="N1068">
        <v>334.38</v>
      </c>
      <c r="O1068">
        <v>4.7619047620000003</v>
      </c>
      <c r="P1068">
        <v>16.719000000000001</v>
      </c>
      <c r="Q1068">
        <v>7</v>
      </c>
    </row>
    <row r="1069" spans="1:17" x14ac:dyDescent="0.3">
      <c r="A1069" t="s">
        <v>120</v>
      </c>
      <c r="B1069" t="s">
        <v>46</v>
      </c>
      <c r="C1069" t="s">
        <v>47</v>
      </c>
      <c r="D1069" t="s">
        <v>20</v>
      </c>
      <c r="E1069" t="s">
        <v>21</v>
      </c>
      <c r="F1069" t="s">
        <v>37</v>
      </c>
      <c r="G1069">
        <v>55.07</v>
      </c>
      <c r="H1069">
        <v>9</v>
      </c>
      <c r="I1069">
        <v>24.781500000000001</v>
      </c>
      <c r="J1069">
        <v>520.41150000000005</v>
      </c>
      <c r="K1069" s="1">
        <v>43526</v>
      </c>
      <c r="L1069" s="2">
        <v>0.56944444444444442</v>
      </c>
      <c r="M1069" t="s">
        <v>23</v>
      </c>
      <c r="N1069">
        <v>495.63</v>
      </c>
      <c r="O1069">
        <v>4.7619047620000003</v>
      </c>
      <c r="P1069">
        <v>24.781500000000001</v>
      </c>
      <c r="Q1069">
        <v>10</v>
      </c>
    </row>
    <row r="1070" spans="1:17" x14ac:dyDescent="0.3">
      <c r="A1070" t="s">
        <v>121</v>
      </c>
      <c r="B1070" t="s">
        <v>18</v>
      </c>
      <c r="C1070" t="s">
        <v>19</v>
      </c>
      <c r="D1070" t="s">
        <v>20</v>
      </c>
      <c r="E1070" t="s">
        <v>31</v>
      </c>
      <c r="F1070" t="s">
        <v>37</v>
      </c>
      <c r="G1070">
        <v>15.81</v>
      </c>
      <c r="H1070">
        <v>10</v>
      </c>
      <c r="I1070">
        <v>7.9050000000000002</v>
      </c>
      <c r="J1070">
        <v>166.005</v>
      </c>
      <c r="K1070" s="1">
        <v>43619</v>
      </c>
      <c r="L1070" s="2">
        <v>0.51874999999999993</v>
      </c>
      <c r="M1070" t="s">
        <v>33</v>
      </c>
      <c r="N1070">
        <v>158.1</v>
      </c>
      <c r="O1070">
        <v>4.7619047620000003</v>
      </c>
      <c r="P1070">
        <v>7.9050000000000002</v>
      </c>
      <c r="Q1070">
        <v>8.6</v>
      </c>
    </row>
    <row r="1071" spans="1:17" x14ac:dyDescent="0.3">
      <c r="A1071" t="s">
        <v>122</v>
      </c>
      <c r="B1071" t="s">
        <v>46</v>
      </c>
      <c r="C1071" t="s">
        <v>47</v>
      </c>
      <c r="D1071" t="s">
        <v>20</v>
      </c>
      <c r="E1071" t="s">
        <v>31</v>
      </c>
      <c r="F1071" t="s">
        <v>22</v>
      </c>
      <c r="G1071">
        <v>75.739999999999995</v>
      </c>
      <c r="H1071">
        <v>4</v>
      </c>
      <c r="I1071">
        <v>15.148</v>
      </c>
      <c r="J1071">
        <v>318.108</v>
      </c>
      <c r="K1071" t="s">
        <v>123</v>
      </c>
      <c r="L1071" s="2">
        <v>0.60763888888888895</v>
      </c>
      <c r="M1071" t="s">
        <v>29</v>
      </c>
      <c r="N1071">
        <v>302.95999999999998</v>
      </c>
      <c r="O1071">
        <v>4.7619047620000003</v>
      </c>
      <c r="P1071">
        <v>15.148</v>
      </c>
      <c r="Q1071">
        <v>7.6</v>
      </c>
    </row>
    <row r="1072" spans="1:17" x14ac:dyDescent="0.3">
      <c r="A1072" t="s">
        <v>124</v>
      </c>
      <c r="B1072" t="s">
        <v>18</v>
      </c>
      <c r="C1072" t="s">
        <v>19</v>
      </c>
      <c r="D1072" t="s">
        <v>20</v>
      </c>
      <c r="E1072" t="s">
        <v>31</v>
      </c>
      <c r="F1072" t="s">
        <v>22</v>
      </c>
      <c r="G1072">
        <v>15.87</v>
      </c>
      <c r="H1072">
        <v>10</v>
      </c>
      <c r="I1072">
        <v>7.9349999999999996</v>
      </c>
      <c r="J1072">
        <v>166.63499999999999</v>
      </c>
      <c r="K1072" t="s">
        <v>125</v>
      </c>
      <c r="L1072" s="2">
        <v>0.69444444444444453</v>
      </c>
      <c r="M1072" t="s">
        <v>29</v>
      </c>
      <c r="N1072">
        <v>158.69999999999999</v>
      </c>
      <c r="O1072">
        <v>4.7619047620000003</v>
      </c>
      <c r="P1072">
        <v>7.9349999999999996</v>
      </c>
      <c r="Q1072">
        <v>5.8</v>
      </c>
    </row>
    <row r="1073" spans="1:17" x14ac:dyDescent="0.3">
      <c r="A1073" t="s">
        <v>126</v>
      </c>
      <c r="B1073" t="s">
        <v>25</v>
      </c>
      <c r="C1073" t="s">
        <v>26</v>
      </c>
      <c r="D1073" t="s">
        <v>27</v>
      </c>
      <c r="E1073" t="s">
        <v>21</v>
      </c>
      <c r="F1073" t="s">
        <v>22</v>
      </c>
      <c r="G1073">
        <v>33.47</v>
      </c>
      <c r="H1073">
        <v>2</v>
      </c>
      <c r="I1073">
        <v>3.347</v>
      </c>
      <c r="J1073">
        <v>70.287000000000006</v>
      </c>
      <c r="K1073" s="1">
        <v>43740</v>
      </c>
      <c r="L1073" s="2">
        <v>0.65486111111111112</v>
      </c>
      <c r="M1073" t="s">
        <v>23</v>
      </c>
      <c r="N1073">
        <v>66.94</v>
      </c>
      <c r="O1073">
        <v>4.7619047620000003</v>
      </c>
      <c r="P1073">
        <v>3.347</v>
      </c>
      <c r="Q1073">
        <v>6.7</v>
      </c>
    </row>
    <row r="1074" spans="1:17" x14ac:dyDescent="0.3">
      <c r="A1074" t="s">
        <v>127</v>
      </c>
      <c r="B1074" t="s">
        <v>46</v>
      </c>
      <c r="C1074" t="s">
        <v>47</v>
      </c>
      <c r="D1074" t="s">
        <v>20</v>
      </c>
      <c r="E1074" t="s">
        <v>21</v>
      </c>
      <c r="F1074" t="s">
        <v>51</v>
      </c>
      <c r="G1074">
        <v>97.61</v>
      </c>
      <c r="H1074">
        <v>6</v>
      </c>
      <c r="I1074">
        <v>29.283000000000001</v>
      </c>
      <c r="J1074">
        <v>614.94299999999998</v>
      </c>
      <c r="K1074" s="1">
        <v>43647</v>
      </c>
      <c r="L1074" s="2">
        <v>0.62569444444444444</v>
      </c>
      <c r="M1074" t="s">
        <v>23</v>
      </c>
      <c r="N1074">
        <v>585.66</v>
      </c>
      <c r="O1074">
        <v>4.7619047620000003</v>
      </c>
      <c r="P1074">
        <v>29.283000000000001</v>
      </c>
      <c r="Q1074">
        <v>9.9</v>
      </c>
    </row>
    <row r="1075" spans="1:17" x14ac:dyDescent="0.3">
      <c r="A1075" t="s">
        <v>128</v>
      </c>
      <c r="B1075" t="s">
        <v>18</v>
      </c>
      <c r="C1075" t="s">
        <v>19</v>
      </c>
      <c r="D1075" t="s">
        <v>27</v>
      </c>
      <c r="E1075" t="s">
        <v>31</v>
      </c>
      <c r="F1075" t="s">
        <v>37</v>
      </c>
      <c r="G1075">
        <v>78.77</v>
      </c>
      <c r="H1075">
        <v>10</v>
      </c>
      <c r="I1075">
        <v>39.384999999999998</v>
      </c>
      <c r="J1075">
        <v>827.08500000000004</v>
      </c>
      <c r="K1075" t="s">
        <v>129</v>
      </c>
      <c r="L1075" s="2">
        <v>0.41944444444444445</v>
      </c>
      <c r="M1075" t="s">
        <v>29</v>
      </c>
      <c r="N1075">
        <v>787.7</v>
      </c>
      <c r="O1075">
        <v>4.7619047620000003</v>
      </c>
      <c r="P1075">
        <v>39.384999999999998</v>
      </c>
      <c r="Q1075">
        <v>6.4</v>
      </c>
    </row>
    <row r="1076" spans="1:17" x14ac:dyDescent="0.3">
      <c r="A1076" t="s">
        <v>130</v>
      </c>
      <c r="B1076" t="s">
        <v>18</v>
      </c>
      <c r="C1076" t="s">
        <v>19</v>
      </c>
      <c r="D1076" t="s">
        <v>20</v>
      </c>
      <c r="E1076" t="s">
        <v>21</v>
      </c>
      <c r="F1076" t="s">
        <v>22</v>
      </c>
      <c r="G1076">
        <v>18.329999999999998</v>
      </c>
      <c r="H1076">
        <v>1</v>
      </c>
      <c r="I1076">
        <v>0.91649999999999998</v>
      </c>
      <c r="J1076">
        <v>19.246500000000001</v>
      </c>
      <c r="K1076" s="1">
        <v>43498</v>
      </c>
      <c r="L1076" s="2">
        <v>0.78472222222222221</v>
      </c>
      <c r="M1076" t="s">
        <v>29</v>
      </c>
      <c r="N1076">
        <v>18.329999999999998</v>
      </c>
      <c r="O1076">
        <v>4.7619047620000003</v>
      </c>
      <c r="P1076">
        <v>0.91649999999999998</v>
      </c>
      <c r="Q1076">
        <v>4.3</v>
      </c>
    </row>
    <row r="1077" spans="1:17" x14ac:dyDescent="0.3">
      <c r="A1077" t="s">
        <v>131</v>
      </c>
      <c r="B1077" t="s">
        <v>25</v>
      </c>
      <c r="C1077" t="s">
        <v>26</v>
      </c>
      <c r="D1077" t="s">
        <v>27</v>
      </c>
      <c r="E1077" t="s">
        <v>31</v>
      </c>
      <c r="F1077" t="s">
        <v>48</v>
      </c>
      <c r="G1077">
        <v>89.48</v>
      </c>
      <c r="H1077">
        <v>10</v>
      </c>
      <c r="I1077">
        <v>44.74</v>
      </c>
      <c r="J1077">
        <v>939.54</v>
      </c>
      <c r="K1077" s="1">
        <v>43617</v>
      </c>
      <c r="L1077" s="2">
        <v>0.53194444444444444</v>
      </c>
      <c r="M1077" t="s">
        <v>33</v>
      </c>
      <c r="N1077">
        <v>894.8</v>
      </c>
      <c r="O1077">
        <v>4.7619047620000003</v>
      </c>
      <c r="P1077">
        <v>44.74</v>
      </c>
      <c r="Q1077">
        <v>9.6</v>
      </c>
    </row>
    <row r="1078" spans="1:17" x14ac:dyDescent="0.3">
      <c r="A1078" t="s">
        <v>132</v>
      </c>
      <c r="B1078" t="s">
        <v>25</v>
      </c>
      <c r="C1078" t="s">
        <v>26</v>
      </c>
      <c r="D1078" t="s">
        <v>27</v>
      </c>
      <c r="E1078" t="s">
        <v>31</v>
      </c>
      <c r="F1078" t="s">
        <v>51</v>
      </c>
      <c r="G1078">
        <v>62.12</v>
      </c>
      <c r="H1078">
        <v>10</v>
      </c>
      <c r="I1078">
        <v>31.06</v>
      </c>
      <c r="J1078">
        <v>652.26</v>
      </c>
      <c r="K1078" s="1">
        <v>43771</v>
      </c>
      <c r="L1078" s="2">
        <v>0.67986111111111114</v>
      </c>
      <c r="M1078" t="s">
        <v>29</v>
      </c>
      <c r="N1078">
        <v>621.20000000000005</v>
      </c>
      <c r="O1078">
        <v>4.7619047620000003</v>
      </c>
      <c r="P1078">
        <v>31.06</v>
      </c>
      <c r="Q1078">
        <v>5.9</v>
      </c>
    </row>
    <row r="1079" spans="1:17" x14ac:dyDescent="0.3">
      <c r="A1079" t="s">
        <v>133</v>
      </c>
      <c r="B1079" t="s">
        <v>46</v>
      </c>
      <c r="C1079" t="s">
        <v>47</v>
      </c>
      <c r="D1079" t="s">
        <v>20</v>
      </c>
      <c r="E1079" t="s">
        <v>21</v>
      </c>
      <c r="F1079" t="s">
        <v>48</v>
      </c>
      <c r="G1079">
        <v>48.52</v>
      </c>
      <c r="H1079">
        <v>3</v>
      </c>
      <c r="I1079">
        <v>7.2779999999999996</v>
      </c>
      <c r="J1079">
        <v>152.83799999999999</v>
      </c>
      <c r="K1079" s="1">
        <v>43588</v>
      </c>
      <c r="L1079" s="2">
        <v>0.76180555555555562</v>
      </c>
      <c r="M1079" t="s">
        <v>23</v>
      </c>
      <c r="N1079">
        <v>145.56</v>
      </c>
      <c r="O1079">
        <v>4.7619047620000003</v>
      </c>
      <c r="P1079">
        <v>7.2779999999999996</v>
      </c>
      <c r="Q1079">
        <v>4</v>
      </c>
    </row>
    <row r="1080" spans="1:17" x14ac:dyDescent="0.3">
      <c r="A1080" t="s">
        <v>134</v>
      </c>
      <c r="B1080" t="s">
        <v>25</v>
      </c>
      <c r="C1080" t="s">
        <v>26</v>
      </c>
      <c r="D1080" t="s">
        <v>27</v>
      </c>
      <c r="E1080" t="s">
        <v>21</v>
      </c>
      <c r="F1080" t="s">
        <v>28</v>
      </c>
      <c r="G1080">
        <v>75.91</v>
      </c>
      <c r="H1080">
        <v>6</v>
      </c>
      <c r="I1080">
        <v>22.773</v>
      </c>
      <c r="J1080">
        <v>478.233</v>
      </c>
      <c r="K1080" s="1">
        <v>43711</v>
      </c>
      <c r="L1080" s="2">
        <v>0.76458333333333339</v>
      </c>
      <c r="M1080" t="s">
        <v>29</v>
      </c>
      <c r="N1080">
        <v>455.46</v>
      </c>
      <c r="O1080">
        <v>4.7619047620000003</v>
      </c>
      <c r="P1080">
        <v>22.773</v>
      </c>
      <c r="Q1080">
        <v>8.6999999999999993</v>
      </c>
    </row>
    <row r="1081" spans="1:17" x14ac:dyDescent="0.3">
      <c r="A1081" t="s">
        <v>135</v>
      </c>
      <c r="B1081" t="s">
        <v>18</v>
      </c>
      <c r="C1081" t="s">
        <v>19</v>
      </c>
      <c r="D1081" t="s">
        <v>27</v>
      </c>
      <c r="E1081" t="s">
        <v>31</v>
      </c>
      <c r="F1081" t="s">
        <v>32</v>
      </c>
      <c r="G1081">
        <v>74.67</v>
      </c>
      <c r="H1081">
        <v>9</v>
      </c>
      <c r="I1081">
        <v>33.601500000000001</v>
      </c>
      <c r="J1081">
        <v>705.63149999999996</v>
      </c>
      <c r="K1081" t="s">
        <v>136</v>
      </c>
      <c r="L1081" s="2">
        <v>0.4548611111111111</v>
      </c>
      <c r="M1081" t="s">
        <v>23</v>
      </c>
      <c r="N1081">
        <v>672.03</v>
      </c>
      <c r="O1081">
        <v>4.7619047620000003</v>
      </c>
      <c r="P1081">
        <v>33.601500000000001</v>
      </c>
      <c r="Q1081">
        <v>9.4</v>
      </c>
    </row>
    <row r="1082" spans="1:17" x14ac:dyDescent="0.3">
      <c r="A1082" t="s">
        <v>137</v>
      </c>
      <c r="B1082" t="s">
        <v>25</v>
      </c>
      <c r="C1082" t="s">
        <v>26</v>
      </c>
      <c r="D1082" t="s">
        <v>27</v>
      </c>
      <c r="E1082" t="s">
        <v>21</v>
      </c>
      <c r="F1082" t="s">
        <v>28</v>
      </c>
      <c r="G1082">
        <v>41.65</v>
      </c>
      <c r="H1082">
        <v>10</v>
      </c>
      <c r="I1082">
        <v>20.824999999999999</v>
      </c>
      <c r="J1082">
        <v>437.32499999999999</v>
      </c>
      <c r="K1082" t="s">
        <v>138</v>
      </c>
      <c r="L1082" s="2">
        <v>0.71111111111111114</v>
      </c>
      <c r="M1082" t="s">
        <v>33</v>
      </c>
      <c r="N1082">
        <v>416.5</v>
      </c>
      <c r="O1082">
        <v>4.7619047620000003</v>
      </c>
      <c r="P1082">
        <v>20.824999999999999</v>
      </c>
      <c r="Q1082">
        <v>5.4</v>
      </c>
    </row>
    <row r="1083" spans="1:17" x14ac:dyDescent="0.3">
      <c r="A1083" t="s">
        <v>139</v>
      </c>
      <c r="B1083" t="s">
        <v>25</v>
      </c>
      <c r="C1083" t="s">
        <v>26</v>
      </c>
      <c r="D1083" t="s">
        <v>20</v>
      </c>
      <c r="E1083" t="s">
        <v>31</v>
      </c>
      <c r="F1083" t="s">
        <v>51</v>
      </c>
      <c r="G1083">
        <v>49.04</v>
      </c>
      <c r="H1083">
        <v>9</v>
      </c>
      <c r="I1083">
        <v>22.068000000000001</v>
      </c>
      <c r="J1083">
        <v>463.428</v>
      </c>
      <c r="K1083" s="1">
        <v>43709</v>
      </c>
      <c r="L1083" s="2">
        <v>0.59722222222222221</v>
      </c>
      <c r="M1083" t="s">
        <v>33</v>
      </c>
      <c r="N1083">
        <v>441.36</v>
      </c>
      <c r="O1083">
        <v>4.7619047620000003</v>
      </c>
      <c r="P1083">
        <v>22.068000000000001</v>
      </c>
      <c r="Q1083">
        <v>8.6</v>
      </c>
    </row>
    <row r="1084" spans="1:17" x14ac:dyDescent="0.3">
      <c r="A1084" t="s">
        <v>140</v>
      </c>
      <c r="B1084" t="s">
        <v>18</v>
      </c>
      <c r="C1084" t="s">
        <v>19</v>
      </c>
      <c r="D1084" t="s">
        <v>20</v>
      </c>
      <c r="E1084" t="s">
        <v>21</v>
      </c>
      <c r="F1084" t="s">
        <v>51</v>
      </c>
      <c r="G1084">
        <v>20.010000000000002</v>
      </c>
      <c r="H1084">
        <v>9</v>
      </c>
      <c r="I1084">
        <v>9.0045000000000002</v>
      </c>
      <c r="J1084">
        <v>189.09450000000001</v>
      </c>
      <c r="K1084" s="1">
        <v>43800</v>
      </c>
      <c r="L1084" s="2">
        <v>0.65833333333333333</v>
      </c>
      <c r="M1084" t="s">
        <v>33</v>
      </c>
      <c r="N1084">
        <v>180.09</v>
      </c>
      <c r="O1084">
        <v>4.7619047620000003</v>
      </c>
      <c r="P1084">
        <v>9.0045000000000002</v>
      </c>
      <c r="Q1084">
        <v>5.7</v>
      </c>
    </row>
    <row r="1085" spans="1:17" x14ac:dyDescent="0.3">
      <c r="A1085" t="s">
        <v>141</v>
      </c>
      <c r="B1085" t="s">
        <v>25</v>
      </c>
      <c r="C1085" t="s">
        <v>26</v>
      </c>
      <c r="D1085" t="s">
        <v>20</v>
      </c>
      <c r="E1085" t="s">
        <v>21</v>
      </c>
      <c r="F1085" t="s">
        <v>48</v>
      </c>
      <c r="G1085">
        <v>78.31</v>
      </c>
      <c r="H1085">
        <v>10</v>
      </c>
      <c r="I1085">
        <v>39.155000000000001</v>
      </c>
      <c r="J1085">
        <v>822.255</v>
      </c>
      <c r="K1085" s="1">
        <v>43588</v>
      </c>
      <c r="L1085" s="2">
        <v>0.68333333333333324</v>
      </c>
      <c r="M1085" t="s">
        <v>23</v>
      </c>
      <c r="N1085">
        <v>783.1</v>
      </c>
      <c r="O1085">
        <v>4.7619047620000003</v>
      </c>
      <c r="P1085">
        <v>39.155000000000001</v>
      </c>
      <c r="Q1085">
        <v>6.6</v>
      </c>
    </row>
    <row r="1086" spans="1:17" x14ac:dyDescent="0.3">
      <c r="A1086" t="s">
        <v>142</v>
      </c>
      <c r="B1086" t="s">
        <v>25</v>
      </c>
      <c r="C1086" t="s">
        <v>26</v>
      </c>
      <c r="D1086" t="s">
        <v>27</v>
      </c>
      <c r="E1086" t="s">
        <v>21</v>
      </c>
      <c r="F1086" t="s">
        <v>22</v>
      </c>
      <c r="G1086">
        <v>20.38</v>
      </c>
      <c r="H1086">
        <v>5</v>
      </c>
      <c r="I1086">
        <v>5.0949999999999998</v>
      </c>
      <c r="J1086">
        <v>106.995</v>
      </c>
      <c r="K1086" t="s">
        <v>136</v>
      </c>
      <c r="L1086" s="2">
        <v>0.78888888888888886</v>
      </c>
      <c r="M1086" t="s">
        <v>29</v>
      </c>
      <c r="N1086">
        <v>101.9</v>
      </c>
      <c r="O1086">
        <v>4.7619047620000003</v>
      </c>
      <c r="P1086">
        <v>5.0949999999999998</v>
      </c>
      <c r="Q1086">
        <v>6</v>
      </c>
    </row>
    <row r="1087" spans="1:17" x14ac:dyDescent="0.3">
      <c r="A1087" t="s">
        <v>143</v>
      </c>
      <c r="B1087" t="s">
        <v>25</v>
      </c>
      <c r="C1087" t="s">
        <v>26</v>
      </c>
      <c r="D1087" t="s">
        <v>27</v>
      </c>
      <c r="E1087" t="s">
        <v>21</v>
      </c>
      <c r="F1087" t="s">
        <v>22</v>
      </c>
      <c r="G1087">
        <v>99.19</v>
      </c>
      <c r="H1087">
        <v>6</v>
      </c>
      <c r="I1087">
        <v>29.757000000000001</v>
      </c>
      <c r="J1087">
        <v>624.89700000000005</v>
      </c>
      <c r="K1087" t="s">
        <v>62</v>
      </c>
      <c r="L1087" s="2">
        <v>0.61249999999999993</v>
      </c>
      <c r="M1087" t="s">
        <v>33</v>
      </c>
      <c r="N1087">
        <v>595.14</v>
      </c>
      <c r="O1087">
        <v>4.7619047620000003</v>
      </c>
      <c r="P1087">
        <v>29.757000000000001</v>
      </c>
      <c r="Q1087">
        <v>5.5</v>
      </c>
    </row>
    <row r="1088" spans="1:17" x14ac:dyDescent="0.3">
      <c r="A1088" t="s">
        <v>144</v>
      </c>
      <c r="B1088" t="s">
        <v>46</v>
      </c>
      <c r="C1088" t="s">
        <v>47</v>
      </c>
      <c r="D1088" t="s">
        <v>27</v>
      </c>
      <c r="E1088" t="s">
        <v>21</v>
      </c>
      <c r="F1088" t="s">
        <v>48</v>
      </c>
      <c r="G1088">
        <v>96.68</v>
      </c>
      <c r="H1088">
        <v>3</v>
      </c>
      <c r="I1088">
        <v>14.502000000000001</v>
      </c>
      <c r="J1088">
        <v>304.54199999999997</v>
      </c>
      <c r="K1088" t="s">
        <v>145</v>
      </c>
      <c r="L1088" s="2">
        <v>0.8305555555555556</v>
      </c>
      <c r="M1088" t="s">
        <v>23</v>
      </c>
      <c r="N1088">
        <v>290.04000000000002</v>
      </c>
      <c r="O1088">
        <v>4.7619047620000003</v>
      </c>
      <c r="P1088">
        <v>14.502000000000001</v>
      </c>
      <c r="Q1088">
        <v>6.4</v>
      </c>
    </row>
    <row r="1089" spans="1:17" x14ac:dyDescent="0.3">
      <c r="A1089" t="s">
        <v>146</v>
      </c>
      <c r="B1089" t="s">
        <v>25</v>
      </c>
      <c r="C1089" t="s">
        <v>26</v>
      </c>
      <c r="D1089" t="s">
        <v>27</v>
      </c>
      <c r="E1089" t="s">
        <v>31</v>
      </c>
      <c r="F1089" t="s">
        <v>48</v>
      </c>
      <c r="G1089">
        <v>19.25</v>
      </c>
      <c r="H1089">
        <v>8</v>
      </c>
      <c r="I1089">
        <v>7.7</v>
      </c>
      <c r="J1089">
        <v>161.69999999999999</v>
      </c>
      <c r="K1089" t="s">
        <v>147</v>
      </c>
      <c r="L1089" s="2">
        <v>0.77569444444444446</v>
      </c>
      <c r="M1089" t="s">
        <v>23</v>
      </c>
      <c r="N1089">
        <v>154</v>
      </c>
      <c r="O1089">
        <v>4.7619047620000003</v>
      </c>
      <c r="P1089">
        <v>7.7</v>
      </c>
      <c r="Q1089">
        <v>6.6</v>
      </c>
    </row>
    <row r="1090" spans="1:17" x14ac:dyDescent="0.3">
      <c r="A1090" t="s">
        <v>148</v>
      </c>
      <c r="B1090" t="s">
        <v>25</v>
      </c>
      <c r="C1090" t="s">
        <v>26</v>
      </c>
      <c r="D1090" t="s">
        <v>20</v>
      </c>
      <c r="E1090" t="s">
        <v>21</v>
      </c>
      <c r="F1090" t="s">
        <v>48</v>
      </c>
      <c r="G1090">
        <v>80.36</v>
      </c>
      <c r="H1090">
        <v>4</v>
      </c>
      <c r="I1090">
        <v>16.071999999999999</v>
      </c>
      <c r="J1090">
        <v>337.512</v>
      </c>
      <c r="K1090" t="s">
        <v>149</v>
      </c>
      <c r="L1090" s="2">
        <v>0.78125</v>
      </c>
      <c r="M1090" t="s">
        <v>33</v>
      </c>
      <c r="N1090">
        <v>321.44</v>
      </c>
      <c r="O1090">
        <v>4.7619047620000003</v>
      </c>
      <c r="P1090">
        <v>16.071999999999999</v>
      </c>
      <c r="Q1090">
        <v>8.3000000000000007</v>
      </c>
    </row>
    <row r="1091" spans="1:17" x14ac:dyDescent="0.3">
      <c r="A1091" t="s">
        <v>150</v>
      </c>
      <c r="B1091" t="s">
        <v>25</v>
      </c>
      <c r="C1091" t="s">
        <v>26</v>
      </c>
      <c r="D1091" t="s">
        <v>20</v>
      </c>
      <c r="E1091" t="s">
        <v>31</v>
      </c>
      <c r="F1091" t="s">
        <v>37</v>
      </c>
      <c r="G1091">
        <v>48.91</v>
      </c>
      <c r="H1091">
        <v>5</v>
      </c>
      <c r="I1091">
        <v>12.227499999999999</v>
      </c>
      <c r="J1091">
        <v>256.77749999999997</v>
      </c>
      <c r="K1091" s="1">
        <v>43711</v>
      </c>
      <c r="L1091" s="2">
        <v>0.4284722222222222</v>
      </c>
      <c r="M1091" t="s">
        <v>29</v>
      </c>
      <c r="N1091">
        <v>244.55</v>
      </c>
      <c r="O1091">
        <v>4.7619047620000003</v>
      </c>
      <c r="P1091">
        <v>12.227499999999999</v>
      </c>
      <c r="Q1091">
        <v>6.6</v>
      </c>
    </row>
    <row r="1092" spans="1:17" x14ac:dyDescent="0.3">
      <c r="A1092" t="s">
        <v>151</v>
      </c>
      <c r="B1092" t="s">
        <v>25</v>
      </c>
      <c r="C1092" t="s">
        <v>26</v>
      </c>
      <c r="D1092" t="s">
        <v>27</v>
      </c>
      <c r="E1092" t="s">
        <v>21</v>
      </c>
      <c r="F1092" t="s">
        <v>37</v>
      </c>
      <c r="G1092">
        <v>83.06</v>
      </c>
      <c r="H1092">
        <v>7</v>
      </c>
      <c r="I1092">
        <v>29.071000000000002</v>
      </c>
      <c r="J1092">
        <v>610.49099999999999</v>
      </c>
      <c r="K1092" s="1">
        <v>43588</v>
      </c>
      <c r="L1092" s="2">
        <v>0.60486111111111118</v>
      </c>
      <c r="M1092" t="s">
        <v>23</v>
      </c>
      <c r="N1092">
        <v>581.41999999999996</v>
      </c>
      <c r="O1092">
        <v>4.7619047620000003</v>
      </c>
      <c r="P1092">
        <v>29.071000000000002</v>
      </c>
      <c r="Q1092">
        <v>4</v>
      </c>
    </row>
    <row r="1093" spans="1:17" x14ac:dyDescent="0.3">
      <c r="A1093" t="s">
        <v>152</v>
      </c>
      <c r="B1093" t="s">
        <v>25</v>
      </c>
      <c r="C1093" t="s">
        <v>26</v>
      </c>
      <c r="D1093" t="s">
        <v>27</v>
      </c>
      <c r="E1093" t="s">
        <v>31</v>
      </c>
      <c r="F1093" t="s">
        <v>51</v>
      </c>
      <c r="G1093">
        <v>76.52</v>
      </c>
      <c r="H1093">
        <v>5</v>
      </c>
      <c r="I1093">
        <v>19.13</v>
      </c>
      <c r="J1093">
        <v>401.73</v>
      </c>
      <c r="K1093" t="s">
        <v>39</v>
      </c>
      <c r="L1093" s="2">
        <v>0.43263888888888885</v>
      </c>
      <c r="M1093" t="s">
        <v>29</v>
      </c>
      <c r="N1093">
        <v>382.6</v>
      </c>
      <c r="O1093">
        <v>4.7619047620000003</v>
      </c>
      <c r="P1093">
        <v>19.13</v>
      </c>
      <c r="Q1093">
        <v>9.9</v>
      </c>
    </row>
    <row r="1094" spans="1:17" x14ac:dyDescent="0.3">
      <c r="A1094" t="s">
        <v>153</v>
      </c>
      <c r="B1094" t="s">
        <v>18</v>
      </c>
      <c r="C1094" t="s">
        <v>19</v>
      </c>
      <c r="D1094" t="s">
        <v>20</v>
      </c>
      <c r="E1094" t="s">
        <v>31</v>
      </c>
      <c r="F1094" t="s">
        <v>48</v>
      </c>
      <c r="G1094">
        <v>49.38</v>
      </c>
      <c r="H1094">
        <v>7</v>
      </c>
      <c r="I1094">
        <v>17.283000000000001</v>
      </c>
      <c r="J1094">
        <v>362.94299999999998</v>
      </c>
      <c r="K1094" t="s">
        <v>112</v>
      </c>
      <c r="L1094" s="2">
        <v>0.85763888888888884</v>
      </c>
      <c r="M1094" t="s">
        <v>33</v>
      </c>
      <c r="N1094">
        <v>345.66</v>
      </c>
      <c r="O1094">
        <v>4.7619047620000003</v>
      </c>
      <c r="P1094">
        <v>17.283000000000001</v>
      </c>
      <c r="Q1094">
        <v>7.3</v>
      </c>
    </row>
    <row r="1095" spans="1:17" x14ac:dyDescent="0.3">
      <c r="A1095" t="s">
        <v>154</v>
      </c>
      <c r="B1095" t="s">
        <v>18</v>
      </c>
      <c r="C1095" t="s">
        <v>19</v>
      </c>
      <c r="D1095" t="s">
        <v>27</v>
      </c>
      <c r="E1095" t="s">
        <v>31</v>
      </c>
      <c r="F1095" t="s">
        <v>37</v>
      </c>
      <c r="G1095">
        <v>42.47</v>
      </c>
      <c r="H1095">
        <v>1</v>
      </c>
      <c r="I1095">
        <v>2.1234999999999999</v>
      </c>
      <c r="J1095">
        <v>44.593499999999999</v>
      </c>
      <c r="K1095" s="1">
        <v>43497</v>
      </c>
      <c r="L1095" s="2">
        <v>0.70624999999999993</v>
      </c>
      <c r="M1095" t="s">
        <v>29</v>
      </c>
      <c r="N1095">
        <v>42.47</v>
      </c>
      <c r="O1095">
        <v>4.7619047620000003</v>
      </c>
      <c r="P1095">
        <v>2.1234999999999999</v>
      </c>
      <c r="Q1095">
        <v>5.7</v>
      </c>
    </row>
    <row r="1096" spans="1:17" x14ac:dyDescent="0.3">
      <c r="A1096" t="s">
        <v>155</v>
      </c>
      <c r="B1096" t="s">
        <v>46</v>
      </c>
      <c r="C1096" t="s">
        <v>47</v>
      </c>
      <c r="D1096" t="s">
        <v>27</v>
      </c>
      <c r="E1096" t="s">
        <v>21</v>
      </c>
      <c r="F1096" t="s">
        <v>22</v>
      </c>
      <c r="G1096">
        <v>76.989999999999995</v>
      </c>
      <c r="H1096">
        <v>6</v>
      </c>
      <c r="I1096">
        <v>23.097000000000001</v>
      </c>
      <c r="J1096">
        <v>485.03699999999998</v>
      </c>
      <c r="K1096" t="s">
        <v>99</v>
      </c>
      <c r="L1096" s="2">
        <v>0.74652777777777779</v>
      </c>
      <c r="M1096" t="s">
        <v>29</v>
      </c>
      <c r="N1096">
        <v>461.94</v>
      </c>
      <c r="O1096">
        <v>4.7619047620000003</v>
      </c>
      <c r="P1096">
        <v>23.097000000000001</v>
      </c>
      <c r="Q1096">
        <v>6.1</v>
      </c>
    </row>
    <row r="1097" spans="1:17" x14ac:dyDescent="0.3">
      <c r="A1097" t="s">
        <v>156</v>
      </c>
      <c r="B1097" t="s">
        <v>25</v>
      </c>
      <c r="C1097" t="s">
        <v>26</v>
      </c>
      <c r="D1097" t="s">
        <v>20</v>
      </c>
      <c r="E1097" t="s">
        <v>21</v>
      </c>
      <c r="F1097" t="s">
        <v>32</v>
      </c>
      <c r="G1097">
        <v>47.38</v>
      </c>
      <c r="H1097">
        <v>4</v>
      </c>
      <c r="I1097">
        <v>9.4760000000000009</v>
      </c>
      <c r="J1097">
        <v>198.99600000000001</v>
      </c>
      <c r="K1097" t="s">
        <v>147</v>
      </c>
      <c r="L1097" s="2">
        <v>0.43402777777777773</v>
      </c>
      <c r="M1097" t="s">
        <v>29</v>
      </c>
      <c r="N1097">
        <v>189.52</v>
      </c>
      <c r="O1097">
        <v>4.7619047620000003</v>
      </c>
      <c r="P1097">
        <v>9.4760000000000009</v>
      </c>
      <c r="Q1097">
        <v>7.1</v>
      </c>
    </row>
    <row r="1098" spans="1:17" x14ac:dyDescent="0.3">
      <c r="A1098" t="s">
        <v>157</v>
      </c>
      <c r="B1098" t="s">
        <v>25</v>
      </c>
      <c r="C1098" t="s">
        <v>26</v>
      </c>
      <c r="D1098" t="s">
        <v>27</v>
      </c>
      <c r="E1098" t="s">
        <v>21</v>
      </c>
      <c r="F1098" t="s">
        <v>37</v>
      </c>
      <c r="G1098">
        <v>44.86</v>
      </c>
      <c r="H1098">
        <v>10</v>
      </c>
      <c r="I1098">
        <v>22.43</v>
      </c>
      <c r="J1098">
        <v>471.03</v>
      </c>
      <c r="K1098" t="s">
        <v>145</v>
      </c>
      <c r="L1098" s="2">
        <v>0.82916666666666661</v>
      </c>
      <c r="M1098" t="s">
        <v>23</v>
      </c>
      <c r="N1098">
        <v>448.6</v>
      </c>
      <c r="O1098">
        <v>4.7619047620000003</v>
      </c>
      <c r="P1098">
        <v>22.43</v>
      </c>
      <c r="Q1098">
        <v>8.1999999999999993</v>
      </c>
    </row>
    <row r="1099" spans="1:17" x14ac:dyDescent="0.3">
      <c r="A1099" t="s">
        <v>158</v>
      </c>
      <c r="B1099" t="s">
        <v>18</v>
      </c>
      <c r="C1099" t="s">
        <v>19</v>
      </c>
      <c r="D1099" t="s">
        <v>20</v>
      </c>
      <c r="E1099" t="s">
        <v>21</v>
      </c>
      <c r="F1099" t="s">
        <v>37</v>
      </c>
      <c r="G1099">
        <v>21.98</v>
      </c>
      <c r="H1099">
        <v>7</v>
      </c>
      <c r="I1099">
        <v>7.6929999999999996</v>
      </c>
      <c r="J1099">
        <v>161.553</v>
      </c>
      <c r="K1099" s="1">
        <v>43739</v>
      </c>
      <c r="L1099" s="2">
        <v>0.6958333333333333</v>
      </c>
      <c r="M1099" t="s">
        <v>23</v>
      </c>
      <c r="N1099">
        <v>153.86000000000001</v>
      </c>
      <c r="O1099">
        <v>4.7619047620000003</v>
      </c>
      <c r="P1099">
        <v>7.6929999999999996</v>
      </c>
      <c r="Q1099">
        <v>5.0999999999999996</v>
      </c>
    </row>
    <row r="1100" spans="1:17" x14ac:dyDescent="0.3">
      <c r="A1100" t="s">
        <v>159</v>
      </c>
      <c r="B1100" t="s">
        <v>46</v>
      </c>
      <c r="C1100" t="s">
        <v>47</v>
      </c>
      <c r="D1100" t="s">
        <v>20</v>
      </c>
      <c r="E1100" t="s">
        <v>31</v>
      </c>
      <c r="F1100" t="s">
        <v>22</v>
      </c>
      <c r="G1100">
        <v>64.36</v>
      </c>
      <c r="H1100">
        <v>9</v>
      </c>
      <c r="I1100">
        <v>28.962</v>
      </c>
      <c r="J1100">
        <v>608.202</v>
      </c>
      <c r="K1100" s="1">
        <v>43802</v>
      </c>
      <c r="L1100" s="2">
        <v>0.50624999999999998</v>
      </c>
      <c r="M1100" t="s">
        <v>33</v>
      </c>
      <c r="N1100">
        <v>579.24</v>
      </c>
      <c r="O1100">
        <v>4.7619047620000003</v>
      </c>
      <c r="P1100">
        <v>28.962</v>
      </c>
      <c r="Q1100">
        <v>8.6</v>
      </c>
    </row>
    <row r="1101" spans="1:17" x14ac:dyDescent="0.3">
      <c r="A1101" t="s">
        <v>160</v>
      </c>
      <c r="B1101" t="s">
        <v>25</v>
      </c>
      <c r="C1101" t="s">
        <v>26</v>
      </c>
      <c r="D1101" t="s">
        <v>27</v>
      </c>
      <c r="E1101" t="s">
        <v>31</v>
      </c>
      <c r="F1101" t="s">
        <v>22</v>
      </c>
      <c r="G1101">
        <v>89.75</v>
      </c>
      <c r="H1101">
        <v>1</v>
      </c>
      <c r="I1101">
        <v>4.4874999999999998</v>
      </c>
      <c r="J1101">
        <v>94.237499999999997</v>
      </c>
      <c r="K1101" s="1">
        <v>43618</v>
      </c>
      <c r="L1101" s="2">
        <v>0.83680555555555547</v>
      </c>
      <c r="M1101" t="s">
        <v>33</v>
      </c>
      <c r="N1101">
        <v>89.75</v>
      </c>
      <c r="O1101">
        <v>4.7619047620000003</v>
      </c>
      <c r="P1101">
        <v>4.4874999999999998</v>
      </c>
      <c r="Q1101">
        <v>6.6</v>
      </c>
    </row>
    <row r="1102" spans="1:17" x14ac:dyDescent="0.3">
      <c r="A1102" t="s">
        <v>161</v>
      </c>
      <c r="B1102" t="s">
        <v>18</v>
      </c>
      <c r="C1102" t="s">
        <v>19</v>
      </c>
      <c r="D1102" t="s">
        <v>27</v>
      </c>
      <c r="E1102" t="s">
        <v>31</v>
      </c>
      <c r="F1102" t="s">
        <v>28</v>
      </c>
      <c r="G1102">
        <v>97.16</v>
      </c>
      <c r="H1102">
        <v>1</v>
      </c>
      <c r="I1102">
        <v>4.8579999999999997</v>
      </c>
      <c r="J1102">
        <v>102.018</v>
      </c>
      <c r="K1102" s="1">
        <v>43680</v>
      </c>
      <c r="L1102" s="2">
        <v>0.85972222222222217</v>
      </c>
      <c r="M1102" t="s">
        <v>23</v>
      </c>
      <c r="N1102">
        <v>97.16</v>
      </c>
      <c r="O1102">
        <v>4.7619047620000003</v>
      </c>
      <c r="P1102">
        <v>4.8579999999999997</v>
      </c>
      <c r="Q1102">
        <v>7.2</v>
      </c>
    </row>
    <row r="1103" spans="1:17" x14ac:dyDescent="0.3">
      <c r="A1103" t="s">
        <v>162</v>
      </c>
      <c r="B1103" t="s">
        <v>46</v>
      </c>
      <c r="C1103" t="s">
        <v>47</v>
      </c>
      <c r="D1103" t="s">
        <v>27</v>
      </c>
      <c r="E1103" t="s">
        <v>31</v>
      </c>
      <c r="F1103" t="s">
        <v>22</v>
      </c>
      <c r="G1103">
        <v>87.87</v>
      </c>
      <c r="H1103">
        <v>10</v>
      </c>
      <c r="I1103">
        <v>43.935000000000002</v>
      </c>
      <c r="J1103">
        <v>922.63499999999999</v>
      </c>
      <c r="K1103" t="s">
        <v>56</v>
      </c>
      <c r="L1103" s="2">
        <v>0.43402777777777773</v>
      </c>
      <c r="M1103" t="s">
        <v>23</v>
      </c>
      <c r="N1103">
        <v>878.7</v>
      </c>
      <c r="O1103">
        <v>4.7619047620000003</v>
      </c>
      <c r="P1103">
        <v>43.935000000000002</v>
      </c>
      <c r="Q1103">
        <v>5.0999999999999996</v>
      </c>
    </row>
    <row r="1104" spans="1:17" x14ac:dyDescent="0.3">
      <c r="A1104" t="s">
        <v>163</v>
      </c>
      <c r="B1104" t="s">
        <v>25</v>
      </c>
      <c r="C1104" t="s">
        <v>26</v>
      </c>
      <c r="D1104" t="s">
        <v>27</v>
      </c>
      <c r="E1104" t="s">
        <v>21</v>
      </c>
      <c r="F1104" t="s">
        <v>28</v>
      </c>
      <c r="G1104">
        <v>12.45</v>
      </c>
      <c r="H1104">
        <v>6</v>
      </c>
      <c r="I1104">
        <v>3.7349999999999999</v>
      </c>
      <c r="J1104">
        <v>78.435000000000002</v>
      </c>
      <c r="K1104" s="1">
        <v>43710</v>
      </c>
      <c r="L1104" s="2">
        <v>0.5493055555555556</v>
      </c>
      <c r="M1104" t="s">
        <v>29</v>
      </c>
      <c r="N1104">
        <v>74.7</v>
      </c>
      <c r="O1104">
        <v>4.7619047620000003</v>
      </c>
      <c r="P1104">
        <v>3.7349999999999999</v>
      </c>
      <c r="Q1104">
        <v>4.0999999999999996</v>
      </c>
    </row>
    <row r="1105" spans="1:17" x14ac:dyDescent="0.3">
      <c r="A1105" t="s">
        <v>164</v>
      </c>
      <c r="B1105" t="s">
        <v>18</v>
      </c>
      <c r="C1105" t="s">
        <v>19</v>
      </c>
      <c r="D1105" t="s">
        <v>27</v>
      </c>
      <c r="E1105" t="s">
        <v>31</v>
      </c>
      <c r="F1105" t="s">
        <v>48</v>
      </c>
      <c r="G1105">
        <v>52.75</v>
      </c>
      <c r="H1105">
        <v>3</v>
      </c>
      <c r="I1105">
        <v>7.9124999999999996</v>
      </c>
      <c r="J1105">
        <v>166.16249999999999</v>
      </c>
      <c r="K1105" t="s">
        <v>88</v>
      </c>
      <c r="L1105" s="2">
        <v>0.42777777777777781</v>
      </c>
      <c r="M1105" t="s">
        <v>23</v>
      </c>
      <c r="N1105">
        <v>158.25</v>
      </c>
      <c r="O1105">
        <v>4.7619047620000003</v>
      </c>
      <c r="P1105">
        <v>7.9124999999999996</v>
      </c>
      <c r="Q1105">
        <v>9.3000000000000007</v>
      </c>
    </row>
    <row r="1106" spans="1:17" x14ac:dyDescent="0.3">
      <c r="A1106" t="s">
        <v>165</v>
      </c>
      <c r="B1106" t="s">
        <v>46</v>
      </c>
      <c r="C1106" t="s">
        <v>47</v>
      </c>
      <c r="D1106" t="s">
        <v>27</v>
      </c>
      <c r="E1106" t="s">
        <v>31</v>
      </c>
      <c r="F1106" t="s">
        <v>32</v>
      </c>
      <c r="G1106">
        <v>82.7</v>
      </c>
      <c r="H1106">
        <v>6</v>
      </c>
      <c r="I1106">
        <v>24.81</v>
      </c>
      <c r="J1106">
        <v>521.01</v>
      </c>
      <c r="K1106" s="1">
        <v>43588</v>
      </c>
      <c r="L1106" s="2">
        <v>0.7597222222222223</v>
      </c>
      <c r="M1106" t="s">
        <v>29</v>
      </c>
      <c r="N1106">
        <v>496.2</v>
      </c>
      <c r="O1106">
        <v>4.7619047620000003</v>
      </c>
      <c r="P1106">
        <v>24.81</v>
      </c>
      <c r="Q1106">
        <v>7.4</v>
      </c>
    </row>
    <row r="1107" spans="1:17" x14ac:dyDescent="0.3">
      <c r="A1107" t="s">
        <v>166</v>
      </c>
      <c r="B1107" t="s">
        <v>25</v>
      </c>
      <c r="C1107" t="s">
        <v>26</v>
      </c>
      <c r="D1107" t="s">
        <v>20</v>
      </c>
      <c r="E1107" t="s">
        <v>31</v>
      </c>
      <c r="F1107" t="s">
        <v>51</v>
      </c>
      <c r="G1107">
        <v>48.71</v>
      </c>
      <c r="H1107">
        <v>1</v>
      </c>
      <c r="I1107">
        <v>2.4355000000000002</v>
      </c>
      <c r="J1107">
        <v>51.145499999999998</v>
      </c>
      <c r="K1107" t="s">
        <v>167</v>
      </c>
      <c r="L1107" s="2">
        <v>0.80555555555555547</v>
      </c>
      <c r="M1107" t="s">
        <v>29</v>
      </c>
      <c r="N1107">
        <v>48.71</v>
      </c>
      <c r="O1107">
        <v>4.7619047620000003</v>
      </c>
      <c r="P1107">
        <v>2.4355000000000002</v>
      </c>
      <c r="Q1107">
        <v>4.0999999999999996</v>
      </c>
    </row>
    <row r="1108" spans="1:17" x14ac:dyDescent="0.3">
      <c r="A1108" t="s">
        <v>168</v>
      </c>
      <c r="B1108" t="s">
        <v>25</v>
      </c>
      <c r="C1108" t="s">
        <v>26</v>
      </c>
      <c r="D1108" t="s">
        <v>27</v>
      </c>
      <c r="E1108" t="s">
        <v>31</v>
      </c>
      <c r="F1108" t="s">
        <v>51</v>
      </c>
      <c r="G1108">
        <v>78.55</v>
      </c>
      <c r="H1108">
        <v>9</v>
      </c>
      <c r="I1108">
        <v>35.347499999999997</v>
      </c>
      <c r="J1108">
        <v>742.29750000000001</v>
      </c>
      <c r="K1108" s="1">
        <v>43468</v>
      </c>
      <c r="L1108" s="2">
        <v>0.55694444444444446</v>
      </c>
      <c r="M1108" t="s">
        <v>29</v>
      </c>
      <c r="N1108">
        <v>706.95</v>
      </c>
      <c r="O1108">
        <v>4.7619047620000003</v>
      </c>
      <c r="P1108">
        <v>35.347499999999997</v>
      </c>
      <c r="Q1108">
        <v>7.2</v>
      </c>
    </row>
    <row r="1109" spans="1:17" x14ac:dyDescent="0.3">
      <c r="A1109" t="s">
        <v>169</v>
      </c>
      <c r="B1109" t="s">
        <v>25</v>
      </c>
      <c r="C1109" t="s">
        <v>26</v>
      </c>
      <c r="D1109" t="s">
        <v>27</v>
      </c>
      <c r="E1109" t="s">
        <v>21</v>
      </c>
      <c r="F1109" t="s">
        <v>28</v>
      </c>
      <c r="G1109">
        <v>23.07</v>
      </c>
      <c r="H1109">
        <v>9</v>
      </c>
      <c r="I1109">
        <v>10.381500000000001</v>
      </c>
      <c r="J1109">
        <v>218.01150000000001</v>
      </c>
      <c r="K1109" s="1">
        <v>43467</v>
      </c>
      <c r="L1109" s="2">
        <v>0.4770833333333333</v>
      </c>
      <c r="M1109" t="s">
        <v>29</v>
      </c>
      <c r="N1109">
        <v>207.63</v>
      </c>
      <c r="O1109">
        <v>4.7619047620000003</v>
      </c>
      <c r="P1109">
        <v>10.381500000000001</v>
      </c>
      <c r="Q1109">
        <v>4.9000000000000004</v>
      </c>
    </row>
    <row r="1110" spans="1:17" x14ac:dyDescent="0.3">
      <c r="A1110" t="s">
        <v>170</v>
      </c>
      <c r="B1110" t="s">
        <v>18</v>
      </c>
      <c r="C1110" t="s">
        <v>19</v>
      </c>
      <c r="D1110" t="s">
        <v>27</v>
      </c>
      <c r="E1110" t="s">
        <v>31</v>
      </c>
      <c r="F1110" t="s">
        <v>48</v>
      </c>
      <c r="G1110">
        <v>58.26</v>
      </c>
      <c r="H1110">
        <v>6</v>
      </c>
      <c r="I1110">
        <v>17.478000000000002</v>
      </c>
      <c r="J1110">
        <v>367.03800000000001</v>
      </c>
      <c r="K1110" t="s">
        <v>171</v>
      </c>
      <c r="L1110" s="2">
        <v>0.6972222222222223</v>
      </c>
      <c r="M1110" t="s">
        <v>29</v>
      </c>
      <c r="N1110">
        <v>349.56</v>
      </c>
      <c r="O1110">
        <v>4.7619047620000003</v>
      </c>
      <c r="P1110">
        <v>17.478000000000002</v>
      </c>
      <c r="Q1110">
        <v>9.9</v>
      </c>
    </row>
    <row r="1111" spans="1:17" x14ac:dyDescent="0.3">
      <c r="A1111" t="s">
        <v>172</v>
      </c>
      <c r="B1111" t="s">
        <v>46</v>
      </c>
      <c r="C1111" t="s">
        <v>47</v>
      </c>
      <c r="D1111" t="s">
        <v>27</v>
      </c>
      <c r="E1111" t="s">
        <v>31</v>
      </c>
      <c r="F1111" t="s">
        <v>22</v>
      </c>
      <c r="G1111">
        <v>30.35</v>
      </c>
      <c r="H1111">
        <v>7</v>
      </c>
      <c r="I1111">
        <v>10.6225</v>
      </c>
      <c r="J1111">
        <v>223.07249999999999</v>
      </c>
      <c r="K1111" t="s">
        <v>103</v>
      </c>
      <c r="L1111" s="2">
        <v>0.7631944444444444</v>
      </c>
      <c r="M1111" t="s">
        <v>29</v>
      </c>
      <c r="N1111">
        <v>212.45</v>
      </c>
      <c r="O1111">
        <v>4.7619047620000003</v>
      </c>
      <c r="P1111">
        <v>10.6225</v>
      </c>
      <c r="Q1111">
        <v>8</v>
      </c>
    </row>
    <row r="1112" spans="1:17" x14ac:dyDescent="0.3">
      <c r="A1112" t="s">
        <v>173</v>
      </c>
      <c r="B1112" t="s">
        <v>18</v>
      </c>
      <c r="C1112" t="s">
        <v>19</v>
      </c>
      <c r="D1112" t="s">
        <v>20</v>
      </c>
      <c r="E1112" t="s">
        <v>31</v>
      </c>
      <c r="F1112" t="s">
        <v>28</v>
      </c>
      <c r="G1112">
        <v>88.67</v>
      </c>
      <c r="H1112">
        <v>10</v>
      </c>
      <c r="I1112">
        <v>44.335000000000001</v>
      </c>
      <c r="J1112">
        <v>931.03499999999997</v>
      </c>
      <c r="K1112" s="1">
        <v>43800</v>
      </c>
      <c r="L1112" s="2">
        <v>0.61805555555555558</v>
      </c>
      <c r="M1112" t="s">
        <v>23</v>
      </c>
      <c r="N1112">
        <v>886.7</v>
      </c>
      <c r="O1112">
        <v>4.7619047620000003</v>
      </c>
      <c r="P1112">
        <v>44.335000000000001</v>
      </c>
      <c r="Q1112">
        <v>7.3</v>
      </c>
    </row>
    <row r="1113" spans="1:17" x14ac:dyDescent="0.3">
      <c r="A1113" t="s">
        <v>174</v>
      </c>
      <c r="B1113" t="s">
        <v>25</v>
      </c>
      <c r="C1113" t="s">
        <v>26</v>
      </c>
      <c r="D1113" t="s">
        <v>27</v>
      </c>
      <c r="E1113" t="s">
        <v>31</v>
      </c>
      <c r="F1113" t="s">
        <v>51</v>
      </c>
      <c r="G1113">
        <v>27.38</v>
      </c>
      <c r="H1113">
        <v>6</v>
      </c>
      <c r="I1113">
        <v>8.2140000000000004</v>
      </c>
      <c r="J1113">
        <v>172.494</v>
      </c>
      <c r="K1113" s="1">
        <v>43586</v>
      </c>
      <c r="L1113" s="2">
        <v>0.87083333333333324</v>
      </c>
      <c r="M1113" t="s">
        <v>33</v>
      </c>
      <c r="N1113">
        <v>164.28</v>
      </c>
      <c r="O1113">
        <v>4.7619047620000003</v>
      </c>
      <c r="P1113">
        <v>8.2140000000000004</v>
      </c>
      <c r="Q1113">
        <v>7.9</v>
      </c>
    </row>
    <row r="1114" spans="1:17" x14ac:dyDescent="0.3">
      <c r="A1114" t="s">
        <v>175</v>
      </c>
      <c r="B1114" t="s">
        <v>18</v>
      </c>
      <c r="C1114" t="s">
        <v>19</v>
      </c>
      <c r="D1114" t="s">
        <v>27</v>
      </c>
      <c r="E1114" t="s">
        <v>31</v>
      </c>
      <c r="F1114" t="s">
        <v>37</v>
      </c>
      <c r="G1114">
        <v>62.13</v>
      </c>
      <c r="H1114">
        <v>6</v>
      </c>
      <c r="I1114">
        <v>18.638999999999999</v>
      </c>
      <c r="J1114">
        <v>391.41899999999998</v>
      </c>
      <c r="K1114" t="s">
        <v>72</v>
      </c>
      <c r="L1114" s="2">
        <v>0.84652777777777777</v>
      </c>
      <c r="M1114" t="s">
        <v>29</v>
      </c>
      <c r="N1114">
        <v>372.78</v>
      </c>
      <c r="O1114">
        <v>4.7619047620000003</v>
      </c>
      <c r="P1114">
        <v>18.638999999999999</v>
      </c>
      <c r="Q1114">
        <v>7.4</v>
      </c>
    </row>
    <row r="1115" spans="1:17" x14ac:dyDescent="0.3">
      <c r="A1115" t="s">
        <v>176</v>
      </c>
      <c r="B1115" t="s">
        <v>25</v>
      </c>
      <c r="C1115" t="s">
        <v>26</v>
      </c>
      <c r="D1115" t="s">
        <v>27</v>
      </c>
      <c r="E1115" t="s">
        <v>21</v>
      </c>
      <c r="F1115" t="s">
        <v>48</v>
      </c>
      <c r="G1115">
        <v>33.979999999999997</v>
      </c>
      <c r="H1115">
        <v>9</v>
      </c>
      <c r="I1115">
        <v>15.291</v>
      </c>
      <c r="J1115">
        <v>321.11099999999999</v>
      </c>
      <c r="K1115" t="s">
        <v>177</v>
      </c>
      <c r="L1115" s="2">
        <v>0.4465277777777778</v>
      </c>
      <c r="M1115" t="s">
        <v>29</v>
      </c>
      <c r="N1115">
        <v>305.82</v>
      </c>
      <c r="O1115">
        <v>4.7619047620000003</v>
      </c>
      <c r="P1115">
        <v>15.291</v>
      </c>
      <c r="Q1115">
        <v>4.2</v>
      </c>
    </row>
    <row r="1116" spans="1:17" x14ac:dyDescent="0.3">
      <c r="A1116" t="s">
        <v>178</v>
      </c>
      <c r="B1116" t="s">
        <v>25</v>
      </c>
      <c r="C1116" t="s">
        <v>26</v>
      </c>
      <c r="D1116" t="s">
        <v>20</v>
      </c>
      <c r="E1116" t="s">
        <v>31</v>
      </c>
      <c r="F1116" t="s">
        <v>28</v>
      </c>
      <c r="G1116">
        <v>81.97</v>
      </c>
      <c r="H1116">
        <v>10</v>
      </c>
      <c r="I1116">
        <v>40.984999999999999</v>
      </c>
      <c r="J1116">
        <v>860.68499999999995</v>
      </c>
      <c r="K1116" s="1">
        <v>43527</v>
      </c>
      <c r="L1116" s="2">
        <v>0.60416666666666663</v>
      </c>
      <c r="M1116" t="s">
        <v>29</v>
      </c>
      <c r="N1116">
        <v>819.7</v>
      </c>
      <c r="O1116">
        <v>4.7619047620000003</v>
      </c>
      <c r="P1116">
        <v>40.984999999999999</v>
      </c>
      <c r="Q1116">
        <v>9.1999999999999993</v>
      </c>
    </row>
    <row r="1117" spans="1:17" x14ac:dyDescent="0.3">
      <c r="A1117" t="s">
        <v>179</v>
      </c>
      <c r="B1117" t="s">
        <v>46</v>
      </c>
      <c r="C1117" t="s">
        <v>47</v>
      </c>
      <c r="D1117" t="s">
        <v>20</v>
      </c>
      <c r="E1117" t="s">
        <v>21</v>
      </c>
      <c r="F1117" t="s">
        <v>37</v>
      </c>
      <c r="G1117">
        <v>16.489999999999998</v>
      </c>
      <c r="H1117">
        <v>2</v>
      </c>
      <c r="I1117">
        <v>1.649</v>
      </c>
      <c r="J1117">
        <v>34.628999999999998</v>
      </c>
      <c r="K1117" s="1">
        <v>43587</v>
      </c>
      <c r="L1117" s="2">
        <v>0.48055555555555557</v>
      </c>
      <c r="M1117" t="s">
        <v>23</v>
      </c>
      <c r="N1117">
        <v>32.979999999999997</v>
      </c>
      <c r="O1117">
        <v>4.7619047620000003</v>
      </c>
      <c r="P1117">
        <v>1.649</v>
      </c>
      <c r="Q1117">
        <v>4.5999999999999996</v>
      </c>
    </row>
    <row r="1118" spans="1:17" x14ac:dyDescent="0.3">
      <c r="A1118" t="s">
        <v>180</v>
      </c>
      <c r="B1118" t="s">
        <v>25</v>
      </c>
      <c r="C1118" t="s">
        <v>26</v>
      </c>
      <c r="D1118" t="s">
        <v>20</v>
      </c>
      <c r="E1118" t="s">
        <v>21</v>
      </c>
      <c r="F1118" t="s">
        <v>22</v>
      </c>
      <c r="G1118">
        <v>98.21</v>
      </c>
      <c r="H1118">
        <v>3</v>
      </c>
      <c r="I1118">
        <v>14.7315</v>
      </c>
      <c r="J1118">
        <v>309.36149999999998</v>
      </c>
      <c r="K1118" s="1">
        <v>43587</v>
      </c>
      <c r="L1118" s="2">
        <v>0.44513888888888892</v>
      </c>
      <c r="M1118" t="s">
        <v>33</v>
      </c>
      <c r="N1118">
        <v>294.63</v>
      </c>
      <c r="O1118">
        <v>4.7619047620000003</v>
      </c>
      <c r="P1118">
        <v>14.7315</v>
      </c>
      <c r="Q1118">
        <v>7.8</v>
      </c>
    </row>
    <row r="1119" spans="1:17" x14ac:dyDescent="0.3">
      <c r="A1119" t="s">
        <v>181</v>
      </c>
      <c r="B1119" t="s">
        <v>46</v>
      </c>
      <c r="C1119" t="s">
        <v>47</v>
      </c>
      <c r="D1119" t="s">
        <v>27</v>
      </c>
      <c r="E1119" t="s">
        <v>21</v>
      </c>
      <c r="F1119" t="s">
        <v>51</v>
      </c>
      <c r="G1119">
        <v>72.84</v>
      </c>
      <c r="H1119">
        <v>7</v>
      </c>
      <c r="I1119">
        <v>25.494</v>
      </c>
      <c r="J1119">
        <v>535.37400000000002</v>
      </c>
      <c r="K1119" t="s">
        <v>118</v>
      </c>
      <c r="L1119" s="2">
        <v>0.53055555555555556</v>
      </c>
      <c r="M1119" t="s">
        <v>29</v>
      </c>
      <c r="N1119">
        <v>509.88</v>
      </c>
      <c r="O1119">
        <v>4.7619047620000003</v>
      </c>
      <c r="P1119">
        <v>25.494</v>
      </c>
      <c r="Q1119">
        <v>8.4</v>
      </c>
    </row>
    <row r="1120" spans="1:17" x14ac:dyDescent="0.3">
      <c r="A1120" t="s">
        <v>182</v>
      </c>
      <c r="B1120" t="s">
        <v>18</v>
      </c>
      <c r="C1120" t="s">
        <v>19</v>
      </c>
      <c r="D1120" t="s">
        <v>20</v>
      </c>
      <c r="E1120" t="s">
        <v>31</v>
      </c>
      <c r="F1120" t="s">
        <v>32</v>
      </c>
      <c r="G1120">
        <v>58.07</v>
      </c>
      <c r="H1120">
        <v>9</v>
      </c>
      <c r="I1120">
        <v>26.131499999999999</v>
      </c>
      <c r="J1120">
        <v>548.76149999999996</v>
      </c>
      <c r="K1120" t="s">
        <v>183</v>
      </c>
      <c r="L1120" s="2">
        <v>0.83819444444444446</v>
      </c>
      <c r="M1120" t="s">
        <v>23</v>
      </c>
      <c r="N1120">
        <v>522.63</v>
      </c>
      <c r="O1120">
        <v>4.7619047620000003</v>
      </c>
      <c r="P1120">
        <v>26.131499999999999</v>
      </c>
      <c r="Q1120">
        <v>4.3</v>
      </c>
    </row>
    <row r="1121" spans="1:17" x14ac:dyDescent="0.3">
      <c r="A1121" t="s">
        <v>184</v>
      </c>
      <c r="B1121" t="s">
        <v>25</v>
      </c>
      <c r="C1121" t="s">
        <v>26</v>
      </c>
      <c r="D1121" t="s">
        <v>20</v>
      </c>
      <c r="E1121" t="s">
        <v>21</v>
      </c>
      <c r="F1121" t="s">
        <v>32</v>
      </c>
      <c r="G1121">
        <v>80.790000000000006</v>
      </c>
      <c r="H1121">
        <v>9</v>
      </c>
      <c r="I1121">
        <v>36.355499999999999</v>
      </c>
      <c r="J1121">
        <v>763.46550000000002</v>
      </c>
      <c r="K1121" s="1">
        <v>43467</v>
      </c>
      <c r="L1121" s="2">
        <v>0.85486111111111107</v>
      </c>
      <c r="M1121" t="s">
        <v>33</v>
      </c>
      <c r="N1121">
        <v>727.11</v>
      </c>
      <c r="O1121">
        <v>4.7619047620000003</v>
      </c>
      <c r="P1121">
        <v>36.355499999999999</v>
      </c>
      <c r="Q1121">
        <v>9.5</v>
      </c>
    </row>
    <row r="1122" spans="1:17" x14ac:dyDescent="0.3">
      <c r="A1122" t="s">
        <v>185</v>
      </c>
      <c r="B1122" t="s">
        <v>25</v>
      </c>
      <c r="C1122" t="s">
        <v>26</v>
      </c>
      <c r="D1122" t="s">
        <v>27</v>
      </c>
      <c r="E1122" t="s">
        <v>21</v>
      </c>
      <c r="F1122" t="s">
        <v>51</v>
      </c>
      <c r="G1122">
        <v>27.02</v>
      </c>
      <c r="H1122">
        <v>3</v>
      </c>
      <c r="I1122">
        <v>4.0529999999999999</v>
      </c>
      <c r="J1122">
        <v>85.113</v>
      </c>
      <c r="K1122" s="1">
        <v>43499</v>
      </c>
      <c r="L1122" s="2">
        <v>0.54236111111111118</v>
      </c>
      <c r="M1122" t="s">
        <v>33</v>
      </c>
      <c r="N1122">
        <v>81.06</v>
      </c>
      <c r="O1122">
        <v>4.7619047620000003</v>
      </c>
      <c r="P1122">
        <v>4.0529999999999999</v>
      </c>
      <c r="Q1122">
        <v>7.1</v>
      </c>
    </row>
    <row r="1123" spans="1:17" x14ac:dyDescent="0.3">
      <c r="A1123" t="s">
        <v>186</v>
      </c>
      <c r="B1123" t="s">
        <v>46</v>
      </c>
      <c r="C1123" t="s">
        <v>47</v>
      </c>
      <c r="D1123" t="s">
        <v>20</v>
      </c>
      <c r="E1123" t="s">
        <v>31</v>
      </c>
      <c r="F1123" t="s">
        <v>51</v>
      </c>
      <c r="G1123">
        <v>21.94</v>
      </c>
      <c r="H1123">
        <v>5</v>
      </c>
      <c r="I1123">
        <v>5.4850000000000003</v>
      </c>
      <c r="J1123">
        <v>115.185</v>
      </c>
      <c r="K1123" s="1">
        <v>43588</v>
      </c>
      <c r="L1123" s="2">
        <v>0.52013888888888882</v>
      </c>
      <c r="M1123" t="s">
        <v>23</v>
      </c>
      <c r="N1123">
        <v>109.7</v>
      </c>
      <c r="O1123">
        <v>4.7619047620000003</v>
      </c>
      <c r="P1123">
        <v>5.4850000000000003</v>
      </c>
      <c r="Q1123">
        <v>5.3</v>
      </c>
    </row>
    <row r="1124" spans="1:17" x14ac:dyDescent="0.3">
      <c r="A1124" t="s">
        <v>187</v>
      </c>
      <c r="B1124" t="s">
        <v>46</v>
      </c>
      <c r="C1124" t="s">
        <v>47</v>
      </c>
      <c r="D1124" t="s">
        <v>20</v>
      </c>
      <c r="E1124" t="s">
        <v>31</v>
      </c>
      <c r="F1124" t="s">
        <v>51</v>
      </c>
      <c r="G1124">
        <v>51.36</v>
      </c>
      <c r="H1124">
        <v>1</v>
      </c>
      <c r="I1124">
        <v>2.5680000000000001</v>
      </c>
      <c r="J1124">
        <v>53.927999999999997</v>
      </c>
      <c r="K1124" t="s">
        <v>188</v>
      </c>
      <c r="L1124" s="2">
        <v>0.6430555555555556</v>
      </c>
      <c r="M1124" t="s">
        <v>23</v>
      </c>
      <c r="N1124">
        <v>51.36</v>
      </c>
      <c r="O1124">
        <v>4.7619047620000003</v>
      </c>
      <c r="P1124">
        <v>2.5680000000000001</v>
      </c>
      <c r="Q1124">
        <v>5.2</v>
      </c>
    </row>
    <row r="1125" spans="1:17" x14ac:dyDescent="0.3">
      <c r="A1125" t="s">
        <v>189</v>
      </c>
      <c r="B1125" t="s">
        <v>18</v>
      </c>
      <c r="C1125" t="s">
        <v>19</v>
      </c>
      <c r="D1125" t="s">
        <v>27</v>
      </c>
      <c r="E1125" t="s">
        <v>21</v>
      </c>
      <c r="F1125" t="s">
        <v>48</v>
      </c>
      <c r="G1125">
        <v>10.96</v>
      </c>
      <c r="H1125">
        <v>10</v>
      </c>
      <c r="I1125">
        <v>5.48</v>
      </c>
      <c r="J1125">
        <v>115.08</v>
      </c>
      <c r="K1125" s="1">
        <v>43498</v>
      </c>
      <c r="L1125" s="2">
        <v>0.8666666666666667</v>
      </c>
      <c r="M1125" t="s">
        <v>23</v>
      </c>
      <c r="N1125">
        <v>109.6</v>
      </c>
      <c r="O1125">
        <v>4.7619047620000003</v>
      </c>
      <c r="P1125">
        <v>5.48</v>
      </c>
      <c r="Q1125">
        <v>6</v>
      </c>
    </row>
    <row r="1126" spans="1:17" x14ac:dyDescent="0.3">
      <c r="A1126" t="s">
        <v>190</v>
      </c>
      <c r="B1126" t="s">
        <v>46</v>
      </c>
      <c r="C1126" t="s">
        <v>47</v>
      </c>
      <c r="D1126" t="s">
        <v>27</v>
      </c>
      <c r="E1126" t="s">
        <v>31</v>
      </c>
      <c r="F1126" t="s">
        <v>32</v>
      </c>
      <c r="G1126">
        <v>53.44</v>
      </c>
      <c r="H1126">
        <v>2</v>
      </c>
      <c r="I1126">
        <v>5.3440000000000003</v>
      </c>
      <c r="J1126">
        <v>112.224</v>
      </c>
      <c r="K1126" t="s">
        <v>115</v>
      </c>
      <c r="L1126" s="2">
        <v>0.85972222222222217</v>
      </c>
      <c r="M1126" t="s">
        <v>23</v>
      </c>
      <c r="N1126">
        <v>106.88</v>
      </c>
      <c r="O1126">
        <v>4.7619047620000003</v>
      </c>
      <c r="P1126">
        <v>5.3440000000000003</v>
      </c>
      <c r="Q1126">
        <v>4.0999999999999996</v>
      </c>
    </row>
    <row r="1127" spans="1:17" x14ac:dyDescent="0.3">
      <c r="A1127" t="s">
        <v>191</v>
      </c>
      <c r="B1127" t="s">
        <v>18</v>
      </c>
      <c r="C1127" t="s">
        <v>19</v>
      </c>
      <c r="D1127" t="s">
        <v>27</v>
      </c>
      <c r="E1127" t="s">
        <v>21</v>
      </c>
      <c r="F1127" t="s">
        <v>28</v>
      </c>
      <c r="G1127">
        <v>99.56</v>
      </c>
      <c r="H1127">
        <v>8</v>
      </c>
      <c r="I1127">
        <v>39.823999999999998</v>
      </c>
      <c r="J1127">
        <v>836.30399999999997</v>
      </c>
      <c r="K1127" t="s">
        <v>123</v>
      </c>
      <c r="L1127" s="2">
        <v>0.7104166666666667</v>
      </c>
      <c r="M1127" t="s">
        <v>33</v>
      </c>
      <c r="N1127">
        <v>796.48</v>
      </c>
      <c r="O1127">
        <v>4.7619047620000003</v>
      </c>
      <c r="P1127">
        <v>39.823999999999998</v>
      </c>
      <c r="Q1127">
        <v>5.2</v>
      </c>
    </row>
    <row r="1128" spans="1:17" x14ac:dyDescent="0.3">
      <c r="A1128" t="s">
        <v>192</v>
      </c>
      <c r="B1128" t="s">
        <v>25</v>
      </c>
      <c r="C1128" t="s">
        <v>26</v>
      </c>
      <c r="D1128" t="s">
        <v>20</v>
      </c>
      <c r="E1128" t="s">
        <v>31</v>
      </c>
      <c r="F1128" t="s">
        <v>37</v>
      </c>
      <c r="G1128">
        <v>57.12</v>
      </c>
      <c r="H1128">
        <v>7</v>
      </c>
      <c r="I1128">
        <v>19.992000000000001</v>
      </c>
      <c r="J1128">
        <v>419.83199999999999</v>
      </c>
      <c r="K1128" s="1">
        <v>43800</v>
      </c>
      <c r="L1128" s="2">
        <v>0.50138888888888888</v>
      </c>
      <c r="M1128" t="s">
        <v>33</v>
      </c>
      <c r="N1128">
        <v>399.84</v>
      </c>
      <c r="O1128">
        <v>4.7619047620000003</v>
      </c>
      <c r="P1128">
        <v>19.992000000000001</v>
      </c>
      <c r="Q1128">
        <v>6.5</v>
      </c>
    </row>
    <row r="1129" spans="1:17" x14ac:dyDescent="0.3">
      <c r="A1129" t="s">
        <v>193</v>
      </c>
      <c r="B1129" t="s">
        <v>46</v>
      </c>
      <c r="C1129" t="s">
        <v>47</v>
      </c>
      <c r="D1129" t="s">
        <v>20</v>
      </c>
      <c r="E1129" t="s">
        <v>31</v>
      </c>
      <c r="F1129" t="s">
        <v>37</v>
      </c>
      <c r="G1129">
        <v>99.96</v>
      </c>
      <c r="H1129">
        <v>9</v>
      </c>
      <c r="I1129">
        <v>44.981999999999999</v>
      </c>
      <c r="J1129">
        <v>944.62199999999996</v>
      </c>
      <c r="K1129" s="1">
        <v>43711</v>
      </c>
      <c r="L1129" s="2">
        <v>0.72638888888888886</v>
      </c>
      <c r="M1129" t="s">
        <v>33</v>
      </c>
      <c r="N1129">
        <v>899.64</v>
      </c>
      <c r="O1129">
        <v>4.7619047620000003</v>
      </c>
      <c r="P1129">
        <v>44.981999999999999</v>
      </c>
      <c r="Q1129">
        <v>4.2</v>
      </c>
    </row>
    <row r="1130" spans="1:17" x14ac:dyDescent="0.3">
      <c r="A1130" t="s">
        <v>194</v>
      </c>
      <c r="B1130" t="s">
        <v>25</v>
      </c>
      <c r="C1130" t="s">
        <v>26</v>
      </c>
      <c r="D1130" t="s">
        <v>20</v>
      </c>
      <c r="E1130" t="s">
        <v>31</v>
      </c>
      <c r="F1130" t="s">
        <v>32</v>
      </c>
      <c r="G1130">
        <v>63.91</v>
      </c>
      <c r="H1130">
        <v>8</v>
      </c>
      <c r="I1130">
        <v>25.564</v>
      </c>
      <c r="J1130">
        <v>536.84400000000005</v>
      </c>
      <c r="K1130" t="s">
        <v>125</v>
      </c>
      <c r="L1130" s="2">
        <v>0.82777777777777783</v>
      </c>
      <c r="M1130" t="s">
        <v>33</v>
      </c>
      <c r="N1130">
        <v>511.28</v>
      </c>
      <c r="O1130">
        <v>4.7619047620000003</v>
      </c>
      <c r="P1130">
        <v>25.564</v>
      </c>
      <c r="Q1130">
        <v>4.5999999999999996</v>
      </c>
    </row>
    <row r="1131" spans="1:17" x14ac:dyDescent="0.3">
      <c r="A1131" t="s">
        <v>195</v>
      </c>
      <c r="B1131" t="s">
        <v>46</v>
      </c>
      <c r="C1131" t="s">
        <v>47</v>
      </c>
      <c r="D1131" t="s">
        <v>20</v>
      </c>
      <c r="E1131" t="s">
        <v>21</v>
      </c>
      <c r="F1131" t="s">
        <v>51</v>
      </c>
      <c r="G1131">
        <v>56.47</v>
      </c>
      <c r="H1131">
        <v>8</v>
      </c>
      <c r="I1131">
        <v>22.588000000000001</v>
      </c>
      <c r="J1131">
        <v>474.34800000000001</v>
      </c>
      <c r="K1131" s="1">
        <v>43711</v>
      </c>
      <c r="L1131" s="2">
        <v>0.62291666666666667</v>
      </c>
      <c r="M1131" t="s">
        <v>23</v>
      </c>
      <c r="N1131">
        <v>451.76</v>
      </c>
      <c r="O1131">
        <v>4.7619047620000003</v>
      </c>
      <c r="P1131">
        <v>22.588000000000001</v>
      </c>
      <c r="Q1131">
        <v>7.3</v>
      </c>
    </row>
    <row r="1132" spans="1:17" x14ac:dyDescent="0.3">
      <c r="A1132" t="s">
        <v>196</v>
      </c>
      <c r="B1132" t="s">
        <v>18</v>
      </c>
      <c r="C1132" t="s">
        <v>19</v>
      </c>
      <c r="D1132" t="s">
        <v>27</v>
      </c>
      <c r="E1132" t="s">
        <v>21</v>
      </c>
      <c r="F1132" t="s">
        <v>32</v>
      </c>
      <c r="G1132">
        <v>93.69</v>
      </c>
      <c r="H1132">
        <v>7</v>
      </c>
      <c r="I1132">
        <v>32.791499999999999</v>
      </c>
      <c r="J1132">
        <v>688.62149999999997</v>
      </c>
      <c r="K1132" s="1">
        <v>43741</v>
      </c>
      <c r="L1132" s="2">
        <v>0.78055555555555556</v>
      </c>
      <c r="M1132" t="s">
        <v>33</v>
      </c>
      <c r="N1132">
        <v>655.83</v>
      </c>
      <c r="O1132">
        <v>4.7619047620000003</v>
      </c>
      <c r="P1132">
        <v>32.791499999999999</v>
      </c>
      <c r="Q1132">
        <v>4.5</v>
      </c>
    </row>
    <row r="1133" spans="1:17" x14ac:dyDescent="0.3">
      <c r="A1133" t="s">
        <v>197</v>
      </c>
      <c r="B1133" t="s">
        <v>18</v>
      </c>
      <c r="C1133" t="s">
        <v>19</v>
      </c>
      <c r="D1133" t="s">
        <v>27</v>
      </c>
      <c r="E1133" t="s">
        <v>21</v>
      </c>
      <c r="F1133" t="s">
        <v>37</v>
      </c>
      <c r="G1133">
        <v>32.25</v>
      </c>
      <c r="H1133">
        <v>5</v>
      </c>
      <c r="I1133">
        <v>8.0625</v>
      </c>
      <c r="J1133">
        <v>169.3125</v>
      </c>
      <c r="K1133" t="s">
        <v>35</v>
      </c>
      <c r="L1133" s="2">
        <v>0.55972222222222223</v>
      </c>
      <c r="M1133" t="s">
        <v>29</v>
      </c>
      <c r="N1133">
        <v>161.25</v>
      </c>
      <c r="O1133">
        <v>4.7619047620000003</v>
      </c>
      <c r="P1133">
        <v>8.0625</v>
      </c>
      <c r="Q1133">
        <v>9</v>
      </c>
    </row>
    <row r="1134" spans="1:17" x14ac:dyDescent="0.3">
      <c r="A1134" t="s">
        <v>198</v>
      </c>
      <c r="B1134" t="s">
        <v>25</v>
      </c>
      <c r="C1134" t="s">
        <v>26</v>
      </c>
      <c r="D1134" t="s">
        <v>27</v>
      </c>
      <c r="E1134" t="s">
        <v>21</v>
      </c>
      <c r="F1134" t="s">
        <v>51</v>
      </c>
      <c r="G1134">
        <v>31.73</v>
      </c>
      <c r="H1134">
        <v>9</v>
      </c>
      <c r="I1134">
        <v>14.278499999999999</v>
      </c>
      <c r="J1134">
        <v>299.8485</v>
      </c>
      <c r="K1134" s="1">
        <v>43678</v>
      </c>
      <c r="L1134" s="2">
        <v>0.67847222222222225</v>
      </c>
      <c r="M1134" t="s">
        <v>33</v>
      </c>
      <c r="N1134">
        <v>285.57</v>
      </c>
      <c r="O1134">
        <v>4.7619047620000003</v>
      </c>
      <c r="P1134">
        <v>14.278499999999999</v>
      </c>
      <c r="Q1134">
        <v>5.9</v>
      </c>
    </row>
    <row r="1135" spans="1:17" x14ac:dyDescent="0.3">
      <c r="A1135" t="s">
        <v>199</v>
      </c>
      <c r="B1135" t="s">
        <v>25</v>
      </c>
      <c r="C1135" t="s">
        <v>26</v>
      </c>
      <c r="D1135" t="s">
        <v>20</v>
      </c>
      <c r="E1135" t="s">
        <v>21</v>
      </c>
      <c r="F1135" t="s">
        <v>48</v>
      </c>
      <c r="G1135">
        <v>68.540000000000006</v>
      </c>
      <c r="H1135">
        <v>8</v>
      </c>
      <c r="I1135">
        <v>27.416</v>
      </c>
      <c r="J1135">
        <v>575.73599999999999</v>
      </c>
      <c r="K1135" s="1">
        <v>43678</v>
      </c>
      <c r="L1135" s="2">
        <v>0.6645833333333333</v>
      </c>
      <c r="M1135" t="s">
        <v>23</v>
      </c>
      <c r="N1135">
        <v>548.32000000000005</v>
      </c>
      <c r="O1135">
        <v>4.7619047620000003</v>
      </c>
      <c r="P1135">
        <v>27.416</v>
      </c>
      <c r="Q1135">
        <v>8.5</v>
      </c>
    </row>
    <row r="1136" spans="1:17" x14ac:dyDescent="0.3">
      <c r="A1136" t="s">
        <v>200</v>
      </c>
      <c r="B1136" t="s">
        <v>46</v>
      </c>
      <c r="C1136" t="s">
        <v>47</v>
      </c>
      <c r="D1136" t="s">
        <v>27</v>
      </c>
      <c r="E1136" t="s">
        <v>21</v>
      </c>
      <c r="F1136" t="s">
        <v>37</v>
      </c>
      <c r="G1136">
        <v>90.28</v>
      </c>
      <c r="H1136">
        <v>9</v>
      </c>
      <c r="I1136">
        <v>40.625999999999998</v>
      </c>
      <c r="J1136">
        <v>853.14599999999996</v>
      </c>
      <c r="K1136" s="1">
        <v>43679</v>
      </c>
      <c r="L1136" s="2">
        <v>0.46875</v>
      </c>
      <c r="M1136" t="s">
        <v>23</v>
      </c>
      <c r="N1136">
        <v>812.52</v>
      </c>
      <c r="O1136">
        <v>4.7619047620000003</v>
      </c>
      <c r="P1136">
        <v>40.625999999999998</v>
      </c>
      <c r="Q1136">
        <v>7.2</v>
      </c>
    </row>
    <row r="1137" spans="1:17" x14ac:dyDescent="0.3">
      <c r="A1137" t="s">
        <v>201</v>
      </c>
      <c r="B1137" t="s">
        <v>46</v>
      </c>
      <c r="C1137" t="s">
        <v>47</v>
      </c>
      <c r="D1137" t="s">
        <v>27</v>
      </c>
      <c r="E1137" t="s">
        <v>21</v>
      </c>
      <c r="F1137" t="s">
        <v>51</v>
      </c>
      <c r="G1137">
        <v>39.619999999999997</v>
      </c>
      <c r="H1137">
        <v>7</v>
      </c>
      <c r="I1137">
        <v>13.867000000000001</v>
      </c>
      <c r="J1137">
        <v>291.20699999999999</v>
      </c>
      <c r="K1137" t="s">
        <v>76</v>
      </c>
      <c r="L1137" s="2">
        <v>0.5541666666666667</v>
      </c>
      <c r="M1137" t="s">
        <v>29</v>
      </c>
      <c r="N1137">
        <v>277.33999999999997</v>
      </c>
      <c r="O1137">
        <v>4.7619047620000003</v>
      </c>
      <c r="P1137">
        <v>13.867000000000001</v>
      </c>
      <c r="Q1137">
        <v>7.5</v>
      </c>
    </row>
    <row r="1138" spans="1:17" x14ac:dyDescent="0.3">
      <c r="A1138" t="s">
        <v>202</v>
      </c>
      <c r="B1138" t="s">
        <v>18</v>
      </c>
      <c r="C1138" t="s">
        <v>19</v>
      </c>
      <c r="D1138" t="s">
        <v>20</v>
      </c>
      <c r="E1138" t="s">
        <v>21</v>
      </c>
      <c r="F1138" t="s">
        <v>37</v>
      </c>
      <c r="G1138">
        <v>92.13</v>
      </c>
      <c r="H1138">
        <v>6</v>
      </c>
      <c r="I1138">
        <v>27.638999999999999</v>
      </c>
      <c r="J1138">
        <v>580.41899999999998</v>
      </c>
      <c r="K1138" s="1">
        <v>43619</v>
      </c>
      <c r="L1138" s="2">
        <v>0.8569444444444444</v>
      </c>
      <c r="M1138" t="s">
        <v>29</v>
      </c>
      <c r="N1138">
        <v>552.78</v>
      </c>
      <c r="O1138">
        <v>4.7619047620000003</v>
      </c>
      <c r="P1138">
        <v>27.638999999999999</v>
      </c>
      <c r="Q1138">
        <v>8.3000000000000007</v>
      </c>
    </row>
    <row r="1139" spans="1:17" x14ac:dyDescent="0.3">
      <c r="A1139" t="s">
        <v>203</v>
      </c>
      <c r="B1139" t="s">
        <v>46</v>
      </c>
      <c r="C1139" t="s">
        <v>47</v>
      </c>
      <c r="D1139" t="s">
        <v>27</v>
      </c>
      <c r="E1139" t="s">
        <v>21</v>
      </c>
      <c r="F1139" t="s">
        <v>37</v>
      </c>
      <c r="G1139">
        <v>34.840000000000003</v>
      </c>
      <c r="H1139">
        <v>4</v>
      </c>
      <c r="I1139">
        <v>6.968</v>
      </c>
      <c r="J1139">
        <v>146.328</v>
      </c>
      <c r="K1139" s="1">
        <v>43740</v>
      </c>
      <c r="L1139" s="2">
        <v>0.77500000000000002</v>
      </c>
      <c r="M1139" t="s">
        <v>29</v>
      </c>
      <c r="N1139">
        <v>139.36000000000001</v>
      </c>
      <c r="O1139">
        <v>4.7619047620000003</v>
      </c>
      <c r="P1139">
        <v>6.968</v>
      </c>
      <c r="Q1139">
        <v>7.4</v>
      </c>
    </row>
    <row r="1140" spans="1:17" x14ac:dyDescent="0.3">
      <c r="A1140" t="s">
        <v>204</v>
      </c>
      <c r="B1140" t="s">
        <v>46</v>
      </c>
      <c r="C1140" t="s">
        <v>47</v>
      </c>
      <c r="D1140" t="s">
        <v>20</v>
      </c>
      <c r="E1140" t="s">
        <v>31</v>
      </c>
      <c r="F1140" t="s">
        <v>28</v>
      </c>
      <c r="G1140">
        <v>87.45</v>
      </c>
      <c r="H1140">
        <v>6</v>
      </c>
      <c r="I1140">
        <v>26.234999999999999</v>
      </c>
      <c r="J1140">
        <v>550.93499999999995</v>
      </c>
      <c r="K1140" t="s">
        <v>69</v>
      </c>
      <c r="L1140" s="2">
        <v>0.61111111111111105</v>
      </c>
      <c r="M1140" t="s">
        <v>33</v>
      </c>
      <c r="N1140">
        <v>524.70000000000005</v>
      </c>
      <c r="O1140">
        <v>4.7619047620000003</v>
      </c>
      <c r="P1140">
        <v>26.234999999999999</v>
      </c>
      <c r="Q1140">
        <v>8.8000000000000007</v>
      </c>
    </row>
    <row r="1141" spans="1:17" x14ac:dyDescent="0.3">
      <c r="A1141" t="s">
        <v>205</v>
      </c>
      <c r="B1141" t="s">
        <v>25</v>
      </c>
      <c r="C1141" t="s">
        <v>26</v>
      </c>
      <c r="D1141" t="s">
        <v>27</v>
      </c>
      <c r="E1141" t="s">
        <v>21</v>
      </c>
      <c r="F1141" t="s">
        <v>22</v>
      </c>
      <c r="G1141">
        <v>81.3</v>
      </c>
      <c r="H1141">
        <v>6</v>
      </c>
      <c r="I1141">
        <v>24.39</v>
      </c>
      <c r="J1141">
        <v>512.19000000000005</v>
      </c>
      <c r="K1141" s="1">
        <v>43680</v>
      </c>
      <c r="L1141" s="2">
        <v>0.69652777777777775</v>
      </c>
      <c r="M1141" t="s">
        <v>23</v>
      </c>
      <c r="N1141">
        <v>487.8</v>
      </c>
      <c r="O1141">
        <v>4.7619047620000003</v>
      </c>
      <c r="P1141">
        <v>24.39</v>
      </c>
      <c r="Q1141">
        <v>5.3</v>
      </c>
    </row>
    <row r="1142" spans="1:17" x14ac:dyDescent="0.3">
      <c r="A1142" t="s">
        <v>206</v>
      </c>
      <c r="B1142" t="s">
        <v>25</v>
      </c>
      <c r="C1142" t="s">
        <v>26</v>
      </c>
      <c r="D1142" t="s">
        <v>27</v>
      </c>
      <c r="E1142" t="s">
        <v>31</v>
      </c>
      <c r="F1142" t="s">
        <v>51</v>
      </c>
      <c r="G1142">
        <v>90.22</v>
      </c>
      <c r="H1142">
        <v>3</v>
      </c>
      <c r="I1142">
        <v>13.532999999999999</v>
      </c>
      <c r="J1142">
        <v>284.19299999999998</v>
      </c>
      <c r="K1142" t="s">
        <v>207</v>
      </c>
      <c r="L1142" s="2">
        <v>0.81874999999999998</v>
      </c>
      <c r="M1142" t="s">
        <v>29</v>
      </c>
      <c r="N1142">
        <v>270.66000000000003</v>
      </c>
      <c r="O1142">
        <v>4.7619047620000003</v>
      </c>
      <c r="P1142">
        <v>13.532999999999999</v>
      </c>
      <c r="Q1142">
        <v>6.2</v>
      </c>
    </row>
    <row r="1143" spans="1:17" x14ac:dyDescent="0.3">
      <c r="A1143" t="s">
        <v>208</v>
      </c>
      <c r="B1143" t="s">
        <v>18</v>
      </c>
      <c r="C1143" t="s">
        <v>19</v>
      </c>
      <c r="D1143" t="s">
        <v>27</v>
      </c>
      <c r="E1143" t="s">
        <v>21</v>
      </c>
      <c r="F1143" t="s">
        <v>28</v>
      </c>
      <c r="G1143">
        <v>26.31</v>
      </c>
      <c r="H1143">
        <v>5</v>
      </c>
      <c r="I1143">
        <v>6.5774999999999997</v>
      </c>
      <c r="J1143">
        <v>138.1275</v>
      </c>
      <c r="K1143" t="s">
        <v>209</v>
      </c>
      <c r="L1143" s="2">
        <v>0.87430555555555556</v>
      </c>
      <c r="M1143" t="s">
        <v>33</v>
      </c>
      <c r="N1143">
        <v>131.55000000000001</v>
      </c>
      <c r="O1143">
        <v>4.7619047620000003</v>
      </c>
      <c r="P1143">
        <v>6.5774999999999997</v>
      </c>
      <c r="Q1143">
        <v>8.8000000000000007</v>
      </c>
    </row>
    <row r="1144" spans="1:17" x14ac:dyDescent="0.3">
      <c r="A1144" t="s">
        <v>210</v>
      </c>
      <c r="B1144" t="s">
        <v>18</v>
      </c>
      <c r="C1144" t="s">
        <v>19</v>
      </c>
      <c r="D1144" t="s">
        <v>20</v>
      </c>
      <c r="E1144" t="s">
        <v>21</v>
      </c>
      <c r="F1144" t="s">
        <v>32</v>
      </c>
      <c r="G1144">
        <v>34.42</v>
      </c>
      <c r="H1144">
        <v>6</v>
      </c>
      <c r="I1144">
        <v>10.326000000000001</v>
      </c>
      <c r="J1144">
        <v>216.846</v>
      </c>
      <c r="K1144" t="s">
        <v>207</v>
      </c>
      <c r="L1144" s="2">
        <v>0.65208333333333335</v>
      </c>
      <c r="M1144" t="s">
        <v>29</v>
      </c>
      <c r="N1144">
        <v>206.52</v>
      </c>
      <c r="O1144">
        <v>4.7619047620000003</v>
      </c>
      <c r="P1144">
        <v>10.326000000000001</v>
      </c>
      <c r="Q1144">
        <v>9.8000000000000007</v>
      </c>
    </row>
    <row r="1145" spans="1:17" x14ac:dyDescent="0.3">
      <c r="A1145" t="s">
        <v>211</v>
      </c>
      <c r="B1145" t="s">
        <v>46</v>
      </c>
      <c r="C1145" t="s">
        <v>47</v>
      </c>
      <c r="D1145" t="s">
        <v>27</v>
      </c>
      <c r="E1145" t="s">
        <v>31</v>
      </c>
      <c r="F1145" t="s">
        <v>37</v>
      </c>
      <c r="G1145">
        <v>51.91</v>
      </c>
      <c r="H1145">
        <v>10</v>
      </c>
      <c r="I1145">
        <v>25.954999999999998</v>
      </c>
      <c r="J1145">
        <v>545.05499999999995</v>
      </c>
      <c r="K1145" t="s">
        <v>212</v>
      </c>
      <c r="L1145" s="2">
        <v>0.51458333333333328</v>
      </c>
      <c r="M1145" t="s">
        <v>29</v>
      </c>
      <c r="N1145">
        <v>519.1</v>
      </c>
      <c r="O1145">
        <v>4.7619047620000003</v>
      </c>
      <c r="P1145">
        <v>25.954999999999998</v>
      </c>
      <c r="Q1145">
        <v>8.1999999999999993</v>
      </c>
    </row>
    <row r="1146" spans="1:17" x14ac:dyDescent="0.3">
      <c r="A1146" t="s">
        <v>213</v>
      </c>
      <c r="B1146" t="s">
        <v>18</v>
      </c>
      <c r="C1146" t="s">
        <v>19</v>
      </c>
      <c r="D1146" t="s">
        <v>27</v>
      </c>
      <c r="E1146" t="s">
        <v>31</v>
      </c>
      <c r="F1146" t="s">
        <v>37</v>
      </c>
      <c r="G1146">
        <v>72.5</v>
      </c>
      <c r="H1146">
        <v>8</v>
      </c>
      <c r="I1146">
        <v>29</v>
      </c>
      <c r="J1146">
        <v>609</v>
      </c>
      <c r="K1146" t="s">
        <v>96</v>
      </c>
      <c r="L1146" s="2">
        <v>0.80902777777777779</v>
      </c>
      <c r="M1146" t="s">
        <v>23</v>
      </c>
      <c r="N1146">
        <v>580</v>
      </c>
      <c r="O1146">
        <v>4.7619047620000003</v>
      </c>
      <c r="P1146">
        <v>29</v>
      </c>
      <c r="Q1146">
        <v>9.1999999999999993</v>
      </c>
    </row>
    <row r="1147" spans="1:17" x14ac:dyDescent="0.3">
      <c r="A1147" t="s">
        <v>214</v>
      </c>
      <c r="B1147" t="s">
        <v>25</v>
      </c>
      <c r="C1147" t="s">
        <v>26</v>
      </c>
      <c r="D1147" t="s">
        <v>20</v>
      </c>
      <c r="E1147" t="s">
        <v>21</v>
      </c>
      <c r="F1147" t="s">
        <v>37</v>
      </c>
      <c r="G1147">
        <v>89.8</v>
      </c>
      <c r="H1147">
        <v>10</v>
      </c>
      <c r="I1147">
        <v>44.9</v>
      </c>
      <c r="J1147">
        <v>942.9</v>
      </c>
      <c r="K1147" t="s">
        <v>147</v>
      </c>
      <c r="L1147" s="2">
        <v>0.54166666666666663</v>
      </c>
      <c r="M1147" t="s">
        <v>33</v>
      </c>
      <c r="N1147">
        <v>898</v>
      </c>
      <c r="O1147">
        <v>4.7619047620000003</v>
      </c>
      <c r="P1147">
        <v>44.9</v>
      </c>
      <c r="Q1147">
        <v>5.4</v>
      </c>
    </row>
    <row r="1148" spans="1:17" x14ac:dyDescent="0.3">
      <c r="A1148" t="s">
        <v>215</v>
      </c>
      <c r="B1148" t="s">
        <v>25</v>
      </c>
      <c r="C1148" t="s">
        <v>26</v>
      </c>
      <c r="D1148" t="s">
        <v>20</v>
      </c>
      <c r="E1148" t="s">
        <v>31</v>
      </c>
      <c r="F1148" t="s">
        <v>22</v>
      </c>
      <c r="G1148">
        <v>90.5</v>
      </c>
      <c r="H1148">
        <v>10</v>
      </c>
      <c r="I1148">
        <v>45.25</v>
      </c>
      <c r="J1148">
        <v>950.25</v>
      </c>
      <c r="K1148" t="s">
        <v>76</v>
      </c>
      <c r="L1148" s="2">
        <v>0.57500000000000007</v>
      </c>
      <c r="M1148" t="s">
        <v>29</v>
      </c>
      <c r="N1148">
        <v>905</v>
      </c>
      <c r="O1148">
        <v>4.7619047620000003</v>
      </c>
      <c r="P1148">
        <v>45.25</v>
      </c>
      <c r="Q1148">
        <v>8.1</v>
      </c>
    </row>
    <row r="1149" spans="1:17" x14ac:dyDescent="0.3">
      <c r="A1149" t="s">
        <v>216</v>
      </c>
      <c r="B1149" t="s">
        <v>25</v>
      </c>
      <c r="C1149" t="s">
        <v>26</v>
      </c>
      <c r="D1149" t="s">
        <v>20</v>
      </c>
      <c r="E1149" t="s">
        <v>21</v>
      </c>
      <c r="F1149" t="s">
        <v>22</v>
      </c>
      <c r="G1149">
        <v>68.599999999999994</v>
      </c>
      <c r="H1149">
        <v>10</v>
      </c>
      <c r="I1149">
        <v>34.299999999999997</v>
      </c>
      <c r="J1149">
        <v>720.3</v>
      </c>
      <c r="K1149" s="1">
        <v>43587</v>
      </c>
      <c r="L1149" s="2">
        <v>0.83124999999999993</v>
      </c>
      <c r="M1149" t="s">
        <v>29</v>
      </c>
      <c r="N1149">
        <v>686</v>
      </c>
      <c r="O1149">
        <v>4.7619047620000003</v>
      </c>
      <c r="P1149">
        <v>34.299999999999997</v>
      </c>
      <c r="Q1149">
        <v>9.1</v>
      </c>
    </row>
    <row r="1150" spans="1:17" x14ac:dyDescent="0.3">
      <c r="A1150" t="s">
        <v>217</v>
      </c>
      <c r="B1150" t="s">
        <v>25</v>
      </c>
      <c r="C1150" t="s">
        <v>26</v>
      </c>
      <c r="D1150" t="s">
        <v>20</v>
      </c>
      <c r="E1150" t="s">
        <v>21</v>
      </c>
      <c r="F1150" t="s">
        <v>48</v>
      </c>
      <c r="G1150">
        <v>30.41</v>
      </c>
      <c r="H1150">
        <v>1</v>
      </c>
      <c r="I1150">
        <v>1.5205</v>
      </c>
      <c r="J1150">
        <v>31.930499999999999</v>
      </c>
      <c r="K1150" t="s">
        <v>218</v>
      </c>
      <c r="L1150" s="2">
        <v>0.44166666666666665</v>
      </c>
      <c r="M1150" t="s">
        <v>33</v>
      </c>
      <c r="N1150">
        <v>30.41</v>
      </c>
      <c r="O1150">
        <v>4.7619047620000003</v>
      </c>
      <c r="P1150">
        <v>1.5205</v>
      </c>
      <c r="Q1150">
        <v>8.4</v>
      </c>
    </row>
    <row r="1151" spans="1:17" x14ac:dyDescent="0.3">
      <c r="A1151" t="s">
        <v>219</v>
      </c>
      <c r="B1151" t="s">
        <v>18</v>
      </c>
      <c r="C1151" t="s">
        <v>19</v>
      </c>
      <c r="D1151" t="s">
        <v>27</v>
      </c>
      <c r="E1151" t="s">
        <v>21</v>
      </c>
      <c r="F1151" t="s">
        <v>32</v>
      </c>
      <c r="G1151">
        <v>77.95</v>
      </c>
      <c r="H1151">
        <v>6</v>
      </c>
      <c r="I1151">
        <v>23.385000000000002</v>
      </c>
      <c r="J1151">
        <v>491.08499999999998</v>
      </c>
      <c r="K1151" t="s">
        <v>62</v>
      </c>
      <c r="L1151" s="2">
        <v>0.69236111111111109</v>
      </c>
      <c r="M1151" t="s">
        <v>23</v>
      </c>
      <c r="N1151">
        <v>467.7</v>
      </c>
      <c r="O1151">
        <v>4.7619047620000003</v>
      </c>
      <c r="P1151">
        <v>23.385000000000002</v>
      </c>
      <c r="Q1151">
        <v>8</v>
      </c>
    </row>
    <row r="1152" spans="1:17" x14ac:dyDescent="0.3">
      <c r="A1152" t="s">
        <v>220</v>
      </c>
      <c r="B1152" t="s">
        <v>25</v>
      </c>
      <c r="C1152" t="s">
        <v>26</v>
      </c>
      <c r="D1152" t="s">
        <v>27</v>
      </c>
      <c r="E1152" t="s">
        <v>21</v>
      </c>
      <c r="F1152" t="s">
        <v>22</v>
      </c>
      <c r="G1152">
        <v>46.26</v>
      </c>
      <c r="H1152">
        <v>6</v>
      </c>
      <c r="I1152">
        <v>13.878</v>
      </c>
      <c r="J1152">
        <v>291.43799999999999</v>
      </c>
      <c r="K1152" s="1">
        <v>43680</v>
      </c>
      <c r="L1152" s="2">
        <v>0.71597222222222223</v>
      </c>
      <c r="M1152" t="s">
        <v>33</v>
      </c>
      <c r="N1152">
        <v>277.56</v>
      </c>
      <c r="O1152">
        <v>4.7619047620000003</v>
      </c>
      <c r="P1152">
        <v>13.878</v>
      </c>
      <c r="Q1152">
        <v>9.5</v>
      </c>
    </row>
    <row r="1153" spans="1:17" x14ac:dyDescent="0.3">
      <c r="A1153" t="s">
        <v>221</v>
      </c>
      <c r="B1153" t="s">
        <v>18</v>
      </c>
      <c r="C1153" t="s">
        <v>19</v>
      </c>
      <c r="D1153" t="s">
        <v>20</v>
      </c>
      <c r="E1153" t="s">
        <v>21</v>
      </c>
      <c r="F1153" t="s">
        <v>51</v>
      </c>
      <c r="G1153">
        <v>30.14</v>
      </c>
      <c r="H1153">
        <v>10</v>
      </c>
      <c r="I1153">
        <v>15.07</v>
      </c>
      <c r="J1153">
        <v>316.47000000000003</v>
      </c>
      <c r="K1153" s="1">
        <v>43740</v>
      </c>
      <c r="L1153" s="2">
        <v>0.51944444444444449</v>
      </c>
      <c r="M1153" t="s">
        <v>23</v>
      </c>
      <c r="N1153">
        <v>301.39999999999998</v>
      </c>
      <c r="O1153">
        <v>4.7619047620000003</v>
      </c>
      <c r="P1153">
        <v>15.07</v>
      </c>
      <c r="Q1153">
        <v>9.1999999999999993</v>
      </c>
    </row>
    <row r="1154" spans="1:17" x14ac:dyDescent="0.3">
      <c r="A1154" t="s">
        <v>222</v>
      </c>
      <c r="B1154" t="s">
        <v>25</v>
      </c>
      <c r="C1154" t="s">
        <v>26</v>
      </c>
      <c r="D1154" t="s">
        <v>27</v>
      </c>
      <c r="E1154" t="s">
        <v>31</v>
      </c>
      <c r="F1154" t="s">
        <v>22</v>
      </c>
      <c r="G1154">
        <v>66.14</v>
      </c>
      <c r="H1154">
        <v>4</v>
      </c>
      <c r="I1154">
        <v>13.228</v>
      </c>
      <c r="J1154">
        <v>277.78800000000001</v>
      </c>
      <c r="K1154" t="s">
        <v>103</v>
      </c>
      <c r="L1154" s="2">
        <v>0.53194444444444444</v>
      </c>
      <c r="M1154" t="s">
        <v>33</v>
      </c>
      <c r="N1154">
        <v>264.56</v>
      </c>
      <c r="O1154">
        <v>4.7619047620000003</v>
      </c>
      <c r="P1154">
        <v>13.228</v>
      </c>
      <c r="Q1154">
        <v>5.6</v>
      </c>
    </row>
    <row r="1155" spans="1:17" x14ac:dyDescent="0.3">
      <c r="A1155" t="s">
        <v>223</v>
      </c>
      <c r="B1155" t="s">
        <v>46</v>
      </c>
      <c r="C1155" t="s">
        <v>47</v>
      </c>
      <c r="D1155" t="s">
        <v>20</v>
      </c>
      <c r="E1155" t="s">
        <v>31</v>
      </c>
      <c r="F1155" t="s">
        <v>32</v>
      </c>
      <c r="G1155">
        <v>71.86</v>
      </c>
      <c r="H1155">
        <v>8</v>
      </c>
      <c r="I1155">
        <v>28.744</v>
      </c>
      <c r="J1155">
        <v>603.62400000000002</v>
      </c>
      <c r="K1155" s="1">
        <v>43619</v>
      </c>
      <c r="L1155" s="2">
        <v>0.62986111111111109</v>
      </c>
      <c r="M1155" t="s">
        <v>33</v>
      </c>
      <c r="N1155">
        <v>574.88</v>
      </c>
      <c r="O1155">
        <v>4.7619047620000003</v>
      </c>
      <c r="P1155">
        <v>28.744</v>
      </c>
      <c r="Q1155">
        <v>6.2</v>
      </c>
    </row>
    <row r="1156" spans="1:17" x14ac:dyDescent="0.3">
      <c r="A1156" t="s">
        <v>224</v>
      </c>
      <c r="B1156" t="s">
        <v>18</v>
      </c>
      <c r="C1156" t="s">
        <v>19</v>
      </c>
      <c r="D1156" t="s">
        <v>27</v>
      </c>
      <c r="E1156" t="s">
        <v>31</v>
      </c>
      <c r="F1156" t="s">
        <v>22</v>
      </c>
      <c r="G1156">
        <v>32.46</v>
      </c>
      <c r="H1156">
        <v>8</v>
      </c>
      <c r="I1156">
        <v>12.984</v>
      </c>
      <c r="J1156">
        <v>272.66399999999999</v>
      </c>
      <c r="K1156" t="s">
        <v>112</v>
      </c>
      <c r="L1156" s="2">
        <v>0.57500000000000007</v>
      </c>
      <c r="M1156" t="s">
        <v>33</v>
      </c>
      <c r="N1156">
        <v>259.68</v>
      </c>
      <c r="O1156">
        <v>4.7619047620000003</v>
      </c>
      <c r="P1156">
        <v>12.984</v>
      </c>
      <c r="Q1156">
        <v>4.9000000000000004</v>
      </c>
    </row>
    <row r="1157" spans="1:17" x14ac:dyDescent="0.3">
      <c r="A1157" t="s">
        <v>225</v>
      </c>
      <c r="B1157" t="s">
        <v>46</v>
      </c>
      <c r="C1157" t="s">
        <v>47</v>
      </c>
      <c r="D1157" t="s">
        <v>20</v>
      </c>
      <c r="E1157" t="s">
        <v>21</v>
      </c>
      <c r="F1157" t="s">
        <v>51</v>
      </c>
      <c r="G1157">
        <v>91.54</v>
      </c>
      <c r="H1157">
        <v>4</v>
      </c>
      <c r="I1157">
        <v>18.308</v>
      </c>
      <c r="J1157">
        <v>384.46800000000002</v>
      </c>
      <c r="K1157" t="s">
        <v>88</v>
      </c>
      <c r="L1157" s="2">
        <v>0.80555555555555547</v>
      </c>
      <c r="M1157" t="s">
        <v>33</v>
      </c>
      <c r="N1157">
        <v>366.16</v>
      </c>
      <c r="O1157">
        <v>4.7619047620000003</v>
      </c>
      <c r="P1157">
        <v>18.308</v>
      </c>
      <c r="Q1157">
        <v>4.8</v>
      </c>
    </row>
    <row r="1158" spans="1:17" x14ac:dyDescent="0.3">
      <c r="A1158" t="s">
        <v>226</v>
      </c>
      <c r="B1158" t="s">
        <v>25</v>
      </c>
      <c r="C1158" t="s">
        <v>26</v>
      </c>
      <c r="D1158" t="s">
        <v>20</v>
      </c>
      <c r="E1158" t="s">
        <v>31</v>
      </c>
      <c r="F1158" t="s">
        <v>37</v>
      </c>
      <c r="G1158">
        <v>34.56</v>
      </c>
      <c r="H1158">
        <v>7</v>
      </c>
      <c r="I1158">
        <v>12.096</v>
      </c>
      <c r="J1158">
        <v>254.01599999999999</v>
      </c>
      <c r="K1158" s="1">
        <v>43772</v>
      </c>
      <c r="L1158" s="2">
        <v>0.67152777777777783</v>
      </c>
      <c r="M1158" t="s">
        <v>33</v>
      </c>
      <c r="N1158">
        <v>241.92</v>
      </c>
      <c r="O1158">
        <v>4.7619047620000003</v>
      </c>
      <c r="P1158">
        <v>12.096</v>
      </c>
      <c r="Q1158">
        <v>7.3</v>
      </c>
    </row>
    <row r="1159" spans="1:17" x14ac:dyDescent="0.3">
      <c r="A1159" t="s">
        <v>227</v>
      </c>
      <c r="B1159" t="s">
        <v>18</v>
      </c>
      <c r="C1159" t="s">
        <v>19</v>
      </c>
      <c r="D1159" t="s">
        <v>27</v>
      </c>
      <c r="E1159" t="s">
        <v>31</v>
      </c>
      <c r="F1159" t="s">
        <v>51</v>
      </c>
      <c r="G1159">
        <v>83.24</v>
      </c>
      <c r="H1159">
        <v>9</v>
      </c>
      <c r="I1159">
        <v>37.457999999999998</v>
      </c>
      <c r="J1159">
        <v>786.61800000000005</v>
      </c>
      <c r="K1159" t="s">
        <v>228</v>
      </c>
      <c r="L1159" s="2">
        <v>0.49722222222222223</v>
      </c>
      <c r="M1159" t="s">
        <v>33</v>
      </c>
      <c r="N1159">
        <v>749.16</v>
      </c>
      <c r="O1159">
        <v>4.7619047620000003</v>
      </c>
      <c r="P1159">
        <v>37.457999999999998</v>
      </c>
      <c r="Q1159">
        <v>7.4</v>
      </c>
    </row>
    <row r="1160" spans="1:17" x14ac:dyDescent="0.3">
      <c r="A1160" t="s">
        <v>229</v>
      </c>
      <c r="B1160" t="s">
        <v>25</v>
      </c>
      <c r="C1160" t="s">
        <v>26</v>
      </c>
      <c r="D1160" t="s">
        <v>27</v>
      </c>
      <c r="E1160" t="s">
        <v>21</v>
      </c>
      <c r="F1160" t="s">
        <v>48</v>
      </c>
      <c r="G1160">
        <v>16.48</v>
      </c>
      <c r="H1160">
        <v>6</v>
      </c>
      <c r="I1160">
        <v>4.944</v>
      </c>
      <c r="J1160">
        <v>103.824</v>
      </c>
      <c r="K1160" s="1">
        <v>43648</v>
      </c>
      <c r="L1160" s="2">
        <v>0.76597222222222217</v>
      </c>
      <c r="M1160" t="s">
        <v>23</v>
      </c>
      <c r="N1160">
        <v>98.88</v>
      </c>
      <c r="O1160">
        <v>4.7619047620000003</v>
      </c>
      <c r="P1160">
        <v>4.944</v>
      </c>
      <c r="Q1160">
        <v>9.9</v>
      </c>
    </row>
    <row r="1161" spans="1:17" x14ac:dyDescent="0.3">
      <c r="A1161" t="s">
        <v>230</v>
      </c>
      <c r="B1161" t="s">
        <v>25</v>
      </c>
      <c r="C1161" t="s">
        <v>26</v>
      </c>
      <c r="D1161" t="s">
        <v>27</v>
      </c>
      <c r="E1161" t="s">
        <v>21</v>
      </c>
      <c r="F1161" t="s">
        <v>37</v>
      </c>
      <c r="G1161">
        <v>80.97</v>
      </c>
      <c r="H1161">
        <v>8</v>
      </c>
      <c r="I1161">
        <v>32.387999999999998</v>
      </c>
      <c r="J1161">
        <v>680.14800000000002</v>
      </c>
      <c r="K1161" t="s">
        <v>80</v>
      </c>
      <c r="L1161" s="2">
        <v>0.54513888888888895</v>
      </c>
      <c r="M1161" t="s">
        <v>29</v>
      </c>
      <c r="N1161">
        <v>647.76</v>
      </c>
      <c r="O1161">
        <v>4.7619047620000003</v>
      </c>
      <c r="P1161">
        <v>32.387999999999998</v>
      </c>
      <c r="Q1161">
        <v>9.3000000000000007</v>
      </c>
    </row>
    <row r="1162" spans="1:17" x14ac:dyDescent="0.3">
      <c r="A1162" t="s">
        <v>231</v>
      </c>
      <c r="B1162" t="s">
        <v>18</v>
      </c>
      <c r="C1162" t="s">
        <v>19</v>
      </c>
      <c r="D1162" t="s">
        <v>20</v>
      </c>
      <c r="E1162" t="s">
        <v>31</v>
      </c>
      <c r="F1162" t="s">
        <v>48</v>
      </c>
      <c r="G1162">
        <v>92.29</v>
      </c>
      <c r="H1162">
        <v>5</v>
      </c>
      <c r="I1162">
        <v>23.072500000000002</v>
      </c>
      <c r="J1162">
        <v>484.52249999999998</v>
      </c>
      <c r="K1162" t="s">
        <v>49</v>
      </c>
      <c r="L1162" s="2">
        <v>0.66319444444444442</v>
      </c>
      <c r="M1162" t="s">
        <v>33</v>
      </c>
      <c r="N1162">
        <v>461.45</v>
      </c>
      <c r="O1162">
        <v>4.7619047620000003</v>
      </c>
      <c r="P1162">
        <v>23.072500000000002</v>
      </c>
      <c r="Q1162">
        <v>9</v>
      </c>
    </row>
    <row r="1163" spans="1:17" x14ac:dyDescent="0.3">
      <c r="A1163" t="s">
        <v>232</v>
      </c>
      <c r="B1163" t="s">
        <v>46</v>
      </c>
      <c r="C1163" t="s">
        <v>47</v>
      </c>
      <c r="D1163" t="s">
        <v>20</v>
      </c>
      <c r="E1163" t="s">
        <v>31</v>
      </c>
      <c r="F1163" t="s">
        <v>28</v>
      </c>
      <c r="G1163">
        <v>72.17</v>
      </c>
      <c r="H1163">
        <v>1</v>
      </c>
      <c r="I1163">
        <v>3.6084999999999998</v>
      </c>
      <c r="J1163">
        <v>75.778499999999994</v>
      </c>
      <c r="K1163" s="1">
        <v>43556</v>
      </c>
      <c r="L1163" s="2">
        <v>0.81944444444444453</v>
      </c>
      <c r="M1163" t="s">
        <v>29</v>
      </c>
      <c r="N1163">
        <v>72.17</v>
      </c>
      <c r="O1163">
        <v>4.7619047620000003</v>
      </c>
      <c r="P1163">
        <v>3.6084999999999998</v>
      </c>
      <c r="Q1163">
        <v>6.1</v>
      </c>
    </row>
    <row r="1164" spans="1:17" x14ac:dyDescent="0.3">
      <c r="A1164" t="s">
        <v>233</v>
      </c>
      <c r="B1164" t="s">
        <v>46</v>
      </c>
      <c r="C1164" t="s">
        <v>47</v>
      </c>
      <c r="D1164" t="s">
        <v>27</v>
      </c>
      <c r="E1164" t="s">
        <v>31</v>
      </c>
      <c r="F1164" t="s">
        <v>32</v>
      </c>
      <c r="G1164">
        <v>50.28</v>
      </c>
      <c r="H1164">
        <v>5</v>
      </c>
      <c r="I1164">
        <v>12.57</v>
      </c>
      <c r="J1164">
        <v>263.97000000000003</v>
      </c>
      <c r="K1164" s="1">
        <v>43649</v>
      </c>
      <c r="L1164" s="2">
        <v>0.58194444444444449</v>
      </c>
      <c r="M1164" t="s">
        <v>23</v>
      </c>
      <c r="N1164">
        <v>251.4</v>
      </c>
      <c r="O1164">
        <v>4.7619047620000003</v>
      </c>
      <c r="P1164">
        <v>12.57</v>
      </c>
      <c r="Q1164">
        <v>9.6999999999999993</v>
      </c>
    </row>
    <row r="1165" spans="1:17" x14ac:dyDescent="0.3">
      <c r="A1165" t="s">
        <v>234</v>
      </c>
      <c r="B1165" t="s">
        <v>46</v>
      </c>
      <c r="C1165" t="s">
        <v>47</v>
      </c>
      <c r="D1165" t="s">
        <v>20</v>
      </c>
      <c r="E1165" t="s">
        <v>31</v>
      </c>
      <c r="F1165" t="s">
        <v>22</v>
      </c>
      <c r="G1165">
        <v>97.22</v>
      </c>
      <c r="H1165">
        <v>9</v>
      </c>
      <c r="I1165">
        <v>43.749000000000002</v>
      </c>
      <c r="J1165">
        <v>918.72900000000004</v>
      </c>
      <c r="K1165" t="s">
        <v>235</v>
      </c>
      <c r="L1165" s="2">
        <v>0.61319444444444449</v>
      </c>
      <c r="M1165" t="s">
        <v>23</v>
      </c>
      <c r="N1165">
        <v>874.98</v>
      </c>
      <c r="O1165">
        <v>4.7619047620000003</v>
      </c>
      <c r="P1165">
        <v>43.749000000000002</v>
      </c>
      <c r="Q1165">
        <v>6</v>
      </c>
    </row>
    <row r="1166" spans="1:17" x14ac:dyDescent="0.3">
      <c r="A1166" t="s">
        <v>236</v>
      </c>
      <c r="B1166" t="s">
        <v>46</v>
      </c>
      <c r="C1166" t="s">
        <v>47</v>
      </c>
      <c r="D1166" t="s">
        <v>27</v>
      </c>
      <c r="E1166" t="s">
        <v>31</v>
      </c>
      <c r="F1166" t="s">
        <v>37</v>
      </c>
      <c r="G1166">
        <v>93.39</v>
      </c>
      <c r="H1166">
        <v>6</v>
      </c>
      <c r="I1166">
        <v>28.016999999999999</v>
      </c>
      <c r="J1166">
        <v>588.35699999999997</v>
      </c>
      <c r="K1166" t="s">
        <v>112</v>
      </c>
      <c r="L1166" s="2">
        <v>0.8041666666666667</v>
      </c>
      <c r="M1166" t="s">
        <v>23</v>
      </c>
      <c r="N1166">
        <v>560.34</v>
      </c>
      <c r="O1166">
        <v>4.7619047620000003</v>
      </c>
      <c r="P1166">
        <v>28.016999999999999</v>
      </c>
      <c r="Q1166">
        <v>10</v>
      </c>
    </row>
    <row r="1167" spans="1:17" x14ac:dyDescent="0.3">
      <c r="A1167" t="s">
        <v>237</v>
      </c>
      <c r="B1167" t="s">
        <v>25</v>
      </c>
      <c r="C1167" t="s">
        <v>26</v>
      </c>
      <c r="D1167" t="s">
        <v>27</v>
      </c>
      <c r="E1167" t="s">
        <v>21</v>
      </c>
      <c r="F1167" t="s">
        <v>48</v>
      </c>
      <c r="G1167">
        <v>43.18</v>
      </c>
      <c r="H1167">
        <v>8</v>
      </c>
      <c r="I1167">
        <v>17.271999999999998</v>
      </c>
      <c r="J1167">
        <v>362.71199999999999</v>
      </c>
      <c r="K1167" t="s">
        <v>183</v>
      </c>
      <c r="L1167" s="2">
        <v>0.81874999999999998</v>
      </c>
      <c r="M1167" t="s">
        <v>33</v>
      </c>
      <c r="N1167">
        <v>345.44</v>
      </c>
      <c r="O1167">
        <v>4.7619047620000003</v>
      </c>
      <c r="P1167">
        <v>17.271999999999998</v>
      </c>
      <c r="Q1167">
        <v>8.3000000000000007</v>
      </c>
    </row>
    <row r="1168" spans="1:17" x14ac:dyDescent="0.3">
      <c r="A1168" t="s">
        <v>238</v>
      </c>
      <c r="B1168" t="s">
        <v>18</v>
      </c>
      <c r="C1168" t="s">
        <v>19</v>
      </c>
      <c r="D1168" t="s">
        <v>27</v>
      </c>
      <c r="E1168" t="s">
        <v>31</v>
      </c>
      <c r="F1168" t="s">
        <v>37</v>
      </c>
      <c r="G1168">
        <v>63.69</v>
      </c>
      <c r="H1168">
        <v>1</v>
      </c>
      <c r="I1168">
        <v>3.1844999999999999</v>
      </c>
      <c r="J1168">
        <v>66.874499999999998</v>
      </c>
      <c r="K1168" t="s">
        <v>41</v>
      </c>
      <c r="L1168" s="2">
        <v>0.68125000000000002</v>
      </c>
      <c r="M1168" t="s">
        <v>29</v>
      </c>
      <c r="N1168">
        <v>63.69</v>
      </c>
      <c r="O1168">
        <v>4.7619047620000003</v>
      </c>
      <c r="P1168">
        <v>3.1844999999999999</v>
      </c>
      <c r="Q1168">
        <v>6</v>
      </c>
    </row>
    <row r="1169" spans="1:17" x14ac:dyDescent="0.3">
      <c r="A1169" t="s">
        <v>239</v>
      </c>
      <c r="B1169" t="s">
        <v>18</v>
      </c>
      <c r="C1169" t="s">
        <v>19</v>
      </c>
      <c r="D1169" t="s">
        <v>27</v>
      </c>
      <c r="E1169" t="s">
        <v>31</v>
      </c>
      <c r="F1169" t="s">
        <v>48</v>
      </c>
      <c r="G1169">
        <v>45.79</v>
      </c>
      <c r="H1169">
        <v>7</v>
      </c>
      <c r="I1169">
        <v>16.026499999999999</v>
      </c>
      <c r="J1169">
        <v>336.55650000000003</v>
      </c>
      <c r="K1169" t="s">
        <v>125</v>
      </c>
      <c r="L1169" s="2">
        <v>0.8222222222222223</v>
      </c>
      <c r="M1169" t="s">
        <v>33</v>
      </c>
      <c r="N1169">
        <v>320.52999999999997</v>
      </c>
      <c r="O1169">
        <v>4.7619047620000003</v>
      </c>
      <c r="P1169">
        <v>16.026499999999999</v>
      </c>
      <c r="Q1169">
        <v>7</v>
      </c>
    </row>
    <row r="1170" spans="1:17" x14ac:dyDescent="0.3">
      <c r="A1170" t="s">
        <v>240</v>
      </c>
      <c r="B1170" t="s">
        <v>25</v>
      </c>
      <c r="C1170" t="s">
        <v>26</v>
      </c>
      <c r="D1170" t="s">
        <v>27</v>
      </c>
      <c r="E1170" t="s">
        <v>31</v>
      </c>
      <c r="F1170" t="s">
        <v>37</v>
      </c>
      <c r="G1170">
        <v>76.400000000000006</v>
      </c>
      <c r="H1170">
        <v>2</v>
      </c>
      <c r="I1170">
        <v>7.64</v>
      </c>
      <c r="J1170">
        <v>160.44</v>
      </c>
      <c r="K1170" t="s">
        <v>241</v>
      </c>
      <c r="L1170" s="2">
        <v>0.8208333333333333</v>
      </c>
      <c r="M1170" t="s">
        <v>23</v>
      </c>
      <c r="N1170">
        <v>152.80000000000001</v>
      </c>
      <c r="O1170">
        <v>4.7619047620000003</v>
      </c>
      <c r="P1170">
        <v>7.64</v>
      </c>
      <c r="Q1170">
        <v>6.5</v>
      </c>
    </row>
    <row r="1171" spans="1:17" x14ac:dyDescent="0.3">
      <c r="A1171" t="s">
        <v>242</v>
      </c>
      <c r="B1171" t="s">
        <v>46</v>
      </c>
      <c r="C1171" t="s">
        <v>47</v>
      </c>
      <c r="D1171" t="s">
        <v>27</v>
      </c>
      <c r="E1171" t="s">
        <v>31</v>
      </c>
      <c r="F1171" t="s">
        <v>48</v>
      </c>
      <c r="G1171">
        <v>39.9</v>
      </c>
      <c r="H1171">
        <v>10</v>
      </c>
      <c r="I1171">
        <v>19.95</v>
      </c>
      <c r="J1171">
        <v>418.95</v>
      </c>
      <c r="K1171" t="s">
        <v>49</v>
      </c>
      <c r="L1171" s="2">
        <v>0.64166666666666672</v>
      </c>
      <c r="M1171" t="s">
        <v>33</v>
      </c>
      <c r="N1171">
        <v>399</v>
      </c>
      <c r="O1171">
        <v>4.7619047620000003</v>
      </c>
      <c r="P1171">
        <v>19.95</v>
      </c>
      <c r="Q1171">
        <v>5.9</v>
      </c>
    </row>
    <row r="1172" spans="1:17" x14ac:dyDescent="0.3">
      <c r="A1172" t="s">
        <v>243</v>
      </c>
      <c r="B1172" t="s">
        <v>46</v>
      </c>
      <c r="C1172" t="s">
        <v>47</v>
      </c>
      <c r="D1172" t="s">
        <v>20</v>
      </c>
      <c r="E1172" t="s">
        <v>31</v>
      </c>
      <c r="F1172" t="s">
        <v>22</v>
      </c>
      <c r="G1172">
        <v>42.57</v>
      </c>
      <c r="H1172">
        <v>8</v>
      </c>
      <c r="I1172">
        <v>17.027999999999999</v>
      </c>
      <c r="J1172">
        <v>357.58800000000002</v>
      </c>
      <c r="K1172" t="s">
        <v>41</v>
      </c>
      <c r="L1172" s="2">
        <v>0.59166666666666667</v>
      </c>
      <c r="M1172" t="s">
        <v>23</v>
      </c>
      <c r="N1172">
        <v>340.56</v>
      </c>
      <c r="O1172">
        <v>4.7619047620000003</v>
      </c>
      <c r="P1172">
        <v>17.027999999999999</v>
      </c>
      <c r="Q1172">
        <v>5.6</v>
      </c>
    </row>
    <row r="1173" spans="1:17" x14ac:dyDescent="0.3">
      <c r="A1173" t="s">
        <v>244</v>
      </c>
      <c r="B1173" t="s">
        <v>25</v>
      </c>
      <c r="C1173" t="s">
        <v>26</v>
      </c>
      <c r="D1173" t="s">
        <v>27</v>
      </c>
      <c r="E1173" t="s">
        <v>31</v>
      </c>
      <c r="F1173" t="s">
        <v>32</v>
      </c>
      <c r="G1173">
        <v>95.58</v>
      </c>
      <c r="H1173">
        <v>10</v>
      </c>
      <c r="I1173">
        <v>47.79</v>
      </c>
      <c r="J1173">
        <v>1003.59</v>
      </c>
      <c r="K1173" t="s">
        <v>188</v>
      </c>
      <c r="L1173" s="2">
        <v>0.56388888888888888</v>
      </c>
      <c r="M1173" t="s">
        <v>29</v>
      </c>
      <c r="N1173">
        <v>955.8</v>
      </c>
      <c r="O1173">
        <v>4.7619047620000003</v>
      </c>
      <c r="P1173">
        <v>47.79</v>
      </c>
      <c r="Q1173">
        <v>4.8</v>
      </c>
    </row>
    <row r="1174" spans="1:17" x14ac:dyDescent="0.3">
      <c r="A1174" t="s">
        <v>245</v>
      </c>
      <c r="B1174" t="s">
        <v>18</v>
      </c>
      <c r="C1174" t="s">
        <v>19</v>
      </c>
      <c r="D1174" t="s">
        <v>27</v>
      </c>
      <c r="E1174" t="s">
        <v>31</v>
      </c>
      <c r="F1174" t="s">
        <v>51</v>
      </c>
      <c r="G1174">
        <v>98.98</v>
      </c>
      <c r="H1174">
        <v>10</v>
      </c>
      <c r="I1174">
        <v>49.49</v>
      </c>
      <c r="J1174">
        <v>1039.29</v>
      </c>
      <c r="K1174" s="1">
        <v>43679</v>
      </c>
      <c r="L1174" s="2">
        <v>0.68055555555555547</v>
      </c>
      <c r="M1174" t="s">
        <v>33</v>
      </c>
      <c r="N1174">
        <v>989.8</v>
      </c>
      <c r="O1174">
        <v>4.7619047620000003</v>
      </c>
      <c r="P1174">
        <v>49.49</v>
      </c>
      <c r="Q1174">
        <v>8.6999999999999993</v>
      </c>
    </row>
    <row r="1175" spans="1:17" x14ac:dyDescent="0.3">
      <c r="A1175" t="s">
        <v>246</v>
      </c>
      <c r="B1175" t="s">
        <v>18</v>
      </c>
      <c r="C1175" t="s">
        <v>19</v>
      </c>
      <c r="D1175" t="s">
        <v>27</v>
      </c>
      <c r="E1175" t="s">
        <v>31</v>
      </c>
      <c r="F1175" t="s">
        <v>48</v>
      </c>
      <c r="G1175">
        <v>51.28</v>
      </c>
      <c r="H1175">
        <v>6</v>
      </c>
      <c r="I1175">
        <v>15.384</v>
      </c>
      <c r="J1175">
        <v>323.06400000000002</v>
      </c>
      <c r="K1175" t="s">
        <v>183</v>
      </c>
      <c r="L1175" s="2">
        <v>0.68819444444444444</v>
      </c>
      <c r="M1175" t="s">
        <v>29</v>
      </c>
      <c r="N1175">
        <v>307.68</v>
      </c>
      <c r="O1175">
        <v>4.7619047620000003</v>
      </c>
      <c r="P1175">
        <v>15.384</v>
      </c>
      <c r="Q1175">
        <v>6.5</v>
      </c>
    </row>
    <row r="1176" spans="1:17" x14ac:dyDescent="0.3">
      <c r="A1176" t="s">
        <v>247</v>
      </c>
      <c r="B1176" t="s">
        <v>18</v>
      </c>
      <c r="C1176" t="s">
        <v>19</v>
      </c>
      <c r="D1176" t="s">
        <v>20</v>
      </c>
      <c r="E1176" t="s">
        <v>31</v>
      </c>
      <c r="F1176" t="s">
        <v>37</v>
      </c>
      <c r="G1176">
        <v>69.52</v>
      </c>
      <c r="H1176">
        <v>7</v>
      </c>
      <c r="I1176">
        <v>24.332000000000001</v>
      </c>
      <c r="J1176">
        <v>510.97199999999998</v>
      </c>
      <c r="K1176" s="1">
        <v>43467</v>
      </c>
      <c r="L1176" s="2">
        <v>0.63194444444444442</v>
      </c>
      <c r="M1176" t="s">
        <v>33</v>
      </c>
      <c r="N1176">
        <v>486.64</v>
      </c>
      <c r="O1176">
        <v>4.7619047620000003</v>
      </c>
      <c r="P1176">
        <v>24.332000000000001</v>
      </c>
      <c r="Q1176">
        <v>8.5</v>
      </c>
    </row>
    <row r="1177" spans="1:17" x14ac:dyDescent="0.3">
      <c r="A1177" t="s">
        <v>248</v>
      </c>
      <c r="B1177" t="s">
        <v>18</v>
      </c>
      <c r="C1177" t="s">
        <v>19</v>
      </c>
      <c r="D1177" t="s">
        <v>27</v>
      </c>
      <c r="E1177" t="s">
        <v>31</v>
      </c>
      <c r="F1177" t="s">
        <v>22</v>
      </c>
      <c r="G1177">
        <v>70.010000000000005</v>
      </c>
      <c r="H1177">
        <v>5</v>
      </c>
      <c r="I1177">
        <v>17.502500000000001</v>
      </c>
      <c r="J1177">
        <v>367.55250000000001</v>
      </c>
      <c r="K1177" s="1">
        <v>43525</v>
      </c>
      <c r="L1177" s="2">
        <v>0.48333333333333334</v>
      </c>
      <c r="M1177" t="s">
        <v>23</v>
      </c>
      <c r="N1177">
        <v>350.05</v>
      </c>
      <c r="O1177">
        <v>4.7619047620000003</v>
      </c>
      <c r="P1177">
        <v>17.502500000000001</v>
      </c>
      <c r="Q1177">
        <v>5.5</v>
      </c>
    </row>
    <row r="1178" spans="1:17" x14ac:dyDescent="0.3">
      <c r="A1178" t="s">
        <v>249</v>
      </c>
      <c r="B1178" t="s">
        <v>46</v>
      </c>
      <c r="C1178" t="s">
        <v>47</v>
      </c>
      <c r="D1178" t="s">
        <v>20</v>
      </c>
      <c r="E1178" t="s">
        <v>31</v>
      </c>
      <c r="F1178" t="s">
        <v>48</v>
      </c>
      <c r="G1178">
        <v>80.05</v>
      </c>
      <c r="H1178">
        <v>5</v>
      </c>
      <c r="I1178">
        <v>20.012499999999999</v>
      </c>
      <c r="J1178">
        <v>420.26249999999999</v>
      </c>
      <c r="K1178" t="s">
        <v>145</v>
      </c>
      <c r="L1178" s="2">
        <v>0.53125</v>
      </c>
      <c r="M1178" t="s">
        <v>33</v>
      </c>
      <c r="N1178">
        <v>400.25</v>
      </c>
      <c r="O1178">
        <v>4.7619047620000003</v>
      </c>
      <c r="P1178">
        <v>20.012499999999999</v>
      </c>
      <c r="Q1178">
        <v>9.4</v>
      </c>
    </row>
    <row r="1179" spans="1:17" x14ac:dyDescent="0.3">
      <c r="A1179" t="s">
        <v>250</v>
      </c>
      <c r="B1179" t="s">
        <v>25</v>
      </c>
      <c r="C1179" t="s">
        <v>26</v>
      </c>
      <c r="D1179" t="s">
        <v>27</v>
      </c>
      <c r="E1179" t="s">
        <v>31</v>
      </c>
      <c r="F1179" t="s">
        <v>28</v>
      </c>
      <c r="G1179">
        <v>20.85</v>
      </c>
      <c r="H1179">
        <v>8</v>
      </c>
      <c r="I1179">
        <v>8.34</v>
      </c>
      <c r="J1179">
        <v>175.14</v>
      </c>
      <c r="K1179" s="1">
        <v>43527</v>
      </c>
      <c r="L1179" s="2">
        <v>0.80347222222222225</v>
      </c>
      <c r="M1179" t="s">
        <v>29</v>
      </c>
      <c r="N1179">
        <v>166.8</v>
      </c>
      <c r="O1179">
        <v>4.7619047620000003</v>
      </c>
      <c r="P1179">
        <v>8.34</v>
      </c>
      <c r="Q1179">
        <v>6.3</v>
      </c>
    </row>
    <row r="1180" spans="1:17" x14ac:dyDescent="0.3">
      <c r="A1180" t="s">
        <v>251</v>
      </c>
      <c r="B1180" t="s">
        <v>46</v>
      </c>
      <c r="C1180" t="s">
        <v>47</v>
      </c>
      <c r="D1180" t="s">
        <v>20</v>
      </c>
      <c r="E1180" t="s">
        <v>31</v>
      </c>
      <c r="F1180" t="s">
        <v>28</v>
      </c>
      <c r="G1180">
        <v>52.89</v>
      </c>
      <c r="H1180">
        <v>6</v>
      </c>
      <c r="I1180">
        <v>15.867000000000001</v>
      </c>
      <c r="J1180">
        <v>333.20699999999999</v>
      </c>
      <c r="K1180" t="s">
        <v>183</v>
      </c>
      <c r="L1180" s="2">
        <v>0.7319444444444444</v>
      </c>
      <c r="M1180" t="s">
        <v>33</v>
      </c>
      <c r="N1180">
        <v>317.33999999999997</v>
      </c>
      <c r="O1180">
        <v>4.7619047620000003</v>
      </c>
      <c r="P1180">
        <v>15.867000000000001</v>
      </c>
      <c r="Q1180">
        <v>9.8000000000000007</v>
      </c>
    </row>
    <row r="1181" spans="1:17" x14ac:dyDescent="0.3">
      <c r="A1181" t="s">
        <v>252</v>
      </c>
      <c r="B1181" t="s">
        <v>46</v>
      </c>
      <c r="C1181" t="s">
        <v>47</v>
      </c>
      <c r="D1181" t="s">
        <v>27</v>
      </c>
      <c r="E1181" t="s">
        <v>31</v>
      </c>
      <c r="F1181" t="s">
        <v>48</v>
      </c>
      <c r="G1181">
        <v>19.79</v>
      </c>
      <c r="H1181">
        <v>8</v>
      </c>
      <c r="I1181">
        <v>7.9160000000000004</v>
      </c>
      <c r="J1181">
        <v>166.23599999999999</v>
      </c>
      <c r="K1181" t="s">
        <v>209</v>
      </c>
      <c r="L1181" s="2">
        <v>0.50277777777777777</v>
      </c>
      <c r="M1181" t="s">
        <v>23</v>
      </c>
      <c r="N1181">
        <v>158.32</v>
      </c>
      <c r="O1181">
        <v>4.7619047620000003</v>
      </c>
      <c r="P1181">
        <v>7.9160000000000004</v>
      </c>
      <c r="Q1181">
        <v>8.6999999999999993</v>
      </c>
    </row>
    <row r="1182" spans="1:17" x14ac:dyDescent="0.3">
      <c r="A1182" t="s">
        <v>253</v>
      </c>
      <c r="B1182" t="s">
        <v>18</v>
      </c>
      <c r="C1182" t="s">
        <v>19</v>
      </c>
      <c r="D1182" t="s">
        <v>20</v>
      </c>
      <c r="E1182" t="s">
        <v>31</v>
      </c>
      <c r="F1182" t="s">
        <v>32</v>
      </c>
      <c r="G1182">
        <v>33.840000000000003</v>
      </c>
      <c r="H1182">
        <v>9</v>
      </c>
      <c r="I1182">
        <v>15.228</v>
      </c>
      <c r="J1182">
        <v>319.78800000000001</v>
      </c>
      <c r="K1182" t="s">
        <v>254</v>
      </c>
      <c r="L1182" s="2">
        <v>0.68125000000000002</v>
      </c>
      <c r="M1182" t="s">
        <v>23</v>
      </c>
      <c r="N1182">
        <v>304.56</v>
      </c>
      <c r="O1182">
        <v>4.7619047620000003</v>
      </c>
      <c r="P1182">
        <v>15.228</v>
      </c>
      <c r="Q1182">
        <v>8.8000000000000007</v>
      </c>
    </row>
    <row r="1183" spans="1:17" x14ac:dyDescent="0.3">
      <c r="A1183" t="s">
        <v>255</v>
      </c>
      <c r="B1183" t="s">
        <v>18</v>
      </c>
      <c r="C1183" t="s">
        <v>19</v>
      </c>
      <c r="D1183" t="s">
        <v>20</v>
      </c>
      <c r="E1183" t="s">
        <v>31</v>
      </c>
      <c r="F1183" t="s">
        <v>48</v>
      </c>
      <c r="G1183">
        <v>22.17</v>
      </c>
      <c r="H1183">
        <v>8</v>
      </c>
      <c r="I1183">
        <v>8.8680000000000003</v>
      </c>
      <c r="J1183">
        <v>186.22800000000001</v>
      </c>
      <c r="K1183" s="1">
        <v>43527</v>
      </c>
      <c r="L1183" s="2">
        <v>0.7090277777777777</v>
      </c>
      <c r="M1183" t="s">
        <v>33</v>
      </c>
      <c r="N1183">
        <v>177.36</v>
      </c>
      <c r="O1183">
        <v>4.7619047620000003</v>
      </c>
      <c r="P1183">
        <v>8.8680000000000003</v>
      </c>
      <c r="Q1183">
        <v>9.6</v>
      </c>
    </row>
    <row r="1184" spans="1:17" x14ac:dyDescent="0.3">
      <c r="A1184" t="s">
        <v>256</v>
      </c>
      <c r="B1184" t="s">
        <v>25</v>
      </c>
      <c r="C1184" t="s">
        <v>26</v>
      </c>
      <c r="D1184" t="s">
        <v>27</v>
      </c>
      <c r="E1184" t="s">
        <v>21</v>
      </c>
      <c r="F1184" t="s">
        <v>51</v>
      </c>
      <c r="G1184">
        <v>22.51</v>
      </c>
      <c r="H1184">
        <v>7</v>
      </c>
      <c r="I1184">
        <v>7.8784999999999998</v>
      </c>
      <c r="J1184">
        <v>165.4485</v>
      </c>
      <c r="K1184" t="s">
        <v>257</v>
      </c>
      <c r="L1184" s="2">
        <v>0.4513888888888889</v>
      </c>
      <c r="M1184" t="s">
        <v>33</v>
      </c>
      <c r="N1184">
        <v>157.57</v>
      </c>
      <c r="O1184">
        <v>4.7619047620000003</v>
      </c>
      <c r="P1184">
        <v>7.8784999999999998</v>
      </c>
      <c r="Q1184">
        <v>4.8</v>
      </c>
    </row>
    <row r="1185" spans="1:17" x14ac:dyDescent="0.3">
      <c r="A1185" t="s">
        <v>258</v>
      </c>
      <c r="B1185" t="s">
        <v>18</v>
      </c>
      <c r="C1185" t="s">
        <v>19</v>
      </c>
      <c r="D1185" t="s">
        <v>27</v>
      </c>
      <c r="E1185" t="s">
        <v>31</v>
      </c>
      <c r="F1185" t="s">
        <v>48</v>
      </c>
      <c r="G1185">
        <v>73.88</v>
      </c>
      <c r="H1185">
        <v>6</v>
      </c>
      <c r="I1185">
        <v>22.164000000000001</v>
      </c>
      <c r="J1185">
        <v>465.44400000000002</v>
      </c>
      <c r="K1185" t="s">
        <v>88</v>
      </c>
      <c r="L1185" s="2">
        <v>0.8027777777777777</v>
      </c>
      <c r="M1185" t="s">
        <v>23</v>
      </c>
      <c r="N1185">
        <v>443.28</v>
      </c>
      <c r="O1185">
        <v>4.7619047620000003</v>
      </c>
      <c r="P1185">
        <v>22.164000000000001</v>
      </c>
      <c r="Q1185">
        <v>4.4000000000000004</v>
      </c>
    </row>
    <row r="1186" spans="1:17" x14ac:dyDescent="0.3">
      <c r="A1186" t="s">
        <v>259</v>
      </c>
      <c r="B1186" t="s">
        <v>25</v>
      </c>
      <c r="C1186" t="s">
        <v>26</v>
      </c>
      <c r="D1186" t="s">
        <v>20</v>
      </c>
      <c r="E1186" t="s">
        <v>31</v>
      </c>
      <c r="F1186" t="s">
        <v>22</v>
      </c>
      <c r="G1186">
        <v>86.8</v>
      </c>
      <c r="H1186">
        <v>3</v>
      </c>
      <c r="I1186">
        <v>13.02</v>
      </c>
      <c r="J1186">
        <v>273.42</v>
      </c>
      <c r="K1186" t="s">
        <v>80</v>
      </c>
      <c r="L1186" s="2">
        <v>0.69930555555555562</v>
      </c>
      <c r="M1186" t="s">
        <v>23</v>
      </c>
      <c r="N1186">
        <v>260.39999999999998</v>
      </c>
      <c r="O1186">
        <v>4.7619047620000003</v>
      </c>
      <c r="P1186">
        <v>13.02</v>
      </c>
      <c r="Q1186">
        <v>9.9</v>
      </c>
    </row>
    <row r="1187" spans="1:17" x14ac:dyDescent="0.3">
      <c r="A1187" t="s">
        <v>260</v>
      </c>
      <c r="B1187" t="s">
        <v>25</v>
      </c>
      <c r="C1187" t="s">
        <v>26</v>
      </c>
      <c r="D1187" t="s">
        <v>27</v>
      </c>
      <c r="E1187" t="s">
        <v>31</v>
      </c>
      <c r="F1187" t="s">
        <v>51</v>
      </c>
      <c r="G1187">
        <v>64.260000000000005</v>
      </c>
      <c r="H1187">
        <v>7</v>
      </c>
      <c r="I1187">
        <v>22.491</v>
      </c>
      <c r="J1187">
        <v>472.31099999999998</v>
      </c>
      <c r="K1187" s="1">
        <v>43710</v>
      </c>
      <c r="L1187" s="2">
        <v>0.41666666666666669</v>
      </c>
      <c r="M1187" t="s">
        <v>29</v>
      </c>
      <c r="N1187">
        <v>449.82</v>
      </c>
      <c r="O1187">
        <v>4.7619047620000003</v>
      </c>
      <c r="P1187">
        <v>22.491</v>
      </c>
      <c r="Q1187">
        <v>5.7</v>
      </c>
    </row>
    <row r="1188" spans="1:17" x14ac:dyDescent="0.3">
      <c r="A1188" t="s">
        <v>261</v>
      </c>
      <c r="B1188" t="s">
        <v>25</v>
      </c>
      <c r="C1188" t="s">
        <v>26</v>
      </c>
      <c r="D1188" t="s">
        <v>20</v>
      </c>
      <c r="E1188" t="s">
        <v>31</v>
      </c>
      <c r="F1188" t="s">
        <v>48</v>
      </c>
      <c r="G1188">
        <v>38.47</v>
      </c>
      <c r="H1188">
        <v>8</v>
      </c>
      <c r="I1188">
        <v>15.388</v>
      </c>
      <c r="J1188">
        <v>323.14800000000002</v>
      </c>
      <c r="K1188" t="s">
        <v>147</v>
      </c>
      <c r="L1188" s="2">
        <v>0.49374999999999997</v>
      </c>
      <c r="M1188" t="s">
        <v>29</v>
      </c>
      <c r="N1188">
        <v>307.76</v>
      </c>
      <c r="O1188">
        <v>4.7619047620000003</v>
      </c>
      <c r="P1188">
        <v>15.388</v>
      </c>
      <c r="Q1188">
        <v>7.7</v>
      </c>
    </row>
    <row r="1189" spans="1:17" x14ac:dyDescent="0.3">
      <c r="A1189" t="s">
        <v>262</v>
      </c>
      <c r="B1189" t="s">
        <v>18</v>
      </c>
      <c r="C1189" t="s">
        <v>19</v>
      </c>
      <c r="D1189" t="s">
        <v>20</v>
      </c>
      <c r="E1189" t="s">
        <v>31</v>
      </c>
      <c r="F1189" t="s">
        <v>37</v>
      </c>
      <c r="G1189">
        <v>15.5</v>
      </c>
      <c r="H1189">
        <v>10</v>
      </c>
      <c r="I1189">
        <v>7.75</v>
      </c>
      <c r="J1189">
        <v>162.75</v>
      </c>
      <c r="K1189" t="s">
        <v>88</v>
      </c>
      <c r="L1189" s="2">
        <v>0.4548611111111111</v>
      </c>
      <c r="M1189" t="s">
        <v>23</v>
      </c>
      <c r="N1189">
        <v>155</v>
      </c>
      <c r="O1189">
        <v>4.7619047620000003</v>
      </c>
      <c r="P1189">
        <v>7.75</v>
      </c>
      <c r="Q1189">
        <v>8</v>
      </c>
    </row>
    <row r="1190" spans="1:17" x14ac:dyDescent="0.3">
      <c r="A1190" t="s">
        <v>263</v>
      </c>
      <c r="B1190" t="s">
        <v>25</v>
      </c>
      <c r="C1190" t="s">
        <v>26</v>
      </c>
      <c r="D1190" t="s">
        <v>27</v>
      </c>
      <c r="E1190" t="s">
        <v>31</v>
      </c>
      <c r="F1190" t="s">
        <v>22</v>
      </c>
      <c r="G1190">
        <v>34.31</v>
      </c>
      <c r="H1190">
        <v>8</v>
      </c>
      <c r="I1190">
        <v>13.724</v>
      </c>
      <c r="J1190">
        <v>288.20400000000001</v>
      </c>
      <c r="K1190" t="s">
        <v>76</v>
      </c>
      <c r="L1190" s="2">
        <v>0.625</v>
      </c>
      <c r="M1190" t="s">
        <v>23</v>
      </c>
      <c r="N1190">
        <v>274.48</v>
      </c>
      <c r="O1190">
        <v>4.7619047620000003</v>
      </c>
      <c r="P1190">
        <v>13.724</v>
      </c>
      <c r="Q1190">
        <v>5.7</v>
      </c>
    </row>
    <row r="1191" spans="1:17" x14ac:dyDescent="0.3">
      <c r="A1191" t="s">
        <v>264</v>
      </c>
      <c r="B1191" t="s">
        <v>18</v>
      </c>
      <c r="C1191" t="s">
        <v>19</v>
      </c>
      <c r="D1191" t="s">
        <v>27</v>
      </c>
      <c r="E1191" t="s">
        <v>21</v>
      </c>
      <c r="F1191" t="s">
        <v>37</v>
      </c>
      <c r="G1191">
        <v>12.34</v>
      </c>
      <c r="H1191">
        <v>7</v>
      </c>
      <c r="I1191">
        <v>4.319</v>
      </c>
      <c r="J1191">
        <v>90.698999999999998</v>
      </c>
      <c r="K1191" s="1">
        <v>43558</v>
      </c>
      <c r="L1191" s="2">
        <v>0.47152777777777777</v>
      </c>
      <c r="M1191" t="s">
        <v>33</v>
      </c>
      <c r="N1191">
        <v>86.38</v>
      </c>
      <c r="O1191">
        <v>4.7619047620000003</v>
      </c>
      <c r="P1191">
        <v>4.319</v>
      </c>
      <c r="Q1191">
        <v>6.7</v>
      </c>
    </row>
    <row r="1192" spans="1:17" x14ac:dyDescent="0.3">
      <c r="A1192" t="s">
        <v>265</v>
      </c>
      <c r="B1192" t="s">
        <v>46</v>
      </c>
      <c r="C1192" t="s">
        <v>47</v>
      </c>
      <c r="D1192" t="s">
        <v>20</v>
      </c>
      <c r="E1192" t="s">
        <v>31</v>
      </c>
      <c r="F1192" t="s">
        <v>48</v>
      </c>
      <c r="G1192">
        <v>18.079999999999998</v>
      </c>
      <c r="H1192">
        <v>3</v>
      </c>
      <c r="I1192">
        <v>2.7120000000000002</v>
      </c>
      <c r="J1192">
        <v>56.951999999999998</v>
      </c>
      <c r="K1192" s="1">
        <v>43588</v>
      </c>
      <c r="L1192" s="2">
        <v>0.82361111111111107</v>
      </c>
      <c r="M1192" t="s">
        <v>23</v>
      </c>
      <c r="N1192">
        <v>54.24</v>
      </c>
      <c r="O1192">
        <v>4.7619047620000003</v>
      </c>
      <c r="P1192">
        <v>2.7120000000000002</v>
      </c>
      <c r="Q1192">
        <v>8</v>
      </c>
    </row>
    <row r="1193" spans="1:17" x14ac:dyDescent="0.3">
      <c r="A1193" t="s">
        <v>266</v>
      </c>
      <c r="B1193" t="s">
        <v>46</v>
      </c>
      <c r="C1193" t="s">
        <v>47</v>
      </c>
      <c r="D1193" t="s">
        <v>20</v>
      </c>
      <c r="E1193" t="s">
        <v>21</v>
      </c>
      <c r="F1193" t="s">
        <v>32</v>
      </c>
      <c r="G1193">
        <v>94.49</v>
      </c>
      <c r="H1193">
        <v>8</v>
      </c>
      <c r="I1193">
        <v>37.795999999999999</v>
      </c>
      <c r="J1193">
        <v>793.71600000000001</v>
      </c>
      <c r="K1193" s="1">
        <v>43527</v>
      </c>
      <c r="L1193" s="2">
        <v>0.79166666666666663</v>
      </c>
      <c r="M1193" t="s">
        <v>23</v>
      </c>
      <c r="N1193">
        <v>755.92</v>
      </c>
      <c r="O1193">
        <v>4.7619047620000003</v>
      </c>
      <c r="P1193">
        <v>37.795999999999999</v>
      </c>
      <c r="Q1193">
        <v>7.5</v>
      </c>
    </row>
    <row r="1194" spans="1:17" x14ac:dyDescent="0.3">
      <c r="A1194" t="s">
        <v>267</v>
      </c>
      <c r="B1194" t="s">
        <v>46</v>
      </c>
      <c r="C1194" t="s">
        <v>47</v>
      </c>
      <c r="D1194" t="s">
        <v>20</v>
      </c>
      <c r="E1194" t="s">
        <v>31</v>
      </c>
      <c r="F1194" t="s">
        <v>32</v>
      </c>
      <c r="G1194">
        <v>46.47</v>
      </c>
      <c r="H1194">
        <v>4</v>
      </c>
      <c r="I1194">
        <v>9.2940000000000005</v>
      </c>
      <c r="J1194">
        <v>195.17400000000001</v>
      </c>
      <c r="K1194" s="1">
        <v>43679</v>
      </c>
      <c r="L1194" s="2">
        <v>0.45347222222222222</v>
      </c>
      <c r="M1194" t="s">
        <v>29</v>
      </c>
      <c r="N1194">
        <v>185.88</v>
      </c>
      <c r="O1194">
        <v>4.7619047620000003</v>
      </c>
      <c r="P1194">
        <v>9.2940000000000005</v>
      </c>
      <c r="Q1194">
        <v>7</v>
      </c>
    </row>
    <row r="1195" spans="1:17" x14ac:dyDescent="0.3">
      <c r="A1195" t="s">
        <v>268</v>
      </c>
      <c r="B1195" t="s">
        <v>18</v>
      </c>
      <c r="C1195" t="s">
        <v>19</v>
      </c>
      <c r="D1195" t="s">
        <v>27</v>
      </c>
      <c r="E1195" t="s">
        <v>31</v>
      </c>
      <c r="F1195" t="s">
        <v>32</v>
      </c>
      <c r="G1195">
        <v>74.069999999999993</v>
      </c>
      <c r="H1195">
        <v>1</v>
      </c>
      <c r="I1195">
        <v>3.7035</v>
      </c>
      <c r="J1195">
        <v>77.773499999999999</v>
      </c>
      <c r="K1195" s="1">
        <v>43740</v>
      </c>
      <c r="L1195" s="2">
        <v>0.53472222222222221</v>
      </c>
      <c r="M1195" t="s">
        <v>23</v>
      </c>
      <c r="N1195">
        <v>74.069999999999993</v>
      </c>
      <c r="O1195">
        <v>4.7619047620000003</v>
      </c>
      <c r="P1195">
        <v>3.7035</v>
      </c>
      <c r="Q1195">
        <v>9.9</v>
      </c>
    </row>
    <row r="1196" spans="1:17" x14ac:dyDescent="0.3">
      <c r="A1196" t="s">
        <v>269</v>
      </c>
      <c r="B1196" t="s">
        <v>25</v>
      </c>
      <c r="C1196" t="s">
        <v>26</v>
      </c>
      <c r="D1196" t="s">
        <v>27</v>
      </c>
      <c r="E1196" t="s">
        <v>21</v>
      </c>
      <c r="F1196" t="s">
        <v>32</v>
      </c>
      <c r="G1196">
        <v>69.81</v>
      </c>
      <c r="H1196">
        <v>4</v>
      </c>
      <c r="I1196">
        <v>13.962</v>
      </c>
      <c r="J1196">
        <v>293.202</v>
      </c>
      <c r="K1196" t="s">
        <v>80</v>
      </c>
      <c r="L1196" s="2">
        <v>0.86805555555555547</v>
      </c>
      <c r="M1196" t="s">
        <v>33</v>
      </c>
      <c r="N1196">
        <v>279.24</v>
      </c>
      <c r="O1196">
        <v>4.7619047620000003</v>
      </c>
      <c r="P1196">
        <v>13.962</v>
      </c>
      <c r="Q1196">
        <v>5.9</v>
      </c>
    </row>
    <row r="1197" spans="1:17" x14ac:dyDescent="0.3">
      <c r="A1197" t="s">
        <v>270</v>
      </c>
      <c r="B1197" t="s">
        <v>46</v>
      </c>
      <c r="C1197" t="s">
        <v>47</v>
      </c>
      <c r="D1197" t="s">
        <v>27</v>
      </c>
      <c r="E1197" t="s">
        <v>21</v>
      </c>
      <c r="F1197" t="s">
        <v>32</v>
      </c>
      <c r="G1197">
        <v>77.040000000000006</v>
      </c>
      <c r="H1197">
        <v>3</v>
      </c>
      <c r="I1197">
        <v>11.555999999999999</v>
      </c>
      <c r="J1197">
        <v>242.67599999999999</v>
      </c>
      <c r="K1197" s="1">
        <v>43771</v>
      </c>
      <c r="L1197" s="2">
        <v>0.44375000000000003</v>
      </c>
      <c r="M1197" t="s">
        <v>33</v>
      </c>
      <c r="N1197">
        <v>231.12</v>
      </c>
      <c r="O1197">
        <v>4.7619047620000003</v>
      </c>
      <c r="P1197">
        <v>11.555999999999999</v>
      </c>
      <c r="Q1197">
        <v>7.2</v>
      </c>
    </row>
    <row r="1198" spans="1:17" x14ac:dyDescent="0.3">
      <c r="A1198" t="s">
        <v>271</v>
      </c>
      <c r="B1198" t="s">
        <v>46</v>
      </c>
      <c r="C1198" t="s">
        <v>47</v>
      </c>
      <c r="D1198" t="s">
        <v>27</v>
      </c>
      <c r="E1198" t="s">
        <v>21</v>
      </c>
      <c r="F1198" t="s">
        <v>51</v>
      </c>
      <c r="G1198">
        <v>73.52</v>
      </c>
      <c r="H1198">
        <v>2</v>
      </c>
      <c r="I1198">
        <v>7.3520000000000003</v>
      </c>
      <c r="J1198">
        <v>154.392</v>
      </c>
      <c r="K1198" t="s">
        <v>58</v>
      </c>
      <c r="L1198" s="2">
        <v>0.57013888888888886</v>
      </c>
      <c r="M1198" t="s">
        <v>23</v>
      </c>
      <c r="N1198">
        <v>147.04</v>
      </c>
      <c r="O1198">
        <v>4.7619047620000003</v>
      </c>
      <c r="P1198">
        <v>7.3520000000000003</v>
      </c>
      <c r="Q1198">
        <v>4.5999999999999996</v>
      </c>
    </row>
    <row r="1199" spans="1:17" x14ac:dyDescent="0.3">
      <c r="A1199" t="s">
        <v>272</v>
      </c>
      <c r="B1199" t="s">
        <v>25</v>
      </c>
      <c r="C1199" t="s">
        <v>26</v>
      </c>
      <c r="D1199" t="s">
        <v>27</v>
      </c>
      <c r="E1199" t="s">
        <v>21</v>
      </c>
      <c r="F1199" t="s">
        <v>48</v>
      </c>
      <c r="G1199">
        <v>87.8</v>
      </c>
      <c r="H1199">
        <v>9</v>
      </c>
      <c r="I1199">
        <v>39.51</v>
      </c>
      <c r="J1199">
        <v>829.71</v>
      </c>
      <c r="K1199" t="s">
        <v>96</v>
      </c>
      <c r="L1199" s="2">
        <v>0.79722222222222217</v>
      </c>
      <c r="M1199" t="s">
        <v>29</v>
      </c>
      <c r="N1199">
        <v>790.2</v>
      </c>
      <c r="O1199">
        <v>4.7619047620000003</v>
      </c>
      <c r="P1199">
        <v>39.51</v>
      </c>
      <c r="Q1199">
        <v>9.1999999999999993</v>
      </c>
    </row>
    <row r="1200" spans="1:17" x14ac:dyDescent="0.3">
      <c r="A1200" t="s">
        <v>273</v>
      </c>
      <c r="B1200" t="s">
        <v>46</v>
      </c>
      <c r="C1200" t="s">
        <v>47</v>
      </c>
      <c r="D1200" t="s">
        <v>27</v>
      </c>
      <c r="E1200" t="s">
        <v>31</v>
      </c>
      <c r="F1200" t="s">
        <v>32</v>
      </c>
      <c r="G1200">
        <v>25.55</v>
      </c>
      <c r="H1200">
        <v>4</v>
      </c>
      <c r="I1200">
        <v>5.1100000000000003</v>
      </c>
      <c r="J1200">
        <v>107.31</v>
      </c>
      <c r="K1200" t="s">
        <v>145</v>
      </c>
      <c r="L1200" s="2">
        <v>0.84930555555555554</v>
      </c>
      <c r="M1200" t="s">
        <v>23</v>
      </c>
      <c r="N1200">
        <v>102.2</v>
      </c>
      <c r="O1200">
        <v>4.7619047620000003</v>
      </c>
      <c r="P1200">
        <v>5.1100000000000003</v>
      </c>
      <c r="Q1200">
        <v>5.7</v>
      </c>
    </row>
    <row r="1201" spans="1:17" x14ac:dyDescent="0.3">
      <c r="A1201" t="s">
        <v>274</v>
      </c>
      <c r="B1201" t="s">
        <v>18</v>
      </c>
      <c r="C1201" t="s">
        <v>19</v>
      </c>
      <c r="D1201" t="s">
        <v>27</v>
      </c>
      <c r="E1201" t="s">
        <v>31</v>
      </c>
      <c r="F1201" t="s">
        <v>28</v>
      </c>
      <c r="G1201">
        <v>32.71</v>
      </c>
      <c r="H1201">
        <v>5</v>
      </c>
      <c r="I1201">
        <v>8.1775000000000002</v>
      </c>
      <c r="J1201">
        <v>171.72749999999999</v>
      </c>
      <c r="K1201" t="s">
        <v>103</v>
      </c>
      <c r="L1201" s="2">
        <v>0.47916666666666669</v>
      </c>
      <c r="M1201" t="s">
        <v>33</v>
      </c>
      <c r="N1201">
        <v>163.55000000000001</v>
      </c>
      <c r="O1201">
        <v>4.7619047620000003</v>
      </c>
      <c r="P1201">
        <v>8.1775000000000002</v>
      </c>
      <c r="Q1201">
        <v>9.9</v>
      </c>
    </row>
    <row r="1202" spans="1:17" x14ac:dyDescent="0.3">
      <c r="A1202" t="s">
        <v>275</v>
      </c>
      <c r="B1202" t="s">
        <v>25</v>
      </c>
      <c r="C1202" t="s">
        <v>26</v>
      </c>
      <c r="D1202" t="s">
        <v>20</v>
      </c>
      <c r="E1202" t="s">
        <v>21</v>
      </c>
      <c r="F1202" t="s">
        <v>51</v>
      </c>
      <c r="G1202">
        <v>74.290000000000006</v>
      </c>
      <c r="H1202">
        <v>1</v>
      </c>
      <c r="I1202">
        <v>3.7145000000000001</v>
      </c>
      <c r="J1202">
        <v>78.004499999999993</v>
      </c>
      <c r="K1202" t="s">
        <v>138</v>
      </c>
      <c r="L1202" s="2">
        <v>0.8125</v>
      </c>
      <c r="M1202" t="s">
        <v>29</v>
      </c>
      <c r="N1202">
        <v>74.290000000000006</v>
      </c>
      <c r="O1202">
        <v>4.7619047620000003</v>
      </c>
      <c r="P1202">
        <v>3.7145000000000001</v>
      </c>
      <c r="Q1202">
        <v>5</v>
      </c>
    </row>
    <row r="1203" spans="1:17" x14ac:dyDescent="0.3">
      <c r="A1203" t="s">
        <v>276</v>
      </c>
      <c r="B1203" t="s">
        <v>25</v>
      </c>
      <c r="C1203" t="s">
        <v>26</v>
      </c>
      <c r="D1203" t="s">
        <v>20</v>
      </c>
      <c r="E1203" t="s">
        <v>31</v>
      </c>
      <c r="F1203" t="s">
        <v>22</v>
      </c>
      <c r="G1203">
        <v>43.7</v>
      </c>
      <c r="H1203">
        <v>2</v>
      </c>
      <c r="I1203">
        <v>4.37</v>
      </c>
      <c r="J1203">
        <v>91.77</v>
      </c>
      <c r="K1203" t="s">
        <v>167</v>
      </c>
      <c r="L1203" s="2">
        <v>0.75208333333333333</v>
      </c>
      <c r="M1203" t="s">
        <v>29</v>
      </c>
      <c r="N1203">
        <v>87.4</v>
      </c>
      <c r="O1203">
        <v>4.7619047620000003</v>
      </c>
      <c r="P1203">
        <v>4.37</v>
      </c>
      <c r="Q1203">
        <v>4.9000000000000004</v>
      </c>
    </row>
    <row r="1204" spans="1:17" x14ac:dyDescent="0.3">
      <c r="A1204" t="s">
        <v>277</v>
      </c>
      <c r="B1204" t="s">
        <v>18</v>
      </c>
      <c r="C1204" t="s">
        <v>19</v>
      </c>
      <c r="D1204" t="s">
        <v>27</v>
      </c>
      <c r="E1204" t="s">
        <v>21</v>
      </c>
      <c r="F1204" t="s">
        <v>32</v>
      </c>
      <c r="G1204">
        <v>25.29</v>
      </c>
      <c r="H1204">
        <v>1</v>
      </c>
      <c r="I1204">
        <v>1.2645</v>
      </c>
      <c r="J1204">
        <v>26.554500000000001</v>
      </c>
      <c r="K1204" t="s">
        <v>88</v>
      </c>
      <c r="L1204" s="2">
        <v>0.42569444444444443</v>
      </c>
      <c r="M1204" t="s">
        <v>23</v>
      </c>
      <c r="N1204">
        <v>25.29</v>
      </c>
      <c r="O1204">
        <v>4.7619047620000003</v>
      </c>
      <c r="P1204">
        <v>1.2645</v>
      </c>
      <c r="Q1204">
        <v>6.1</v>
      </c>
    </row>
    <row r="1205" spans="1:17" x14ac:dyDescent="0.3">
      <c r="A1205" t="s">
        <v>278</v>
      </c>
      <c r="B1205" t="s">
        <v>25</v>
      </c>
      <c r="C1205" t="s">
        <v>26</v>
      </c>
      <c r="D1205" t="s">
        <v>27</v>
      </c>
      <c r="E1205" t="s">
        <v>31</v>
      </c>
      <c r="F1205" t="s">
        <v>22</v>
      </c>
      <c r="G1205">
        <v>41.5</v>
      </c>
      <c r="H1205">
        <v>4</v>
      </c>
      <c r="I1205">
        <v>8.3000000000000007</v>
      </c>
      <c r="J1205">
        <v>174.3</v>
      </c>
      <c r="K1205" s="1">
        <v>43802</v>
      </c>
      <c r="L1205" s="2">
        <v>0.83194444444444438</v>
      </c>
      <c r="M1205" t="s">
        <v>33</v>
      </c>
      <c r="N1205">
        <v>166</v>
      </c>
      <c r="O1205">
        <v>4.7619047620000003</v>
      </c>
      <c r="P1205">
        <v>8.3000000000000007</v>
      </c>
      <c r="Q1205">
        <v>8.1999999999999993</v>
      </c>
    </row>
    <row r="1206" spans="1:17" x14ac:dyDescent="0.3">
      <c r="A1206" t="s">
        <v>279</v>
      </c>
      <c r="B1206" t="s">
        <v>25</v>
      </c>
      <c r="C1206" t="s">
        <v>26</v>
      </c>
      <c r="D1206" t="s">
        <v>20</v>
      </c>
      <c r="E1206" t="s">
        <v>21</v>
      </c>
      <c r="F1206" t="s">
        <v>48</v>
      </c>
      <c r="G1206">
        <v>71.39</v>
      </c>
      <c r="H1206">
        <v>5</v>
      </c>
      <c r="I1206">
        <v>17.8475</v>
      </c>
      <c r="J1206">
        <v>374.79750000000001</v>
      </c>
      <c r="K1206" t="s">
        <v>69</v>
      </c>
      <c r="L1206" s="2">
        <v>0.83124999999999993</v>
      </c>
      <c r="M1206" t="s">
        <v>33</v>
      </c>
      <c r="N1206">
        <v>356.95</v>
      </c>
      <c r="O1206">
        <v>4.7619047620000003</v>
      </c>
      <c r="P1206">
        <v>17.8475</v>
      </c>
      <c r="Q1206">
        <v>5.5</v>
      </c>
    </row>
    <row r="1207" spans="1:17" x14ac:dyDescent="0.3">
      <c r="A1207" t="s">
        <v>280</v>
      </c>
      <c r="B1207" t="s">
        <v>25</v>
      </c>
      <c r="C1207" t="s">
        <v>26</v>
      </c>
      <c r="D1207" t="s">
        <v>20</v>
      </c>
      <c r="E1207" t="s">
        <v>21</v>
      </c>
      <c r="F1207" t="s">
        <v>37</v>
      </c>
      <c r="G1207">
        <v>19.149999999999999</v>
      </c>
      <c r="H1207">
        <v>6</v>
      </c>
      <c r="I1207">
        <v>5.7450000000000001</v>
      </c>
      <c r="J1207">
        <v>120.645</v>
      </c>
      <c r="K1207" t="s">
        <v>228</v>
      </c>
      <c r="L1207" s="2">
        <v>0.41736111111111113</v>
      </c>
      <c r="M1207" t="s">
        <v>33</v>
      </c>
      <c r="N1207">
        <v>114.9</v>
      </c>
      <c r="O1207">
        <v>4.7619047620000003</v>
      </c>
      <c r="P1207">
        <v>5.7450000000000001</v>
      </c>
      <c r="Q1207">
        <v>6.8</v>
      </c>
    </row>
    <row r="1208" spans="1:17" x14ac:dyDescent="0.3">
      <c r="A1208" t="s">
        <v>281</v>
      </c>
      <c r="B1208" t="s">
        <v>46</v>
      </c>
      <c r="C1208" t="s">
        <v>47</v>
      </c>
      <c r="D1208" t="s">
        <v>20</v>
      </c>
      <c r="E1208" t="s">
        <v>21</v>
      </c>
      <c r="F1208" t="s">
        <v>28</v>
      </c>
      <c r="G1208">
        <v>57.49</v>
      </c>
      <c r="H1208">
        <v>4</v>
      </c>
      <c r="I1208">
        <v>11.497999999999999</v>
      </c>
      <c r="J1208">
        <v>241.458</v>
      </c>
      <c r="K1208" t="s">
        <v>67</v>
      </c>
      <c r="L1208" s="2">
        <v>0.49791666666666662</v>
      </c>
      <c r="M1208" t="s">
        <v>29</v>
      </c>
      <c r="N1208">
        <v>229.96</v>
      </c>
      <c r="O1208">
        <v>4.7619047620000003</v>
      </c>
      <c r="P1208">
        <v>11.497999999999999</v>
      </c>
      <c r="Q1208">
        <v>6.6</v>
      </c>
    </row>
    <row r="1209" spans="1:17" x14ac:dyDescent="0.3">
      <c r="A1209" t="s">
        <v>282</v>
      </c>
      <c r="B1209" t="s">
        <v>25</v>
      </c>
      <c r="C1209" t="s">
        <v>26</v>
      </c>
      <c r="D1209" t="s">
        <v>27</v>
      </c>
      <c r="E1209" t="s">
        <v>31</v>
      </c>
      <c r="F1209" t="s">
        <v>28</v>
      </c>
      <c r="G1209">
        <v>61.41</v>
      </c>
      <c r="H1209">
        <v>7</v>
      </c>
      <c r="I1209">
        <v>21.493500000000001</v>
      </c>
      <c r="J1209">
        <v>451.36349999999999</v>
      </c>
      <c r="K1209" t="s">
        <v>283</v>
      </c>
      <c r="L1209" s="2">
        <v>0.41805555555555557</v>
      </c>
      <c r="M1209" t="s">
        <v>29</v>
      </c>
      <c r="N1209">
        <v>429.87</v>
      </c>
      <c r="O1209">
        <v>4.7619047620000003</v>
      </c>
      <c r="P1209">
        <v>21.493500000000001</v>
      </c>
      <c r="Q1209">
        <v>9.8000000000000007</v>
      </c>
    </row>
    <row r="1210" spans="1:17" x14ac:dyDescent="0.3">
      <c r="A1210" t="s">
        <v>284</v>
      </c>
      <c r="B1210" t="s">
        <v>46</v>
      </c>
      <c r="C1210" t="s">
        <v>47</v>
      </c>
      <c r="D1210" t="s">
        <v>20</v>
      </c>
      <c r="E1210" t="s">
        <v>31</v>
      </c>
      <c r="F1210" t="s">
        <v>22</v>
      </c>
      <c r="G1210">
        <v>25.9</v>
      </c>
      <c r="H1210">
        <v>10</v>
      </c>
      <c r="I1210">
        <v>12.95</v>
      </c>
      <c r="J1210">
        <v>271.95</v>
      </c>
      <c r="K1210" s="1">
        <v>43618</v>
      </c>
      <c r="L1210" s="2">
        <v>0.61875000000000002</v>
      </c>
      <c r="M1210" t="s">
        <v>23</v>
      </c>
      <c r="N1210">
        <v>259</v>
      </c>
      <c r="O1210">
        <v>4.7619047620000003</v>
      </c>
      <c r="P1210">
        <v>12.95</v>
      </c>
      <c r="Q1210">
        <v>8.6999999999999993</v>
      </c>
    </row>
    <row r="1211" spans="1:17" x14ac:dyDescent="0.3">
      <c r="A1211" t="s">
        <v>285</v>
      </c>
      <c r="B1211" t="s">
        <v>46</v>
      </c>
      <c r="C1211" t="s">
        <v>47</v>
      </c>
      <c r="D1211" t="s">
        <v>20</v>
      </c>
      <c r="E1211" t="s">
        <v>31</v>
      </c>
      <c r="F1211" t="s">
        <v>32</v>
      </c>
      <c r="G1211">
        <v>17.77</v>
      </c>
      <c r="H1211">
        <v>5</v>
      </c>
      <c r="I1211">
        <v>4.4424999999999999</v>
      </c>
      <c r="J1211">
        <v>93.292500000000004</v>
      </c>
      <c r="K1211" t="s">
        <v>118</v>
      </c>
      <c r="L1211" s="2">
        <v>0.52916666666666667</v>
      </c>
      <c r="M1211" t="s">
        <v>33</v>
      </c>
      <c r="N1211">
        <v>88.85</v>
      </c>
      <c r="O1211">
        <v>4.7619047620000003</v>
      </c>
      <c r="P1211">
        <v>4.4424999999999999</v>
      </c>
      <c r="Q1211">
        <v>5.4</v>
      </c>
    </row>
    <row r="1212" spans="1:17" x14ac:dyDescent="0.3">
      <c r="A1212" t="s">
        <v>286</v>
      </c>
      <c r="B1212" t="s">
        <v>18</v>
      </c>
      <c r="C1212" t="s">
        <v>19</v>
      </c>
      <c r="D1212" t="s">
        <v>27</v>
      </c>
      <c r="E1212" t="s">
        <v>21</v>
      </c>
      <c r="F1212" t="s">
        <v>22</v>
      </c>
      <c r="G1212">
        <v>23.03</v>
      </c>
      <c r="H1212">
        <v>9</v>
      </c>
      <c r="I1212">
        <v>10.3635</v>
      </c>
      <c r="J1212">
        <v>217.6335</v>
      </c>
      <c r="K1212" s="1">
        <v>43525</v>
      </c>
      <c r="L1212" s="2">
        <v>0.50138888888888888</v>
      </c>
      <c r="M1212" t="s">
        <v>23</v>
      </c>
      <c r="N1212">
        <v>207.27</v>
      </c>
      <c r="O1212">
        <v>4.7619047620000003</v>
      </c>
      <c r="P1212">
        <v>10.3635</v>
      </c>
      <c r="Q1212">
        <v>7.9</v>
      </c>
    </row>
    <row r="1213" spans="1:17" x14ac:dyDescent="0.3">
      <c r="A1213" t="s">
        <v>287</v>
      </c>
      <c r="B1213" t="s">
        <v>25</v>
      </c>
      <c r="C1213" t="s">
        <v>26</v>
      </c>
      <c r="D1213" t="s">
        <v>20</v>
      </c>
      <c r="E1213" t="s">
        <v>21</v>
      </c>
      <c r="F1213" t="s">
        <v>28</v>
      </c>
      <c r="G1213">
        <v>66.650000000000006</v>
      </c>
      <c r="H1213">
        <v>9</v>
      </c>
      <c r="I1213">
        <v>29.9925</v>
      </c>
      <c r="J1213">
        <v>629.84249999999997</v>
      </c>
      <c r="K1213" s="1">
        <v>43556</v>
      </c>
      <c r="L1213" s="2">
        <v>0.7631944444444444</v>
      </c>
      <c r="M1213" t="s">
        <v>33</v>
      </c>
      <c r="N1213">
        <v>599.85</v>
      </c>
      <c r="O1213">
        <v>4.7619047620000003</v>
      </c>
      <c r="P1213">
        <v>29.9925</v>
      </c>
      <c r="Q1213">
        <v>9.6999999999999993</v>
      </c>
    </row>
    <row r="1214" spans="1:17" x14ac:dyDescent="0.3">
      <c r="A1214" t="s">
        <v>288</v>
      </c>
      <c r="B1214" t="s">
        <v>25</v>
      </c>
      <c r="C1214" t="s">
        <v>26</v>
      </c>
      <c r="D1214" t="s">
        <v>20</v>
      </c>
      <c r="E1214" t="s">
        <v>21</v>
      </c>
      <c r="F1214" t="s">
        <v>32</v>
      </c>
      <c r="G1214">
        <v>28.53</v>
      </c>
      <c r="H1214">
        <v>10</v>
      </c>
      <c r="I1214">
        <v>14.265000000000001</v>
      </c>
      <c r="J1214">
        <v>299.565</v>
      </c>
      <c r="K1214" t="s">
        <v>289</v>
      </c>
      <c r="L1214" s="2">
        <v>0.73472222222222217</v>
      </c>
      <c r="M1214" t="s">
        <v>23</v>
      </c>
      <c r="N1214">
        <v>285.3</v>
      </c>
      <c r="O1214">
        <v>4.7619047620000003</v>
      </c>
      <c r="P1214">
        <v>14.265000000000001</v>
      </c>
      <c r="Q1214">
        <v>7.8</v>
      </c>
    </row>
    <row r="1215" spans="1:17" x14ac:dyDescent="0.3">
      <c r="A1215" t="s">
        <v>290</v>
      </c>
      <c r="B1215" t="s">
        <v>46</v>
      </c>
      <c r="C1215" t="s">
        <v>47</v>
      </c>
      <c r="D1215" t="s">
        <v>27</v>
      </c>
      <c r="E1215" t="s">
        <v>21</v>
      </c>
      <c r="F1215" t="s">
        <v>51</v>
      </c>
      <c r="G1215">
        <v>30.37</v>
      </c>
      <c r="H1215">
        <v>3</v>
      </c>
      <c r="I1215">
        <v>4.5555000000000003</v>
      </c>
      <c r="J1215">
        <v>95.665499999999994</v>
      </c>
      <c r="K1215" t="s">
        <v>171</v>
      </c>
      <c r="L1215" s="2">
        <v>0.57013888888888886</v>
      </c>
      <c r="M1215" t="s">
        <v>23</v>
      </c>
      <c r="N1215">
        <v>91.11</v>
      </c>
      <c r="O1215">
        <v>4.7619047620000003</v>
      </c>
      <c r="P1215">
        <v>4.5555000000000003</v>
      </c>
      <c r="Q1215">
        <v>5.0999999999999996</v>
      </c>
    </row>
    <row r="1216" spans="1:17" x14ac:dyDescent="0.3">
      <c r="A1216" t="s">
        <v>291</v>
      </c>
      <c r="B1216" t="s">
        <v>46</v>
      </c>
      <c r="C1216" t="s">
        <v>47</v>
      </c>
      <c r="D1216" t="s">
        <v>27</v>
      </c>
      <c r="E1216" t="s">
        <v>21</v>
      </c>
      <c r="F1216" t="s">
        <v>28</v>
      </c>
      <c r="G1216">
        <v>99.73</v>
      </c>
      <c r="H1216">
        <v>9</v>
      </c>
      <c r="I1216">
        <v>44.878500000000003</v>
      </c>
      <c r="J1216">
        <v>942.44849999999997</v>
      </c>
      <c r="K1216" s="1">
        <v>43499</v>
      </c>
      <c r="L1216" s="2">
        <v>0.8208333333333333</v>
      </c>
      <c r="M1216" t="s">
        <v>33</v>
      </c>
      <c r="N1216">
        <v>897.57</v>
      </c>
      <c r="O1216">
        <v>4.7619047620000003</v>
      </c>
      <c r="P1216">
        <v>44.878500000000003</v>
      </c>
      <c r="Q1216">
        <v>6.5</v>
      </c>
    </row>
    <row r="1217" spans="1:17" x14ac:dyDescent="0.3">
      <c r="A1217" t="s">
        <v>292</v>
      </c>
      <c r="B1217" t="s">
        <v>18</v>
      </c>
      <c r="C1217" t="s">
        <v>19</v>
      </c>
      <c r="D1217" t="s">
        <v>27</v>
      </c>
      <c r="E1217" t="s">
        <v>31</v>
      </c>
      <c r="F1217" t="s">
        <v>28</v>
      </c>
      <c r="G1217">
        <v>26.23</v>
      </c>
      <c r="H1217">
        <v>9</v>
      </c>
      <c r="I1217">
        <v>11.8035</v>
      </c>
      <c r="J1217">
        <v>247.87350000000001</v>
      </c>
      <c r="K1217" t="s">
        <v>76</v>
      </c>
      <c r="L1217" s="2">
        <v>0.85</v>
      </c>
      <c r="M1217" t="s">
        <v>23</v>
      </c>
      <c r="N1217">
        <v>236.07</v>
      </c>
      <c r="O1217">
        <v>4.7619047620000003</v>
      </c>
      <c r="P1217">
        <v>11.8035</v>
      </c>
      <c r="Q1217">
        <v>5.9</v>
      </c>
    </row>
    <row r="1218" spans="1:17" x14ac:dyDescent="0.3">
      <c r="A1218" t="s">
        <v>293</v>
      </c>
      <c r="B1218" t="s">
        <v>25</v>
      </c>
      <c r="C1218" t="s">
        <v>26</v>
      </c>
      <c r="D1218" t="s">
        <v>27</v>
      </c>
      <c r="E1218" t="s">
        <v>21</v>
      </c>
      <c r="F1218" t="s">
        <v>48</v>
      </c>
      <c r="G1218">
        <v>93.26</v>
      </c>
      <c r="H1218">
        <v>9</v>
      </c>
      <c r="I1218">
        <v>41.966999999999999</v>
      </c>
      <c r="J1218">
        <v>881.30700000000002</v>
      </c>
      <c r="K1218" t="s">
        <v>188</v>
      </c>
      <c r="L1218" s="2">
        <v>0.75555555555555554</v>
      </c>
      <c r="M1218" t="s">
        <v>29</v>
      </c>
      <c r="N1218">
        <v>839.34</v>
      </c>
      <c r="O1218">
        <v>4.7619047620000003</v>
      </c>
      <c r="P1218">
        <v>41.966999999999999</v>
      </c>
      <c r="Q1218">
        <v>8.8000000000000007</v>
      </c>
    </row>
    <row r="1219" spans="1:17" x14ac:dyDescent="0.3">
      <c r="A1219" t="s">
        <v>294</v>
      </c>
      <c r="B1219" t="s">
        <v>46</v>
      </c>
      <c r="C1219" t="s">
        <v>47</v>
      </c>
      <c r="D1219" t="s">
        <v>27</v>
      </c>
      <c r="E1219" t="s">
        <v>31</v>
      </c>
      <c r="F1219" t="s">
        <v>32</v>
      </c>
      <c r="G1219">
        <v>92.36</v>
      </c>
      <c r="H1219">
        <v>5</v>
      </c>
      <c r="I1219">
        <v>23.09</v>
      </c>
      <c r="J1219">
        <v>484.89</v>
      </c>
      <c r="K1219" t="s">
        <v>295</v>
      </c>
      <c r="L1219" s="2">
        <v>0.80347222222222225</v>
      </c>
      <c r="M1219" t="s">
        <v>23</v>
      </c>
      <c r="N1219">
        <v>461.8</v>
      </c>
      <c r="O1219">
        <v>4.7619047620000003</v>
      </c>
      <c r="P1219">
        <v>23.09</v>
      </c>
      <c r="Q1219">
        <v>4.9000000000000004</v>
      </c>
    </row>
    <row r="1220" spans="1:17" x14ac:dyDescent="0.3">
      <c r="A1220" t="s">
        <v>296</v>
      </c>
      <c r="B1220" t="s">
        <v>46</v>
      </c>
      <c r="C1220" t="s">
        <v>47</v>
      </c>
      <c r="D1220" t="s">
        <v>27</v>
      </c>
      <c r="E1220" t="s">
        <v>31</v>
      </c>
      <c r="F1220" t="s">
        <v>37</v>
      </c>
      <c r="G1220">
        <v>46.42</v>
      </c>
      <c r="H1220">
        <v>3</v>
      </c>
      <c r="I1220">
        <v>6.9630000000000001</v>
      </c>
      <c r="J1220">
        <v>146.22300000000001</v>
      </c>
      <c r="K1220" s="1">
        <v>43556</v>
      </c>
      <c r="L1220" s="2">
        <v>0.55833333333333335</v>
      </c>
      <c r="M1220" t="s">
        <v>33</v>
      </c>
      <c r="N1220">
        <v>139.26</v>
      </c>
      <c r="O1220">
        <v>4.7619047620000003</v>
      </c>
      <c r="P1220">
        <v>6.9630000000000001</v>
      </c>
      <c r="Q1220">
        <v>4.4000000000000004</v>
      </c>
    </row>
    <row r="1221" spans="1:17" x14ac:dyDescent="0.3">
      <c r="A1221" t="s">
        <v>297</v>
      </c>
      <c r="B1221" t="s">
        <v>46</v>
      </c>
      <c r="C1221" t="s">
        <v>47</v>
      </c>
      <c r="D1221" t="s">
        <v>20</v>
      </c>
      <c r="E1221" t="s">
        <v>21</v>
      </c>
      <c r="F1221" t="s">
        <v>37</v>
      </c>
      <c r="G1221">
        <v>29.61</v>
      </c>
      <c r="H1221">
        <v>7</v>
      </c>
      <c r="I1221">
        <v>10.3635</v>
      </c>
      <c r="J1221">
        <v>217.6335</v>
      </c>
      <c r="K1221" s="1">
        <v>43772</v>
      </c>
      <c r="L1221" s="2">
        <v>0.66180555555555554</v>
      </c>
      <c r="M1221" t="s">
        <v>29</v>
      </c>
      <c r="N1221">
        <v>207.27</v>
      </c>
      <c r="O1221">
        <v>4.7619047620000003</v>
      </c>
      <c r="P1221">
        <v>10.3635</v>
      </c>
      <c r="Q1221">
        <v>6.5</v>
      </c>
    </row>
    <row r="1222" spans="1:17" x14ac:dyDescent="0.3">
      <c r="A1222" t="s">
        <v>298</v>
      </c>
      <c r="B1222" t="s">
        <v>18</v>
      </c>
      <c r="C1222" t="s">
        <v>19</v>
      </c>
      <c r="D1222" t="s">
        <v>27</v>
      </c>
      <c r="E1222" t="s">
        <v>31</v>
      </c>
      <c r="F1222" t="s">
        <v>32</v>
      </c>
      <c r="G1222">
        <v>18.28</v>
      </c>
      <c r="H1222">
        <v>1</v>
      </c>
      <c r="I1222">
        <v>0.91400000000000003</v>
      </c>
      <c r="J1222">
        <v>19.193999999999999</v>
      </c>
      <c r="K1222" t="s">
        <v>72</v>
      </c>
      <c r="L1222" s="2">
        <v>0.62847222222222221</v>
      </c>
      <c r="M1222" t="s">
        <v>33</v>
      </c>
      <c r="N1222">
        <v>18.28</v>
      </c>
      <c r="O1222">
        <v>4.7619047620000003</v>
      </c>
      <c r="P1222">
        <v>0.91400000000000003</v>
      </c>
      <c r="Q1222">
        <v>8.3000000000000007</v>
      </c>
    </row>
    <row r="1223" spans="1:17" x14ac:dyDescent="0.3">
      <c r="A1223" t="s">
        <v>299</v>
      </c>
      <c r="B1223" t="s">
        <v>46</v>
      </c>
      <c r="C1223" t="s">
        <v>47</v>
      </c>
      <c r="D1223" t="s">
        <v>27</v>
      </c>
      <c r="E1223" t="s">
        <v>21</v>
      </c>
      <c r="F1223" t="s">
        <v>37</v>
      </c>
      <c r="G1223">
        <v>24.77</v>
      </c>
      <c r="H1223">
        <v>5</v>
      </c>
      <c r="I1223">
        <v>6.1924999999999999</v>
      </c>
      <c r="J1223">
        <v>130.04249999999999</v>
      </c>
      <c r="K1223" t="s">
        <v>177</v>
      </c>
      <c r="L1223" s="2">
        <v>0.76874999999999993</v>
      </c>
      <c r="M1223" t="s">
        <v>29</v>
      </c>
      <c r="N1223">
        <v>123.85</v>
      </c>
      <c r="O1223">
        <v>4.7619047620000003</v>
      </c>
      <c r="P1223">
        <v>6.1924999999999999</v>
      </c>
      <c r="Q1223">
        <v>8.5</v>
      </c>
    </row>
    <row r="1224" spans="1:17" x14ac:dyDescent="0.3">
      <c r="A1224" t="s">
        <v>300</v>
      </c>
      <c r="B1224" t="s">
        <v>18</v>
      </c>
      <c r="C1224" t="s">
        <v>19</v>
      </c>
      <c r="D1224" t="s">
        <v>20</v>
      </c>
      <c r="E1224" t="s">
        <v>21</v>
      </c>
      <c r="F1224" t="s">
        <v>28</v>
      </c>
      <c r="G1224">
        <v>94.64</v>
      </c>
      <c r="H1224">
        <v>3</v>
      </c>
      <c r="I1224">
        <v>14.196</v>
      </c>
      <c r="J1224">
        <v>298.11599999999999</v>
      </c>
      <c r="K1224" t="s">
        <v>301</v>
      </c>
      <c r="L1224" s="2">
        <v>0.70486111111111116</v>
      </c>
      <c r="M1224" t="s">
        <v>29</v>
      </c>
      <c r="N1224">
        <v>283.92</v>
      </c>
      <c r="O1224">
        <v>4.7619047620000003</v>
      </c>
      <c r="P1224">
        <v>14.196</v>
      </c>
      <c r="Q1224">
        <v>5.5</v>
      </c>
    </row>
    <row r="1225" spans="1:17" x14ac:dyDescent="0.3">
      <c r="A1225" t="s">
        <v>302</v>
      </c>
      <c r="B1225" t="s">
        <v>46</v>
      </c>
      <c r="C1225" t="s">
        <v>47</v>
      </c>
      <c r="D1225" t="s">
        <v>27</v>
      </c>
      <c r="E1225" t="s">
        <v>31</v>
      </c>
      <c r="F1225" t="s">
        <v>51</v>
      </c>
      <c r="G1225">
        <v>94.87</v>
      </c>
      <c r="H1225">
        <v>8</v>
      </c>
      <c r="I1225">
        <v>37.948</v>
      </c>
      <c r="J1225">
        <v>796.90800000000002</v>
      </c>
      <c r="K1225" s="1">
        <v>43801</v>
      </c>
      <c r="L1225" s="2">
        <v>0.54027777777777775</v>
      </c>
      <c r="M1225" t="s">
        <v>23</v>
      </c>
      <c r="N1225">
        <v>758.96</v>
      </c>
      <c r="O1225">
        <v>4.7619047620000003</v>
      </c>
      <c r="P1225">
        <v>37.948</v>
      </c>
      <c r="Q1225">
        <v>8.6999999999999993</v>
      </c>
    </row>
    <row r="1226" spans="1:17" x14ac:dyDescent="0.3">
      <c r="A1226" t="s">
        <v>303</v>
      </c>
      <c r="B1226" t="s">
        <v>46</v>
      </c>
      <c r="C1226" t="s">
        <v>47</v>
      </c>
      <c r="D1226" t="s">
        <v>27</v>
      </c>
      <c r="E1226" t="s">
        <v>21</v>
      </c>
      <c r="F1226" t="s">
        <v>48</v>
      </c>
      <c r="G1226">
        <v>57.34</v>
      </c>
      <c r="H1226">
        <v>3</v>
      </c>
      <c r="I1226">
        <v>8.6010000000000009</v>
      </c>
      <c r="J1226">
        <v>180.62100000000001</v>
      </c>
      <c r="K1226" s="1">
        <v>43741</v>
      </c>
      <c r="L1226" s="2">
        <v>0.7909722222222223</v>
      </c>
      <c r="M1226" t="s">
        <v>33</v>
      </c>
      <c r="N1226">
        <v>172.02</v>
      </c>
      <c r="O1226">
        <v>4.7619047620000003</v>
      </c>
      <c r="P1226">
        <v>8.6010000000000009</v>
      </c>
      <c r="Q1226">
        <v>7.9</v>
      </c>
    </row>
    <row r="1227" spans="1:17" x14ac:dyDescent="0.3">
      <c r="A1227" t="s">
        <v>304</v>
      </c>
      <c r="B1227" t="s">
        <v>46</v>
      </c>
      <c r="C1227" t="s">
        <v>47</v>
      </c>
      <c r="D1227" t="s">
        <v>27</v>
      </c>
      <c r="E1227" t="s">
        <v>31</v>
      </c>
      <c r="F1227" t="s">
        <v>28</v>
      </c>
      <c r="G1227">
        <v>45.35</v>
      </c>
      <c r="H1227">
        <v>6</v>
      </c>
      <c r="I1227">
        <v>13.605</v>
      </c>
      <c r="J1227">
        <v>285.70499999999998</v>
      </c>
      <c r="K1227" t="s">
        <v>305</v>
      </c>
      <c r="L1227" s="2">
        <v>0.57222222222222219</v>
      </c>
      <c r="M1227" t="s">
        <v>23</v>
      </c>
      <c r="N1227">
        <v>272.10000000000002</v>
      </c>
      <c r="O1227">
        <v>4.7619047620000003</v>
      </c>
      <c r="P1227">
        <v>13.605</v>
      </c>
      <c r="Q1227">
        <v>6.1</v>
      </c>
    </row>
    <row r="1228" spans="1:17" x14ac:dyDescent="0.3">
      <c r="A1228" t="s">
        <v>306</v>
      </c>
      <c r="B1228" t="s">
        <v>46</v>
      </c>
      <c r="C1228" t="s">
        <v>47</v>
      </c>
      <c r="D1228" t="s">
        <v>27</v>
      </c>
      <c r="E1228" t="s">
        <v>31</v>
      </c>
      <c r="F1228" t="s">
        <v>48</v>
      </c>
      <c r="G1228">
        <v>62.08</v>
      </c>
      <c r="H1228">
        <v>7</v>
      </c>
      <c r="I1228">
        <v>21.728000000000002</v>
      </c>
      <c r="J1228">
        <v>456.28800000000001</v>
      </c>
      <c r="K1228" s="1">
        <v>43619</v>
      </c>
      <c r="L1228" s="2">
        <v>0.57361111111111118</v>
      </c>
      <c r="M1228" t="s">
        <v>23</v>
      </c>
      <c r="N1228">
        <v>434.56</v>
      </c>
      <c r="O1228">
        <v>4.7619047620000003</v>
      </c>
      <c r="P1228">
        <v>21.728000000000002</v>
      </c>
      <c r="Q1228">
        <v>5.4</v>
      </c>
    </row>
    <row r="1229" spans="1:17" x14ac:dyDescent="0.3">
      <c r="A1229" t="s">
        <v>307</v>
      </c>
      <c r="B1229" t="s">
        <v>25</v>
      </c>
      <c r="C1229" t="s">
        <v>26</v>
      </c>
      <c r="D1229" t="s">
        <v>27</v>
      </c>
      <c r="E1229" t="s">
        <v>31</v>
      </c>
      <c r="F1229" t="s">
        <v>28</v>
      </c>
      <c r="G1229">
        <v>11.81</v>
      </c>
      <c r="H1229">
        <v>5</v>
      </c>
      <c r="I1229">
        <v>2.9525000000000001</v>
      </c>
      <c r="J1229">
        <v>62.002499999999998</v>
      </c>
      <c r="K1229" t="s">
        <v>69</v>
      </c>
      <c r="L1229" s="2">
        <v>0.75416666666666676</v>
      </c>
      <c r="M1229" t="s">
        <v>29</v>
      </c>
      <c r="N1229">
        <v>59.05</v>
      </c>
      <c r="O1229">
        <v>4.7619047620000003</v>
      </c>
      <c r="P1229">
        <v>2.9525000000000001</v>
      </c>
      <c r="Q1229">
        <v>9.4</v>
      </c>
    </row>
    <row r="1230" spans="1:17" x14ac:dyDescent="0.3">
      <c r="A1230" t="s">
        <v>308</v>
      </c>
      <c r="B1230" t="s">
        <v>25</v>
      </c>
      <c r="C1230" t="s">
        <v>26</v>
      </c>
      <c r="D1230" t="s">
        <v>20</v>
      </c>
      <c r="E1230" t="s">
        <v>21</v>
      </c>
      <c r="F1230" t="s">
        <v>51</v>
      </c>
      <c r="G1230">
        <v>12.54</v>
      </c>
      <c r="H1230">
        <v>1</v>
      </c>
      <c r="I1230">
        <v>0.627</v>
      </c>
      <c r="J1230">
        <v>13.167</v>
      </c>
      <c r="K1230" t="s">
        <v>301</v>
      </c>
      <c r="L1230" s="2">
        <v>0.52638888888888891</v>
      </c>
      <c r="M1230" t="s">
        <v>29</v>
      </c>
      <c r="N1230">
        <v>12.54</v>
      </c>
      <c r="O1230">
        <v>4.7619047620000003</v>
      </c>
      <c r="P1230">
        <v>0.627</v>
      </c>
      <c r="Q1230">
        <v>8.1999999999999993</v>
      </c>
    </row>
    <row r="1231" spans="1:17" x14ac:dyDescent="0.3">
      <c r="A1231" t="s">
        <v>309</v>
      </c>
      <c r="B1231" t="s">
        <v>18</v>
      </c>
      <c r="C1231" t="s">
        <v>19</v>
      </c>
      <c r="D1231" t="s">
        <v>27</v>
      </c>
      <c r="E1231" t="s">
        <v>31</v>
      </c>
      <c r="F1231" t="s">
        <v>48</v>
      </c>
      <c r="G1231">
        <v>43.25</v>
      </c>
      <c r="H1231">
        <v>2</v>
      </c>
      <c r="I1231">
        <v>4.3250000000000002</v>
      </c>
      <c r="J1231">
        <v>90.825000000000003</v>
      </c>
      <c r="K1231" t="s">
        <v>295</v>
      </c>
      <c r="L1231" s="2">
        <v>0.66388888888888886</v>
      </c>
      <c r="M1231" t="s">
        <v>29</v>
      </c>
      <c r="N1231">
        <v>86.5</v>
      </c>
      <c r="O1231">
        <v>4.7619047620000003</v>
      </c>
      <c r="P1231">
        <v>4.3250000000000002</v>
      </c>
      <c r="Q1231">
        <v>6.2</v>
      </c>
    </row>
    <row r="1232" spans="1:17" x14ac:dyDescent="0.3">
      <c r="A1232" t="s">
        <v>310</v>
      </c>
      <c r="B1232" t="s">
        <v>25</v>
      </c>
      <c r="C1232" t="s">
        <v>26</v>
      </c>
      <c r="D1232" t="s">
        <v>20</v>
      </c>
      <c r="E1232" t="s">
        <v>21</v>
      </c>
      <c r="F1232" t="s">
        <v>37</v>
      </c>
      <c r="G1232">
        <v>87.16</v>
      </c>
      <c r="H1232">
        <v>2</v>
      </c>
      <c r="I1232">
        <v>8.7159999999999993</v>
      </c>
      <c r="J1232">
        <v>183.036</v>
      </c>
      <c r="K1232" s="1">
        <v>43770</v>
      </c>
      <c r="L1232" s="2">
        <v>0.60347222222222219</v>
      </c>
      <c r="M1232" t="s">
        <v>33</v>
      </c>
      <c r="N1232">
        <v>174.32</v>
      </c>
      <c r="O1232">
        <v>4.7619047620000003</v>
      </c>
      <c r="P1232">
        <v>8.7159999999999993</v>
      </c>
      <c r="Q1232">
        <v>9.6999999999999993</v>
      </c>
    </row>
    <row r="1233" spans="1:17" x14ac:dyDescent="0.3">
      <c r="A1233" t="s">
        <v>311</v>
      </c>
      <c r="B1233" t="s">
        <v>46</v>
      </c>
      <c r="C1233" t="s">
        <v>47</v>
      </c>
      <c r="D1233" t="s">
        <v>20</v>
      </c>
      <c r="E1233" t="s">
        <v>31</v>
      </c>
      <c r="F1233" t="s">
        <v>22</v>
      </c>
      <c r="G1233">
        <v>69.37</v>
      </c>
      <c r="H1233">
        <v>9</v>
      </c>
      <c r="I1233">
        <v>31.2165</v>
      </c>
      <c r="J1233">
        <v>655.54650000000004</v>
      </c>
      <c r="K1233" t="s">
        <v>145</v>
      </c>
      <c r="L1233" s="2">
        <v>0.80138888888888893</v>
      </c>
      <c r="M1233" t="s">
        <v>23</v>
      </c>
      <c r="N1233">
        <v>624.33000000000004</v>
      </c>
      <c r="O1233">
        <v>4.7619047620000003</v>
      </c>
      <c r="P1233">
        <v>31.2165</v>
      </c>
      <c r="Q1233">
        <v>4</v>
      </c>
    </row>
    <row r="1234" spans="1:17" x14ac:dyDescent="0.3">
      <c r="A1234" t="s">
        <v>312</v>
      </c>
      <c r="B1234" t="s">
        <v>25</v>
      </c>
      <c r="C1234" t="s">
        <v>26</v>
      </c>
      <c r="D1234" t="s">
        <v>20</v>
      </c>
      <c r="E1234" t="s">
        <v>31</v>
      </c>
      <c r="F1234" t="s">
        <v>28</v>
      </c>
      <c r="G1234">
        <v>37.06</v>
      </c>
      <c r="H1234">
        <v>4</v>
      </c>
      <c r="I1234">
        <v>7.4119999999999999</v>
      </c>
      <c r="J1234">
        <v>155.65199999999999</v>
      </c>
      <c r="K1234" t="s">
        <v>305</v>
      </c>
      <c r="L1234" s="2">
        <v>0.68333333333333324</v>
      </c>
      <c r="M1234" t="s">
        <v>23</v>
      </c>
      <c r="N1234">
        <v>148.24</v>
      </c>
      <c r="O1234">
        <v>4.7619047620000003</v>
      </c>
      <c r="P1234">
        <v>7.4119999999999999</v>
      </c>
      <c r="Q1234">
        <v>9.6999999999999993</v>
      </c>
    </row>
    <row r="1235" spans="1:17" x14ac:dyDescent="0.3">
      <c r="A1235" t="s">
        <v>313</v>
      </c>
      <c r="B1235" t="s">
        <v>46</v>
      </c>
      <c r="C1235" t="s">
        <v>47</v>
      </c>
      <c r="D1235" t="s">
        <v>20</v>
      </c>
      <c r="E1235" t="s">
        <v>21</v>
      </c>
      <c r="F1235" t="s">
        <v>28</v>
      </c>
      <c r="G1235">
        <v>90.7</v>
      </c>
      <c r="H1235">
        <v>6</v>
      </c>
      <c r="I1235">
        <v>27.21</v>
      </c>
      <c r="J1235">
        <v>571.41</v>
      </c>
      <c r="K1235" t="s">
        <v>314</v>
      </c>
      <c r="L1235" s="2">
        <v>0.45277777777777778</v>
      </c>
      <c r="M1235" t="s">
        <v>29</v>
      </c>
      <c r="N1235">
        <v>544.20000000000005</v>
      </c>
      <c r="O1235">
        <v>4.7619047620000003</v>
      </c>
      <c r="P1235">
        <v>27.21</v>
      </c>
      <c r="Q1235">
        <v>5.3</v>
      </c>
    </row>
    <row r="1236" spans="1:17" x14ac:dyDescent="0.3">
      <c r="A1236" t="s">
        <v>315</v>
      </c>
      <c r="B1236" t="s">
        <v>18</v>
      </c>
      <c r="C1236" t="s">
        <v>19</v>
      </c>
      <c r="D1236" t="s">
        <v>27</v>
      </c>
      <c r="E1236" t="s">
        <v>21</v>
      </c>
      <c r="F1236" t="s">
        <v>32</v>
      </c>
      <c r="G1236">
        <v>63.42</v>
      </c>
      <c r="H1236">
        <v>8</v>
      </c>
      <c r="I1236">
        <v>25.367999999999999</v>
      </c>
      <c r="J1236">
        <v>532.72799999999995</v>
      </c>
      <c r="K1236" s="1">
        <v>43772</v>
      </c>
      <c r="L1236" s="2">
        <v>0.53819444444444442</v>
      </c>
      <c r="M1236" t="s">
        <v>23</v>
      </c>
      <c r="N1236">
        <v>507.36</v>
      </c>
      <c r="O1236">
        <v>4.7619047620000003</v>
      </c>
      <c r="P1236">
        <v>25.367999999999999</v>
      </c>
      <c r="Q1236">
        <v>7.4</v>
      </c>
    </row>
    <row r="1237" spans="1:17" x14ac:dyDescent="0.3">
      <c r="A1237" t="s">
        <v>316</v>
      </c>
      <c r="B1237" t="s">
        <v>46</v>
      </c>
      <c r="C1237" t="s">
        <v>47</v>
      </c>
      <c r="D1237" t="s">
        <v>27</v>
      </c>
      <c r="E1237" t="s">
        <v>21</v>
      </c>
      <c r="F1237" t="s">
        <v>51</v>
      </c>
      <c r="G1237">
        <v>81.37</v>
      </c>
      <c r="H1237">
        <v>2</v>
      </c>
      <c r="I1237">
        <v>8.1370000000000005</v>
      </c>
      <c r="J1237">
        <v>170.87700000000001</v>
      </c>
      <c r="K1237" t="s">
        <v>145</v>
      </c>
      <c r="L1237" s="2">
        <v>0.81111111111111101</v>
      </c>
      <c r="M1237" t="s">
        <v>29</v>
      </c>
      <c r="N1237">
        <v>162.74</v>
      </c>
      <c r="O1237">
        <v>4.7619047620000003</v>
      </c>
      <c r="P1237">
        <v>8.1370000000000005</v>
      </c>
      <c r="Q1237">
        <v>6.5</v>
      </c>
    </row>
    <row r="1238" spans="1:17" x14ac:dyDescent="0.3">
      <c r="A1238" t="s">
        <v>317</v>
      </c>
      <c r="B1238" t="s">
        <v>46</v>
      </c>
      <c r="C1238" t="s">
        <v>47</v>
      </c>
      <c r="D1238" t="s">
        <v>20</v>
      </c>
      <c r="E1238" t="s">
        <v>21</v>
      </c>
      <c r="F1238" t="s">
        <v>28</v>
      </c>
      <c r="G1238">
        <v>10.59</v>
      </c>
      <c r="H1238">
        <v>3</v>
      </c>
      <c r="I1238">
        <v>1.5885</v>
      </c>
      <c r="J1238">
        <v>33.358499999999999</v>
      </c>
      <c r="K1238" s="1">
        <v>43802</v>
      </c>
      <c r="L1238" s="2">
        <v>0.57777777777777783</v>
      </c>
      <c r="M1238" t="s">
        <v>33</v>
      </c>
      <c r="N1238">
        <v>31.77</v>
      </c>
      <c r="O1238">
        <v>4.7619047620000003</v>
      </c>
      <c r="P1238">
        <v>1.5885</v>
      </c>
      <c r="Q1238">
        <v>8.6999999999999993</v>
      </c>
    </row>
    <row r="1239" spans="1:17" x14ac:dyDescent="0.3">
      <c r="A1239" t="s">
        <v>318</v>
      </c>
      <c r="B1239" t="s">
        <v>46</v>
      </c>
      <c r="C1239" t="s">
        <v>47</v>
      </c>
      <c r="D1239" t="s">
        <v>27</v>
      </c>
      <c r="E1239" t="s">
        <v>21</v>
      </c>
      <c r="F1239" t="s">
        <v>22</v>
      </c>
      <c r="G1239">
        <v>84.09</v>
      </c>
      <c r="H1239">
        <v>9</v>
      </c>
      <c r="I1239">
        <v>37.840499999999999</v>
      </c>
      <c r="J1239">
        <v>794.65049999999997</v>
      </c>
      <c r="K1239" s="1">
        <v>43771</v>
      </c>
      <c r="L1239" s="2">
        <v>0.45416666666666666</v>
      </c>
      <c r="M1239" t="s">
        <v>29</v>
      </c>
      <c r="N1239">
        <v>756.81</v>
      </c>
      <c r="O1239">
        <v>4.7619047620000003</v>
      </c>
      <c r="P1239">
        <v>37.840499999999999</v>
      </c>
      <c r="Q1239">
        <v>8</v>
      </c>
    </row>
    <row r="1240" spans="1:17" x14ac:dyDescent="0.3">
      <c r="A1240" t="s">
        <v>319</v>
      </c>
      <c r="B1240" t="s">
        <v>46</v>
      </c>
      <c r="C1240" t="s">
        <v>47</v>
      </c>
      <c r="D1240" t="s">
        <v>20</v>
      </c>
      <c r="E1240" t="s">
        <v>31</v>
      </c>
      <c r="F1240" t="s">
        <v>51</v>
      </c>
      <c r="G1240">
        <v>73.819999999999993</v>
      </c>
      <c r="H1240">
        <v>4</v>
      </c>
      <c r="I1240">
        <v>14.763999999999999</v>
      </c>
      <c r="J1240">
        <v>310.04399999999998</v>
      </c>
      <c r="K1240" t="s">
        <v>301</v>
      </c>
      <c r="L1240" s="2">
        <v>0.7715277777777777</v>
      </c>
      <c r="M1240" t="s">
        <v>29</v>
      </c>
      <c r="N1240">
        <v>295.27999999999997</v>
      </c>
      <c r="O1240">
        <v>4.7619047620000003</v>
      </c>
      <c r="P1240">
        <v>14.763999999999999</v>
      </c>
      <c r="Q1240">
        <v>6.7</v>
      </c>
    </row>
    <row r="1241" spans="1:17" x14ac:dyDescent="0.3">
      <c r="A1241" t="s">
        <v>320</v>
      </c>
      <c r="B1241" t="s">
        <v>18</v>
      </c>
      <c r="C1241" t="s">
        <v>19</v>
      </c>
      <c r="D1241" t="s">
        <v>20</v>
      </c>
      <c r="E1241" t="s">
        <v>31</v>
      </c>
      <c r="F1241" t="s">
        <v>22</v>
      </c>
      <c r="G1241">
        <v>51.94</v>
      </c>
      <c r="H1241">
        <v>10</v>
      </c>
      <c r="I1241">
        <v>25.97</v>
      </c>
      <c r="J1241">
        <v>545.37</v>
      </c>
      <c r="K1241" s="1">
        <v>43711</v>
      </c>
      <c r="L1241" s="2">
        <v>0.76666666666666661</v>
      </c>
      <c r="M1241" t="s">
        <v>23</v>
      </c>
      <c r="N1241">
        <v>519.4</v>
      </c>
      <c r="O1241">
        <v>4.7619047620000003</v>
      </c>
      <c r="P1241">
        <v>25.97</v>
      </c>
      <c r="Q1241">
        <v>6.5</v>
      </c>
    </row>
    <row r="1242" spans="1:17" x14ac:dyDescent="0.3">
      <c r="A1242" t="s">
        <v>321</v>
      </c>
      <c r="B1242" t="s">
        <v>18</v>
      </c>
      <c r="C1242" t="s">
        <v>19</v>
      </c>
      <c r="D1242" t="s">
        <v>27</v>
      </c>
      <c r="E1242" t="s">
        <v>21</v>
      </c>
      <c r="F1242" t="s">
        <v>37</v>
      </c>
      <c r="G1242">
        <v>93.14</v>
      </c>
      <c r="H1242">
        <v>2</v>
      </c>
      <c r="I1242">
        <v>9.3140000000000001</v>
      </c>
      <c r="J1242">
        <v>195.59399999999999</v>
      </c>
      <c r="K1242" t="s">
        <v>115</v>
      </c>
      <c r="L1242" s="2">
        <v>0.75624999999999998</v>
      </c>
      <c r="M1242" t="s">
        <v>23</v>
      </c>
      <c r="N1242">
        <v>186.28</v>
      </c>
      <c r="O1242">
        <v>4.7619047620000003</v>
      </c>
      <c r="P1242">
        <v>9.3140000000000001</v>
      </c>
      <c r="Q1242">
        <v>4.0999999999999996</v>
      </c>
    </row>
    <row r="1243" spans="1:17" x14ac:dyDescent="0.3">
      <c r="A1243" t="s">
        <v>322</v>
      </c>
      <c r="B1243" t="s">
        <v>25</v>
      </c>
      <c r="C1243" t="s">
        <v>26</v>
      </c>
      <c r="D1243" t="s">
        <v>27</v>
      </c>
      <c r="E1243" t="s">
        <v>31</v>
      </c>
      <c r="F1243" t="s">
        <v>22</v>
      </c>
      <c r="G1243">
        <v>17.41</v>
      </c>
      <c r="H1243">
        <v>5</v>
      </c>
      <c r="I1243">
        <v>4.3525</v>
      </c>
      <c r="J1243">
        <v>91.402500000000003</v>
      </c>
      <c r="K1243" t="s">
        <v>80</v>
      </c>
      <c r="L1243" s="2">
        <v>0.63611111111111118</v>
      </c>
      <c r="M1243" t="s">
        <v>33</v>
      </c>
      <c r="N1243">
        <v>87.05</v>
      </c>
      <c r="O1243">
        <v>4.7619047620000003</v>
      </c>
      <c r="P1243">
        <v>4.3525</v>
      </c>
      <c r="Q1243">
        <v>4.9000000000000004</v>
      </c>
    </row>
    <row r="1244" spans="1:17" x14ac:dyDescent="0.3">
      <c r="A1244" t="s">
        <v>323</v>
      </c>
      <c r="B1244" t="s">
        <v>25</v>
      </c>
      <c r="C1244" t="s">
        <v>26</v>
      </c>
      <c r="D1244" t="s">
        <v>20</v>
      </c>
      <c r="E1244" t="s">
        <v>21</v>
      </c>
      <c r="F1244" t="s">
        <v>51</v>
      </c>
      <c r="G1244">
        <v>44.22</v>
      </c>
      <c r="H1244">
        <v>5</v>
      </c>
      <c r="I1244">
        <v>11.055</v>
      </c>
      <c r="J1244">
        <v>232.155</v>
      </c>
      <c r="K1244" s="1">
        <v>43588</v>
      </c>
      <c r="L1244" s="2">
        <v>0.71319444444444446</v>
      </c>
      <c r="M1244" t="s">
        <v>33</v>
      </c>
      <c r="N1244">
        <v>221.1</v>
      </c>
      <c r="O1244">
        <v>4.7619047620000003</v>
      </c>
      <c r="P1244">
        <v>11.055</v>
      </c>
      <c r="Q1244">
        <v>8.6</v>
      </c>
    </row>
    <row r="1245" spans="1:17" x14ac:dyDescent="0.3">
      <c r="A1245" t="s">
        <v>324</v>
      </c>
      <c r="B1245" t="s">
        <v>46</v>
      </c>
      <c r="C1245" t="s">
        <v>47</v>
      </c>
      <c r="D1245" t="s">
        <v>20</v>
      </c>
      <c r="E1245" t="s">
        <v>21</v>
      </c>
      <c r="F1245" t="s">
        <v>28</v>
      </c>
      <c r="G1245">
        <v>13.22</v>
      </c>
      <c r="H1245">
        <v>5</v>
      </c>
      <c r="I1245">
        <v>3.3050000000000002</v>
      </c>
      <c r="J1245">
        <v>69.405000000000001</v>
      </c>
      <c r="K1245" s="1">
        <v>43499</v>
      </c>
      <c r="L1245" s="2">
        <v>0.80972222222222223</v>
      </c>
      <c r="M1245" t="s">
        <v>29</v>
      </c>
      <c r="N1245">
        <v>66.099999999999994</v>
      </c>
      <c r="O1245">
        <v>4.7619047620000003</v>
      </c>
      <c r="P1245">
        <v>3.3050000000000002</v>
      </c>
      <c r="Q1245">
        <v>4.3</v>
      </c>
    </row>
    <row r="1246" spans="1:17" x14ac:dyDescent="0.3">
      <c r="A1246" t="s">
        <v>325</v>
      </c>
      <c r="B1246" t="s">
        <v>18</v>
      </c>
      <c r="C1246" t="s">
        <v>19</v>
      </c>
      <c r="D1246" t="s">
        <v>27</v>
      </c>
      <c r="E1246" t="s">
        <v>31</v>
      </c>
      <c r="F1246" t="s">
        <v>51</v>
      </c>
      <c r="G1246">
        <v>89.69</v>
      </c>
      <c r="H1246">
        <v>1</v>
      </c>
      <c r="I1246">
        <v>4.4844999999999997</v>
      </c>
      <c r="J1246">
        <v>94.174499999999995</v>
      </c>
      <c r="K1246" s="1">
        <v>43770</v>
      </c>
      <c r="L1246" s="2">
        <v>0.47222222222222227</v>
      </c>
      <c r="M1246" t="s">
        <v>23</v>
      </c>
      <c r="N1246">
        <v>89.69</v>
      </c>
      <c r="O1246">
        <v>4.7619047620000003</v>
      </c>
      <c r="P1246">
        <v>4.4844999999999997</v>
      </c>
      <c r="Q1246">
        <v>4.9000000000000004</v>
      </c>
    </row>
    <row r="1247" spans="1:17" x14ac:dyDescent="0.3">
      <c r="A1247" t="s">
        <v>326</v>
      </c>
      <c r="B1247" t="s">
        <v>18</v>
      </c>
      <c r="C1247" t="s">
        <v>19</v>
      </c>
      <c r="D1247" t="s">
        <v>27</v>
      </c>
      <c r="E1247" t="s">
        <v>31</v>
      </c>
      <c r="F1247" t="s">
        <v>48</v>
      </c>
      <c r="G1247">
        <v>24.94</v>
      </c>
      <c r="H1247">
        <v>9</v>
      </c>
      <c r="I1247">
        <v>11.223000000000001</v>
      </c>
      <c r="J1247">
        <v>235.68299999999999</v>
      </c>
      <c r="K1247" s="1">
        <v>43770</v>
      </c>
      <c r="L1247" s="2">
        <v>0.7006944444444444</v>
      </c>
      <c r="M1247" t="s">
        <v>33</v>
      </c>
      <c r="N1247">
        <v>224.46</v>
      </c>
      <c r="O1247">
        <v>4.7619047620000003</v>
      </c>
      <c r="P1247">
        <v>11.223000000000001</v>
      </c>
      <c r="Q1247">
        <v>5.6</v>
      </c>
    </row>
    <row r="1248" spans="1:17" x14ac:dyDescent="0.3">
      <c r="A1248" t="s">
        <v>327</v>
      </c>
      <c r="B1248" t="s">
        <v>18</v>
      </c>
      <c r="C1248" t="s">
        <v>19</v>
      </c>
      <c r="D1248" t="s">
        <v>27</v>
      </c>
      <c r="E1248" t="s">
        <v>31</v>
      </c>
      <c r="F1248" t="s">
        <v>22</v>
      </c>
      <c r="G1248">
        <v>59.77</v>
      </c>
      <c r="H1248">
        <v>2</v>
      </c>
      <c r="I1248">
        <v>5.9770000000000003</v>
      </c>
      <c r="J1248">
        <v>125.517</v>
      </c>
      <c r="K1248" s="1">
        <v>43772</v>
      </c>
      <c r="L1248" s="2">
        <v>0.50069444444444444</v>
      </c>
      <c r="M1248" t="s">
        <v>33</v>
      </c>
      <c r="N1248">
        <v>119.54</v>
      </c>
      <c r="O1248">
        <v>4.7619047620000003</v>
      </c>
      <c r="P1248">
        <v>5.9770000000000003</v>
      </c>
      <c r="Q1248">
        <v>5.8</v>
      </c>
    </row>
    <row r="1249" spans="1:17" x14ac:dyDescent="0.3">
      <c r="A1249" t="s">
        <v>328</v>
      </c>
      <c r="B1249" t="s">
        <v>25</v>
      </c>
      <c r="C1249" t="s">
        <v>26</v>
      </c>
      <c r="D1249" t="s">
        <v>20</v>
      </c>
      <c r="E1249" t="s">
        <v>31</v>
      </c>
      <c r="F1249" t="s">
        <v>51</v>
      </c>
      <c r="G1249">
        <v>93.2</v>
      </c>
      <c r="H1249">
        <v>2</v>
      </c>
      <c r="I1249">
        <v>9.32</v>
      </c>
      <c r="J1249">
        <v>195.72</v>
      </c>
      <c r="K1249" t="s">
        <v>110</v>
      </c>
      <c r="L1249" s="2">
        <v>0.77569444444444446</v>
      </c>
      <c r="M1249" t="s">
        <v>33</v>
      </c>
      <c r="N1249">
        <v>186.4</v>
      </c>
      <c r="O1249">
        <v>4.7619047620000003</v>
      </c>
      <c r="P1249">
        <v>9.32</v>
      </c>
      <c r="Q1249">
        <v>6</v>
      </c>
    </row>
    <row r="1250" spans="1:17" x14ac:dyDescent="0.3">
      <c r="A1250" t="s">
        <v>329</v>
      </c>
      <c r="B1250" t="s">
        <v>18</v>
      </c>
      <c r="C1250" t="s">
        <v>19</v>
      </c>
      <c r="D1250" t="s">
        <v>20</v>
      </c>
      <c r="E1250" t="s">
        <v>31</v>
      </c>
      <c r="F1250" t="s">
        <v>32</v>
      </c>
      <c r="G1250">
        <v>62.65</v>
      </c>
      <c r="H1250">
        <v>4</v>
      </c>
      <c r="I1250">
        <v>12.53</v>
      </c>
      <c r="J1250">
        <v>263.13</v>
      </c>
      <c r="K1250" s="1">
        <v>43586</v>
      </c>
      <c r="L1250" s="2">
        <v>0.47569444444444442</v>
      </c>
      <c r="M1250" t="s">
        <v>29</v>
      </c>
      <c r="N1250">
        <v>250.6</v>
      </c>
      <c r="O1250">
        <v>4.7619047620000003</v>
      </c>
      <c r="P1250">
        <v>12.53</v>
      </c>
      <c r="Q1250">
        <v>4.2</v>
      </c>
    </row>
    <row r="1251" spans="1:17" x14ac:dyDescent="0.3">
      <c r="A1251" t="s">
        <v>330</v>
      </c>
      <c r="B1251" t="s">
        <v>46</v>
      </c>
      <c r="C1251" t="s">
        <v>47</v>
      </c>
      <c r="D1251" t="s">
        <v>27</v>
      </c>
      <c r="E1251" t="s">
        <v>31</v>
      </c>
      <c r="F1251" t="s">
        <v>32</v>
      </c>
      <c r="G1251">
        <v>93.87</v>
      </c>
      <c r="H1251">
        <v>8</v>
      </c>
      <c r="I1251">
        <v>37.548000000000002</v>
      </c>
      <c r="J1251">
        <v>788.50800000000004</v>
      </c>
      <c r="K1251" s="1">
        <v>43498</v>
      </c>
      <c r="L1251" s="2">
        <v>0.77916666666666667</v>
      </c>
      <c r="M1251" t="s">
        <v>33</v>
      </c>
      <c r="N1251">
        <v>750.96</v>
      </c>
      <c r="O1251">
        <v>4.7619047620000003</v>
      </c>
      <c r="P1251">
        <v>37.548000000000002</v>
      </c>
      <c r="Q1251">
        <v>8.3000000000000007</v>
      </c>
    </row>
    <row r="1252" spans="1:17" x14ac:dyDescent="0.3">
      <c r="A1252" t="s">
        <v>331</v>
      </c>
      <c r="B1252" t="s">
        <v>18</v>
      </c>
      <c r="C1252" t="s">
        <v>19</v>
      </c>
      <c r="D1252" t="s">
        <v>20</v>
      </c>
      <c r="E1252" t="s">
        <v>31</v>
      </c>
      <c r="F1252" t="s">
        <v>32</v>
      </c>
      <c r="G1252">
        <v>47.59</v>
      </c>
      <c r="H1252">
        <v>8</v>
      </c>
      <c r="I1252">
        <v>19.036000000000001</v>
      </c>
      <c r="J1252">
        <v>399.75599999999997</v>
      </c>
      <c r="K1252" s="1">
        <v>43466</v>
      </c>
      <c r="L1252" s="2">
        <v>0.61597222222222225</v>
      </c>
      <c r="M1252" t="s">
        <v>29</v>
      </c>
      <c r="N1252">
        <v>380.72</v>
      </c>
      <c r="O1252">
        <v>4.7619047620000003</v>
      </c>
      <c r="P1252">
        <v>19.036000000000001</v>
      </c>
      <c r="Q1252">
        <v>5.7</v>
      </c>
    </row>
    <row r="1253" spans="1:17" x14ac:dyDescent="0.3">
      <c r="A1253" t="s">
        <v>332</v>
      </c>
      <c r="B1253" t="s">
        <v>46</v>
      </c>
      <c r="C1253" t="s">
        <v>47</v>
      </c>
      <c r="D1253" t="s">
        <v>20</v>
      </c>
      <c r="E1253" t="s">
        <v>21</v>
      </c>
      <c r="F1253" t="s">
        <v>28</v>
      </c>
      <c r="G1253">
        <v>81.400000000000006</v>
      </c>
      <c r="H1253">
        <v>3</v>
      </c>
      <c r="I1253">
        <v>12.21</v>
      </c>
      <c r="J1253">
        <v>256.41000000000003</v>
      </c>
      <c r="K1253" s="1">
        <v>43710</v>
      </c>
      <c r="L1253" s="2">
        <v>0.82152777777777775</v>
      </c>
      <c r="M1253" t="s">
        <v>29</v>
      </c>
      <c r="N1253">
        <v>244.2</v>
      </c>
      <c r="O1253">
        <v>4.7619047620000003</v>
      </c>
      <c r="P1253">
        <v>12.21</v>
      </c>
      <c r="Q1253">
        <v>4.8</v>
      </c>
    </row>
    <row r="1254" spans="1:17" x14ac:dyDescent="0.3">
      <c r="A1254" t="s">
        <v>333</v>
      </c>
      <c r="B1254" t="s">
        <v>18</v>
      </c>
      <c r="C1254" t="s">
        <v>19</v>
      </c>
      <c r="D1254" t="s">
        <v>20</v>
      </c>
      <c r="E1254" t="s">
        <v>31</v>
      </c>
      <c r="F1254" t="s">
        <v>51</v>
      </c>
      <c r="G1254">
        <v>17.940000000000001</v>
      </c>
      <c r="H1254">
        <v>5</v>
      </c>
      <c r="I1254">
        <v>4.4850000000000003</v>
      </c>
      <c r="J1254">
        <v>94.185000000000002</v>
      </c>
      <c r="K1254" t="s">
        <v>147</v>
      </c>
      <c r="L1254" s="2">
        <v>0.58611111111111114</v>
      </c>
      <c r="M1254" t="s">
        <v>23</v>
      </c>
      <c r="N1254">
        <v>89.7</v>
      </c>
      <c r="O1254">
        <v>4.7619047620000003</v>
      </c>
      <c r="P1254">
        <v>4.4850000000000003</v>
      </c>
      <c r="Q1254">
        <v>6.8</v>
      </c>
    </row>
    <row r="1255" spans="1:17" x14ac:dyDescent="0.3">
      <c r="A1255" t="s">
        <v>334</v>
      </c>
      <c r="B1255" t="s">
        <v>18</v>
      </c>
      <c r="C1255" t="s">
        <v>19</v>
      </c>
      <c r="D1255" t="s">
        <v>20</v>
      </c>
      <c r="E1255" t="s">
        <v>31</v>
      </c>
      <c r="F1255" t="s">
        <v>28</v>
      </c>
      <c r="G1255">
        <v>77.72</v>
      </c>
      <c r="H1255">
        <v>4</v>
      </c>
      <c r="I1255">
        <v>15.544</v>
      </c>
      <c r="J1255">
        <v>326.42399999999998</v>
      </c>
      <c r="K1255" s="1">
        <v>43647</v>
      </c>
      <c r="L1255" s="2">
        <v>0.6743055555555556</v>
      </c>
      <c r="M1255" t="s">
        <v>33</v>
      </c>
      <c r="N1255">
        <v>310.88</v>
      </c>
      <c r="O1255">
        <v>4.7619047620000003</v>
      </c>
      <c r="P1255">
        <v>15.544</v>
      </c>
      <c r="Q1255">
        <v>8.8000000000000007</v>
      </c>
    </row>
    <row r="1256" spans="1:17" x14ac:dyDescent="0.3">
      <c r="A1256" t="s">
        <v>335</v>
      </c>
      <c r="B1256" t="s">
        <v>46</v>
      </c>
      <c r="C1256" t="s">
        <v>47</v>
      </c>
      <c r="D1256" t="s">
        <v>27</v>
      </c>
      <c r="E1256" t="s">
        <v>31</v>
      </c>
      <c r="F1256" t="s">
        <v>48</v>
      </c>
      <c r="G1256">
        <v>73.06</v>
      </c>
      <c r="H1256">
        <v>7</v>
      </c>
      <c r="I1256">
        <v>25.571000000000002</v>
      </c>
      <c r="J1256">
        <v>536.99099999999999</v>
      </c>
      <c r="K1256" t="s">
        <v>283</v>
      </c>
      <c r="L1256" s="2">
        <v>0.79583333333333339</v>
      </c>
      <c r="M1256" t="s">
        <v>33</v>
      </c>
      <c r="N1256">
        <v>511.42</v>
      </c>
      <c r="O1256">
        <v>4.7619047620000003</v>
      </c>
      <c r="P1256">
        <v>25.571000000000002</v>
      </c>
      <c r="Q1256">
        <v>4.2</v>
      </c>
    </row>
    <row r="1257" spans="1:17" x14ac:dyDescent="0.3">
      <c r="A1257" t="s">
        <v>336</v>
      </c>
      <c r="B1257" t="s">
        <v>46</v>
      </c>
      <c r="C1257" t="s">
        <v>47</v>
      </c>
      <c r="D1257" t="s">
        <v>20</v>
      </c>
      <c r="E1257" t="s">
        <v>31</v>
      </c>
      <c r="F1257" t="s">
        <v>48</v>
      </c>
      <c r="G1257">
        <v>46.55</v>
      </c>
      <c r="H1257">
        <v>9</v>
      </c>
      <c r="I1257">
        <v>20.947500000000002</v>
      </c>
      <c r="J1257">
        <v>439.89749999999998</v>
      </c>
      <c r="K1257" s="1">
        <v>43498</v>
      </c>
      <c r="L1257" s="2">
        <v>0.64861111111111114</v>
      </c>
      <c r="M1257" t="s">
        <v>23</v>
      </c>
      <c r="N1257">
        <v>418.95</v>
      </c>
      <c r="O1257">
        <v>4.7619047620000003</v>
      </c>
      <c r="P1257">
        <v>20.947500000000002</v>
      </c>
      <c r="Q1257">
        <v>6.4</v>
      </c>
    </row>
    <row r="1258" spans="1:17" x14ac:dyDescent="0.3">
      <c r="A1258" t="s">
        <v>337</v>
      </c>
      <c r="B1258" t="s">
        <v>25</v>
      </c>
      <c r="C1258" t="s">
        <v>26</v>
      </c>
      <c r="D1258" t="s">
        <v>20</v>
      </c>
      <c r="E1258" t="s">
        <v>31</v>
      </c>
      <c r="F1258" t="s">
        <v>51</v>
      </c>
      <c r="G1258">
        <v>35.19</v>
      </c>
      <c r="H1258">
        <v>10</v>
      </c>
      <c r="I1258">
        <v>17.594999999999999</v>
      </c>
      <c r="J1258">
        <v>369.495</v>
      </c>
      <c r="K1258" t="s">
        <v>338</v>
      </c>
      <c r="L1258" s="2">
        <v>0.79583333333333339</v>
      </c>
      <c r="M1258" t="s">
        <v>33</v>
      </c>
      <c r="N1258">
        <v>351.9</v>
      </c>
      <c r="O1258">
        <v>4.7619047620000003</v>
      </c>
      <c r="P1258">
        <v>17.594999999999999</v>
      </c>
      <c r="Q1258">
        <v>8.4</v>
      </c>
    </row>
    <row r="1259" spans="1:17" x14ac:dyDescent="0.3">
      <c r="A1259" t="s">
        <v>339</v>
      </c>
      <c r="B1259" t="s">
        <v>25</v>
      </c>
      <c r="C1259" t="s">
        <v>26</v>
      </c>
      <c r="D1259" t="s">
        <v>27</v>
      </c>
      <c r="E1259" t="s">
        <v>21</v>
      </c>
      <c r="F1259" t="s">
        <v>37</v>
      </c>
      <c r="G1259">
        <v>14.39</v>
      </c>
      <c r="H1259">
        <v>2</v>
      </c>
      <c r="I1259">
        <v>1.4390000000000001</v>
      </c>
      <c r="J1259">
        <v>30.219000000000001</v>
      </c>
      <c r="K1259" s="1">
        <v>43499</v>
      </c>
      <c r="L1259" s="2">
        <v>0.8222222222222223</v>
      </c>
      <c r="M1259" t="s">
        <v>33</v>
      </c>
      <c r="N1259">
        <v>28.78</v>
      </c>
      <c r="O1259">
        <v>4.7619047620000003</v>
      </c>
      <c r="P1259">
        <v>1.4390000000000001</v>
      </c>
      <c r="Q1259">
        <v>7.2</v>
      </c>
    </row>
    <row r="1260" spans="1:17" x14ac:dyDescent="0.3">
      <c r="A1260" t="s">
        <v>340</v>
      </c>
      <c r="B1260" t="s">
        <v>18</v>
      </c>
      <c r="C1260" t="s">
        <v>19</v>
      </c>
      <c r="D1260" t="s">
        <v>27</v>
      </c>
      <c r="E1260" t="s">
        <v>31</v>
      </c>
      <c r="F1260" t="s">
        <v>32</v>
      </c>
      <c r="G1260">
        <v>23.75</v>
      </c>
      <c r="H1260">
        <v>4</v>
      </c>
      <c r="I1260">
        <v>4.75</v>
      </c>
      <c r="J1260">
        <v>99.75</v>
      </c>
      <c r="K1260" t="s">
        <v>96</v>
      </c>
      <c r="L1260" s="2">
        <v>0.47361111111111115</v>
      </c>
      <c r="M1260" t="s">
        <v>29</v>
      </c>
      <c r="N1260">
        <v>95</v>
      </c>
      <c r="O1260">
        <v>4.7619047620000003</v>
      </c>
      <c r="P1260">
        <v>4.75</v>
      </c>
      <c r="Q1260">
        <v>5.2</v>
      </c>
    </row>
    <row r="1261" spans="1:17" x14ac:dyDescent="0.3">
      <c r="A1261" t="s">
        <v>341</v>
      </c>
      <c r="B1261" t="s">
        <v>18</v>
      </c>
      <c r="C1261" t="s">
        <v>19</v>
      </c>
      <c r="D1261" t="s">
        <v>20</v>
      </c>
      <c r="E1261" t="s">
        <v>31</v>
      </c>
      <c r="F1261" t="s">
        <v>32</v>
      </c>
      <c r="G1261">
        <v>58.9</v>
      </c>
      <c r="H1261">
        <v>8</v>
      </c>
      <c r="I1261">
        <v>23.56</v>
      </c>
      <c r="J1261">
        <v>494.76</v>
      </c>
      <c r="K1261" s="1">
        <v>43617</v>
      </c>
      <c r="L1261" s="2">
        <v>0.47430555555555554</v>
      </c>
      <c r="M1261" t="s">
        <v>29</v>
      </c>
      <c r="N1261">
        <v>471.2</v>
      </c>
      <c r="O1261">
        <v>4.7619047620000003</v>
      </c>
      <c r="P1261">
        <v>23.56</v>
      </c>
      <c r="Q1261">
        <v>8.9</v>
      </c>
    </row>
    <row r="1262" spans="1:17" x14ac:dyDescent="0.3">
      <c r="A1262" t="s">
        <v>342</v>
      </c>
      <c r="B1262" t="s">
        <v>46</v>
      </c>
      <c r="C1262" t="s">
        <v>47</v>
      </c>
      <c r="D1262" t="s">
        <v>20</v>
      </c>
      <c r="E1262" t="s">
        <v>31</v>
      </c>
      <c r="F1262" t="s">
        <v>51</v>
      </c>
      <c r="G1262">
        <v>32.619999999999997</v>
      </c>
      <c r="H1262">
        <v>4</v>
      </c>
      <c r="I1262">
        <v>6.524</v>
      </c>
      <c r="J1262">
        <v>137.00399999999999</v>
      </c>
      <c r="K1262" t="s">
        <v>228</v>
      </c>
      <c r="L1262" s="2">
        <v>0.59166666666666667</v>
      </c>
      <c r="M1262" t="s">
        <v>29</v>
      </c>
      <c r="N1262">
        <v>130.47999999999999</v>
      </c>
      <c r="O1262">
        <v>4.7619047620000003</v>
      </c>
      <c r="P1262">
        <v>6.524</v>
      </c>
      <c r="Q1262">
        <v>9</v>
      </c>
    </row>
    <row r="1263" spans="1:17" x14ac:dyDescent="0.3">
      <c r="A1263" t="s">
        <v>343</v>
      </c>
      <c r="B1263" t="s">
        <v>18</v>
      </c>
      <c r="C1263" t="s">
        <v>19</v>
      </c>
      <c r="D1263" t="s">
        <v>20</v>
      </c>
      <c r="E1263" t="s">
        <v>31</v>
      </c>
      <c r="F1263" t="s">
        <v>28</v>
      </c>
      <c r="G1263">
        <v>66.349999999999994</v>
      </c>
      <c r="H1263">
        <v>1</v>
      </c>
      <c r="I1263">
        <v>3.3174999999999999</v>
      </c>
      <c r="J1263">
        <v>69.667500000000004</v>
      </c>
      <c r="K1263" t="s">
        <v>305</v>
      </c>
      <c r="L1263" s="2">
        <v>0.44861111111111113</v>
      </c>
      <c r="M1263" t="s">
        <v>33</v>
      </c>
      <c r="N1263">
        <v>66.349999999999994</v>
      </c>
      <c r="O1263">
        <v>4.7619047620000003</v>
      </c>
      <c r="P1263">
        <v>3.3174999999999999</v>
      </c>
      <c r="Q1263">
        <v>9.6999999999999993</v>
      </c>
    </row>
    <row r="1264" spans="1:17" x14ac:dyDescent="0.3">
      <c r="A1264" t="s">
        <v>344</v>
      </c>
      <c r="B1264" t="s">
        <v>18</v>
      </c>
      <c r="C1264" t="s">
        <v>19</v>
      </c>
      <c r="D1264" t="s">
        <v>20</v>
      </c>
      <c r="E1264" t="s">
        <v>31</v>
      </c>
      <c r="F1264" t="s">
        <v>32</v>
      </c>
      <c r="G1264">
        <v>25.91</v>
      </c>
      <c r="H1264">
        <v>6</v>
      </c>
      <c r="I1264">
        <v>7.7729999999999997</v>
      </c>
      <c r="J1264">
        <v>163.233</v>
      </c>
      <c r="K1264" s="1">
        <v>43587</v>
      </c>
      <c r="L1264" s="2">
        <v>0.42777777777777781</v>
      </c>
      <c r="M1264" t="s">
        <v>23</v>
      </c>
      <c r="N1264">
        <v>155.46</v>
      </c>
      <c r="O1264">
        <v>4.7619047620000003</v>
      </c>
      <c r="P1264">
        <v>7.7729999999999997</v>
      </c>
      <c r="Q1264">
        <v>8.6999999999999993</v>
      </c>
    </row>
    <row r="1265" spans="1:17" x14ac:dyDescent="0.3">
      <c r="A1265" t="s">
        <v>345</v>
      </c>
      <c r="B1265" t="s">
        <v>18</v>
      </c>
      <c r="C1265" t="s">
        <v>19</v>
      </c>
      <c r="D1265" t="s">
        <v>20</v>
      </c>
      <c r="E1265" t="s">
        <v>31</v>
      </c>
      <c r="F1265" t="s">
        <v>28</v>
      </c>
      <c r="G1265">
        <v>32.25</v>
      </c>
      <c r="H1265">
        <v>4</v>
      </c>
      <c r="I1265">
        <v>6.45</v>
      </c>
      <c r="J1265">
        <v>135.44999999999999</v>
      </c>
      <c r="K1265" t="s">
        <v>257</v>
      </c>
      <c r="L1265" s="2">
        <v>0.52638888888888891</v>
      </c>
      <c r="M1265" t="s">
        <v>23</v>
      </c>
      <c r="N1265">
        <v>129</v>
      </c>
      <c r="O1265">
        <v>4.7619047620000003</v>
      </c>
      <c r="P1265">
        <v>6.45</v>
      </c>
      <c r="Q1265">
        <v>6.5</v>
      </c>
    </row>
    <row r="1266" spans="1:17" x14ac:dyDescent="0.3">
      <c r="A1266" t="s">
        <v>346</v>
      </c>
      <c r="B1266" t="s">
        <v>25</v>
      </c>
      <c r="C1266" t="s">
        <v>26</v>
      </c>
      <c r="D1266" t="s">
        <v>20</v>
      </c>
      <c r="E1266" t="s">
        <v>31</v>
      </c>
      <c r="F1266" t="s">
        <v>28</v>
      </c>
      <c r="G1266">
        <v>65.94</v>
      </c>
      <c r="H1266">
        <v>4</v>
      </c>
      <c r="I1266">
        <v>13.188000000000001</v>
      </c>
      <c r="J1266">
        <v>276.94799999999998</v>
      </c>
      <c r="K1266" s="1">
        <v>43648</v>
      </c>
      <c r="L1266" s="2">
        <v>0.54513888888888895</v>
      </c>
      <c r="M1266" t="s">
        <v>33</v>
      </c>
      <c r="N1266">
        <v>263.76</v>
      </c>
      <c r="O1266">
        <v>4.7619047620000003</v>
      </c>
      <c r="P1266">
        <v>13.188000000000001</v>
      </c>
      <c r="Q1266">
        <v>6.9</v>
      </c>
    </row>
    <row r="1267" spans="1:17" x14ac:dyDescent="0.3">
      <c r="A1267" t="s">
        <v>347</v>
      </c>
      <c r="B1267" t="s">
        <v>18</v>
      </c>
      <c r="C1267" t="s">
        <v>19</v>
      </c>
      <c r="D1267" t="s">
        <v>27</v>
      </c>
      <c r="E1267" t="s">
        <v>21</v>
      </c>
      <c r="F1267" t="s">
        <v>28</v>
      </c>
      <c r="G1267">
        <v>75.06</v>
      </c>
      <c r="H1267">
        <v>9</v>
      </c>
      <c r="I1267">
        <v>33.777000000000001</v>
      </c>
      <c r="J1267">
        <v>709.31700000000001</v>
      </c>
      <c r="K1267" t="s">
        <v>103</v>
      </c>
      <c r="L1267" s="2">
        <v>0.55902777777777779</v>
      </c>
      <c r="M1267" t="s">
        <v>23</v>
      </c>
      <c r="N1267">
        <v>675.54</v>
      </c>
      <c r="O1267">
        <v>4.7619047620000003</v>
      </c>
      <c r="P1267">
        <v>33.777000000000001</v>
      </c>
      <c r="Q1267">
        <v>6.2</v>
      </c>
    </row>
    <row r="1268" spans="1:17" x14ac:dyDescent="0.3">
      <c r="A1268" t="s">
        <v>348</v>
      </c>
      <c r="B1268" t="s">
        <v>25</v>
      </c>
      <c r="C1268" t="s">
        <v>26</v>
      </c>
      <c r="D1268" t="s">
        <v>27</v>
      </c>
      <c r="E1268" t="s">
        <v>21</v>
      </c>
      <c r="F1268" t="s">
        <v>51</v>
      </c>
      <c r="G1268">
        <v>16.45</v>
      </c>
      <c r="H1268">
        <v>4</v>
      </c>
      <c r="I1268">
        <v>3.29</v>
      </c>
      <c r="J1268">
        <v>69.09</v>
      </c>
      <c r="K1268" s="1">
        <v>43649</v>
      </c>
      <c r="L1268" s="2">
        <v>0.62013888888888891</v>
      </c>
      <c r="M1268" t="s">
        <v>23</v>
      </c>
      <c r="N1268">
        <v>65.8</v>
      </c>
      <c r="O1268">
        <v>4.7619047620000003</v>
      </c>
      <c r="P1268">
        <v>3.29</v>
      </c>
      <c r="Q1268">
        <v>5.6</v>
      </c>
    </row>
    <row r="1269" spans="1:17" x14ac:dyDescent="0.3">
      <c r="A1269" t="s">
        <v>349</v>
      </c>
      <c r="B1269" t="s">
        <v>46</v>
      </c>
      <c r="C1269" t="s">
        <v>47</v>
      </c>
      <c r="D1269" t="s">
        <v>20</v>
      </c>
      <c r="E1269" t="s">
        <v>21</v>
      </c>
      <c r="F1269" t="s">
        <v>51</v>
      </c>
      <c r="G1269">
        <v>38.299999999999997</v>
      </c>
      <c r="H1269">
        <v>4</v>
      </c>
      <c r="I1269">
        <v>7.66</v>
      </c>
      <c r="J1269">
        <v>160.86000000000001</v>
      </c>
      <c r="K1269" t="s">
        <v>125</v>
      </c>
      <c r="L1269" s="2">
        <v>0.80694444444444446</v>
      </c>
      <c r="M1269" t="s">
        <v>29</v>
      </c>
      <c r="N1269">
        <v>153.19999999999999</v>
      </c>
      <c r="O1269">
        <v>4.7619047620000003</v>
      </c>
      <c r="P1269">
        <v>7.66</v>
      </c>
      <c r="Q1269">
        <v>5.7</v>
      </c>
    </row>
    <row r="1270" spans="1:17" x14ac:dyDescent="0.3">
      <c r="A1270" t="s">
        <v>350</v>
      </c>
      <c r="B1270" t="s">
        <v>18</v>
      </c>
      <c r="C1270" t="s">
        <v>19</v>
      </c>
      <c r="D1270" t="s">
        <v>20</v>
      </c>
      <c r="E1270" t="s">
        <v>21</v>
      </c>
      <c r="F1270" t="s">
        <v>37</v>
      </c>
      <c r="G1270">
        <v>22.24</v>
      </c>
      <c r="H1270">
        <v>10</v>
      </c>
      <c r="I1270">
        <v>11.12</v>
      </c>
      <c r="J1270">
        <v>233.52</v>
      </c>
      <c r="K1270" s="1">
        <v>43710</v>
      </c>
      <c r="L1270" s="2">
        <v>0.45833333333333331</v>
      </c>
      <c r="M1270" t="s">
        <v>29</v>
      </c>
      <c r="N1270">
        <v>222.4</v>
      </c>
      <c r="O1270">
        <v>4.7619047620000003</v>
      </c>
      <c r="P1270">
        <v>11.12</v>
      </c>
      <c r="Q1270">
        <v>4.2</v>
      </c>
    </row>
    <row r="1271" spans="1:17" x14ac:dyDescent="0.3">
      <c r="A1271" t="s">
        <v>351</v>
      </c>
      <c r="B1271" t="s">
        <v>46</v>
      </c>
      <c r="C1271" t="s">
        <v>47</v>
      </c>
      <c r="D1271" t="s">
        <v>27</v>
      </c>
      <c r="E1271" t="s">
        <v>31</v>
      </c>
      <c r="F1271" t="s">
        <v>37</v>
      </c>
      <c r="G1271">
        <v>54.45</v>
      </c>
      <c r="H1271">
        <v>1</v>
      </c>
      <c r="I1271">
        <v>2.7225000000000001</v>
      </c>
      <c r="J1271">
        <v>57.172499999999999</v>
      </c>
      <c r="K1271" t="s">
        <v>314</v>
      </c>
      <c r="L1271" s="2">
        <v>0.80833333333333324</v>
      </c>
      <c r="M1271" t="s">
        <v>23</v>
      </c>
      <c r="N1271">
        <v>54.45</v>
      </c>
      <c r="O1271">
        <v>4.7619047620000003</v>
      </c>
      <c r="P1271">
        <v>2.7225000000000001</v>
      </c>
      <c r="Q1271">
        <v>7.9</v>
      </c>
    </row>
    <row r="1272" spans="1:17" x14ac:dyDescent="0.3">
      <c r="A1272" t="s">
        <v>352</v>
      </c>
      <c r="B1272" t="s">
        <v>18</v>
      </c>
      <c r="C1272" t="s">
        <v>19</v>
      </c>
      <c r="D1272" t="s">
        <v>20</v>
      </c>
      <c r="E1272" t="s">
        <v>21</v>
      </c>
      <c r="F1272" t="s">
        <v>37</v>
      </c>
      <c r="G1272">
        <v>98.4</v>
      </c>
      <c r="H1272">
        <v>7</v>
      </c>
      <c r="I1272">
        <v>34.44</v>
      </c>
      <c r="J1272">
        <v>723.24</v>
      </c>
      <c r="K1272" s="1">
        <v>43802</v>
      </c>
      <c r="L1272" s="2">
        <v>0.52986111111111112</v>
      </c>
      <c r="M1272" t="s">
        <v>33</v>
      </c>
      <c r="N1272">
        <v>688.8</v>
      </c>
      <c r="O1272">
        <v>4.7619047620000003</v>
      </c>
      <c r="P1272">
        <v>34.44</v>
      </c>
      <c r="Q1272">
        <v>8.6999999999999993</v>
      </c>
    </row>
    <row r="1273" spans="1:17" x14ac:dyDescent="0.3">
      <c r="A1273" t="s">
        <v>353</v>
      </c>
      <c r="B1273" t="s">
        <v>25</v>
      </c>
      <c r="C1273" t="s">
        <v>26</v>
      </c>
      <c r="D1273" t="s">
        <v>27</v>
      </c>
      <c r="E1273" t="s">
        <v>31</v>
      </c>
      <c r="F1273" t="s">
        <v>32</v>
      </c>
      <c r="G1273">
        <v>35.47</v>
      </c>
      <c r="H1273">
        <v>4</v>
      </c>
      <c r="I1273">
        <v>7.0940000000000003</v>
      </c>
      <c r="J1273">
        <v>148.97399999999999</v>
      </c>
      <c r="K1273" t="s">
        <v>354</v>
      </c>
      <c r="L1273" s="2">
        <v>0.72361111111111109</v>
      </c>
      <c r="M1273" t="s">
        <v>33</v>
      </c>
      <c r="N1273">
        <v>141.88</v>
      </c>
      <c r="O1273">
        <v>4.7619047620000003</v>
      </c>
      <c r="P1273">
        <v>7.0940000000000003</v>
      </c>
      <c r="Q1273">
        <v>6.9</v>
      </c>
    </row>
    <row r="1274" spans="1:17" x14ac:dyDescent="0.3">
      <c r="A1274" t="s">
        <v>355</v>
      </c>
      <c r="B1274" t="s">
        <v>46</v>
      </c>
      <c r="C1274" t="s">
        <v>47</v>
      </c>
      <c r="D1274" t="s">
        <v>20</v>
      </c>
      <c r="E1274" t="s">
        <v>21</v>
      </c>
      <c r="F1274" t="s">
        <v>48</v>
      </c>
      <c r="G1274">
        <v>74.599999999999994</v>
      </c>
      <c r="H1274">
        <v>10</v>
      </c>
      <c r="I1274">
        <v>37.299999999999997</v>
      </c>
      <c r="J1274">
        <v>783.3</v>
      </c>
      <c r="K1274" s="1">
        <v>43678</v>
      </c>
      <c r="L1274" s="2">
        <v>0.87152777777777779</v>
      </c>
      <c r="M1274" t="s">
        <v>29</v>
      </c>
      <c r="N1274">
        <v>746</v>
      </c>
      <c r="O1274">
        <v>4.7619047620000003</v>
      </c>
      <c r="P1274">
        <v>37.299999999999997</v>
      </c>
      <c r="Q1274">
        <v>9.5</v>
      </c>
    </row>
    <row r="1275" spans="1:17" x14ac:dyDescent="0.3">
      <c r="A1275" t="s">
        <v>356</v>
      </c>
      <c r="B1275" t="s">
        <v>18</v>
      </c>
      <c r="C1275" t="s">
        <v>19</v>
      </c>
      <c r="D1275" t="s">
        <v>20</v>
      </c>
      <c r="E1275" t="s">
        <v>31</v>
      </c>
      <c r="F1275" t="s">
        <v>32</v>
      </c>
      <c r="G1275">
        <v>70.739999999999995</v>
      </c>
      <c r="H1275">
        <v>4</v>
      </c>
      <c r="I1275">
        <v>14.148</v>
      </c>
      <c r="J1275">
        <v>297.108</v>
      </c>
      <c r="K1275" s="1">
        <v>43586</v>
      </c>
      <c r="L1275" s="2">
        <v>0.67013888888888884</v>
      </c>
      <c r="M1275" t="s">
        <v>33</v>
      </c>
      <c r="N1275">
        <v>282.95999999999998</v>
      </c>
      <c r="O1275">
        <v>4.7619047620000003</v>
      </c>
      <c r="P1275">
        <v>14.148</v>
      </c>
      <c r="Q1275">
        <v>4.4000000000000004</v>
      </c>
    </row>
    <row r="1276" spans="1:17" x14ac:dyDescent="0.3">
      <c r="A1276" t="s">
        <v>357</v>
      </c>
      <c r="B1276" t="s">
        <v>18</v>
      </c>
      <c r="C1276" t="s">
        <v>19</v>
      </c>
      <c r="D1276" t="s">
        <v>20</v>
      </c>
      <c r="E1276" t="s">
        <v>21</v>
      </c>
      <c r="F1276" t="s">
        <v>32</v>
      </c>
      <c r="G1276">
        <v>35.54</v>
      </c>
      <c r="H1276">
        <v>10</v>
      </c>
      <c r="I1276">
        <v>17.77</v>
      </c>
      <c r="J1276">
        <v>373.17</v>
      </c>
      <c r="K1276" s="1">
        <v>43556</v>
      </c>
      <c r="L1276" s="2">
        <v>0.56527777777777777</v>
      </c>
      <c r="M1276" t="s">
        <v>23</v>
      </c>
      <c r="N1276">
        <v>355.4</v>
      </c>
      <c r="O1276">
        <v>4.7619047620000003</v>
      </c>
      <c r="P1276">
        <v>17.77</v>
      </c>
      <c r="Q1276">
        <v>7</v>
      </c>
    </row>
    <row r="1277" spans="1:17" x14ac:dyDescent="0.3">
      <c r="A1277" t="s">
        <v>358</v>
      </c>
      <c r="B1277" t="s">
        <v>46</v>
      </c>
      <c r="C1277" t="s">
        <v>47</v>
      </c>
      <c r="D1277" t="s">
        <v>27</v>
      </c>
      <c r="E1277" t="s">
        <v>21</v>
      </c>
      <c r="F1277" t="s">
        <v>37</v>
      </c>
      <c r="G1277">
        <v>67.430000000000007</v>
      </c>
      <c r="H1277">
        <v>5</v>
      </c>
      <c r="I1277">
        <v>16.857500000000002</v>
      </c>
      <c r="J1277">
        <v>354.00749999999999</v>
      </c>
      <c r="K1277" s="1">
        <v>43619</v>
      </c>
      <c r="L1277" s="2">
        <v>0.75902777777777775</v>
      </c>
      <c r="M1277" t="s">
        <v>23</v>
      </c>
      <c r="N1277">
        <v>337.15</v>
      </c>
      <c r="O1277">
        <v>4.7619047620000003</v>
      </c>
      <c r="P1277">
        <v>16.857500000000002</v>
      </c>
      <c r="Q1277">
        <v>6.3</v>
      </c>
    </row>
    <row r="1278" spans="1:17" x14ac:dyDescent="0.3">
      <c r="A1278" t="s">
        <v>359</v>
      </c>
      <c r="B1278" t="s">
        <v>25</v>
      </c>
      <c r="C1278" t="s">
        <v>26</v>
      </c>
      <c r="D1278" t="s">
        <v>20</v>
      </c>
      <c r="E1278" t="s">
        <v>21</v>
      </c>
      <c r="F1278" t="s">
        <v>22</v>
      </c>
      <c r="G1278">
        <v>21.12</v>
      </c>
      <c r="H1278">
        <v>2</v>
      </c>
      <c r="I1278">
        <v>2.1120000000000001</v>
      </c>
      <c r="J1278">
        <v>44.351999999999997</v>
      </c>
      <c r="K1278" s="1">
        <v>43525</v>
      </c>
      <c r="L1278" s="2">
        <v>0.80347222222222225</v>
      </c>
      <c r="M1278" t="s">
        <v>29</v>
      </c>
      <c r="N1278">
        <v>42.24</v>
      </c>
      <c r="O1278">
        <v>4.7619047620000003</v>
      </c>
      <c r="P1278">
        <v>2.1120000000000001</v>
      </c>
      <c r="Q1278">
        <v>9.6999999999999993</v>
      </c>
    </row>
    <row r="1279" spans="1:17" x14ac:dyDescent="0.3">
      <c r="A1279" t="s">
        <v>360</v>
      </c>
      <c r="B1279" t="s">
        <v>18</v>
      </c>
      <c r="C1279" t="s">
        <v>19</v>
      </c>
      <c r="D1279" t="s">
        <v>20</v>
      </c>
      <c r="E1279" t="s">
        <v>21</v>
      </c>
      <c r="F1279" t="s">
        <v>32</v>
      </c>
      <c r="G1279">
        <v>21.54</v>
      </c>
      <c r="H1279">
        <v>9</v>
      </c>
      <c r="I1279">
        <v>9.6929999999999996</v>
      </c>
      <c r="J1279">
        <v>203.553</v>
      </c>
      <c r="K1279" s="1">
        <v>43647</v>
      </c>
      <c r="L1279" s="2">
        <v>0.48888888888888887</v>
      </c>
      <c r="M1279" t="s">
        <v>33</v>
      </c>
      <c r="N1279">
        <v>193.86</v>
      </c>
      <c r="O1279">
        <v>4.7619047620000003</v>
      </c>
      <c r="P1279">
        <v>9.6929999999999996</v>
      </c>
      <c r="Q1279">
        <v>8.8000000000000007</v>
      </c>
    </row>
    <row r="1280" spans="1:17" x14ac:dyDescent="0.3">
      <c r="A1280" t="s">
        <v>361</v>
      </c>
      <c r="B1280" t="s">
        <v>18</v>
      </c>
      <c r="C1280" t="s">
        <v>19</v>
      </c>
      <c r="D1280" t="s">
        <v>27</v>
      </c>
      <c r="E1280" t="s">
        <v>21</v>
      </c>
      <c r="F1280" t="s">
        <v>32</v>
      </c>
      <c r="G1280">
        <v>12.03</v>
      </c>
      <c r="H1280">
        <v>2</v>
      </c>
      <c r="I1280">
        <v>1.2030000000000001</v>
      </c>
      <c r="J1280">
        <v>25.263000000000002</v>
      </c>
      <c r="K1280" t="s">
        <v>35</v>
      </c>
      <c r="L1280" s="2">
        <v>0.66041666666666665</v>
      </c>
      <c r="M1280" t="s">
        <v>29</v>
      </c>
      <c r="N1280">
        <v>24.06</v>
      </c>
      <c r="O1280">
        <v>4.7619047620000003</v>
      </c>
      <c r="P1280">
        <v>1.2030000000000001</v>
      </c>
      <c r="Q1280">
        <v>5.0999999999999996</v>
      </c>
    </row>
    <row r="1281" spans="1:17" x14ac:dyDescent="0.3">
      <c r="A1281" t="s">
        <v>362</v>
      </c>
      <c r="B1281" t="s">
        <v>46</v>
      </c>
      <c r="C1281" t="s">
        <v>47</v>
      </c>
      <c r="D1281" t="s">
        <v>27</v>
      </c>
      <c r="E1281" t="s">
        <v>21</v>
      </c>
      <c r="F1281" t="s">
        <v>22</v>
      </c>
      <c r="G1281">
        <v>99.71</v>
      </c>
      <c r="H1281">
        <v>6</v>
      </c>
      <c r="I1281">
        <v>29.913</v>
      </c>
      <c r="J1281">
        <v>628.173</v>
      </c>
      <c r="K1281" t="s">
        <v>314</v>
      </c>
      <c r="L1281" s="2">
        <v>0.70277777777777783</v>
      </c>
      <c r="M1281" t="s">
        <v>23</v>
      </c>
      <c r="N1281">
        <v>598.26</v>
      </c>
      <c r="O1281">
        <v>4.7619047620000003</v>
      </c>
      <c r="P1281">
        <v>29.913</v>
      </c>
      <c r="Q1281">
        <v>7.9</v>
      </c>
    </row>
    <row r="1282" spans="1:17" x14ac:dyDescent="0.3">
      <c r="A1282" t="s">
        <v>363</v>
      </c>
      <c r="B1282" t="s">
        <v>46</v>
      </c>
      <c r="C1282" t="s">
        <v>47</v>
      </c>
      <c r="D1282" t="s">
        <v>27</v>
      </c>
      <c r="E1282" t="s">
        <v>31</v>
      </c>
      <c r="F1282" t="s">
        <v>51</v>
      </c>
      <c r="G1282">
        <v>47.97</v>
      </c>
      <c r="H1282">
        <v>7</v>
      </c>
      <c r="I1282">
        <v>16.7895</v>
      </c>
      <c r="J1282">
        <v>352.5795</v>
      </c>
      <c r="K1282" s="1">
        <v>43647</v>
      </c>
      <c r="L1282" s="2">
        <v>0.86944444444444446</v>
      </c>
      <c r="M1282" t="s">
        <v>29</v>
      </c>
      <c r="N1282">
        <v>335.79</v>
      </c>
      <c r="O1282">
        <v>4.7619047620000003</v>
      </c>
      <c r="P1282">
        <v>16.7895</v>
      </c>
      <c r="Q1282">
        <v>6.2</v>
      </c>
    </row>
    <row r="1283" spans="1:17" x14ac:dyDescent="0.3">
      <c r="A1283" t="s">
        <v>364</v>
      </c>
      <c r="B1283" t="s">
        <v>25</v>
      </c>
      <c r="C1283" t="s">
        <v>26</v>
      </c>
      <c r="D1283" t="s">
        <v>20</v>
      </c>
      <c r="E1283" t="s">
        <v>21</v>
      </c>
      <c r="F1283" t="s">
        <v>32</v>
      </c>
      <c r="G1283">
        <v>21.82</v>
      </c>
      <c r="H1283">
        <v>10</v>
      </c>
      <c r="I1283">
        <v>10.91</v>
      </c>
      <c r="J1283">
        <v>229.11</v>
      </c>
      <c r="K1283" s="1">
        <v>43647</v>
      </c>
      <c r="L1283" s="2">
        <v>0.73333333333333339</v>
      </c>
      <c r="M1283" t="s">
        <v>29</v>
      </c>
      <c r="N1283">
        <v>218.2</v>
      </c>
      <c r="O1283">
        <v>4.7619047620000003</v>
      </c>
      <c r="P1283">
        <v>10.91</v>
      </c>
      <c r="Q1283">
        <v>7.1</v>
      </c>
    </row>
    <row r="1284" spans="1:17" x14ac:dyDescent="0.3">
      <c r="A1284" t="s">
        <v>365</v>
      </c>
      <c r="B1284" t="s">
        <v>25</v>
      </c>
      <c r="C1284" t="s">
        <v>26</v>
      </c>
      <c r="D1284" t="s">
        <v>27</v>
      </c>
      <c r="E1284" t="s">
        <v>21</v>
      </c>
      <c r="F1284" t="s">
        <v>51</v>
      </c>
      <c r="G1284">
        <v>95.42</v>
      </c>
      <c r="H1284">
        <v>4</v>
      </c>
      <c r="I1284">
        <v>19.084</v>
      </c>
      <c r="J1284">
        <v>400.76400000000001</v>
      </c>
      <c r="K1284" s="1">
        <v>43498</v>
      </c>
      <c r="L1284" s="2">
        <v>0.55763888888888891</v>
      </c>
      <c r="M1284" t="s">
        <v>23</v>
      </c>
      <c r="N1284">
        <v>381.68</v>
      </c>
      <c r="O1284">
        <v>4.7619047620000003</v>
      </c>
      <c r="P1284">
        <v>19.084</v>
      </c>
      <c r="Q1284">
        <v>6.4</v>
      </c>
    </row>
    <row r="1285" spans="1:17" x14ac:dyDescent="0.3">
      <c r="A1285" t="s">
        <v>366</v>
      </c>
      <c r="B1285" t="s">
        <v>25</v>
      </c>
      <c r="C1285" t="s">
        <v>26</v>
      </c>
      <c r="D1285" t="s">
        <v>20</v>
      </c>
      <c r="E1285" t="s">
        <v>31</v>
      </c>
      <c r="F1285" t="s">
        <v>51</v>
      </c>
      <c r="G1285">
        <v>70.989999999999995</v>
      </c>
      <c r="H1285">
        <v>10</v>
      </c>
      <c r="I1285">
        <v>35.494999999999997</v>
      </c>
      <c r="J1285">
        <v>745.39499999999998</v>
      </c>
      <c r="K1285" t="s">
        <v>295</v>
      </c>
      <c r="L1285" s="2">
        <v>0.68611111111111101</v>
      </c>
      <c r="M1285" t="s">
        <v>29</v>
      </c>
      <c r="N1285">
        <v>709.9</v>
      </c>
      <c r="O1285">
        <v>4.7619047620000003</v>
      </c>
      <c r="P1285">
        <v>35.494999999999997</v>
      </c>
      <c r="Q1285">
        <v>5.7</v>
      </c>
    </row>
    <row r="1286" spans="1:17" x14ac:dyDescent="0.3">
      <c r="A1286" t="s">
        <v>367</v>
      </c>
      <c r="B1286" t="s">
        <v>18</v>
      </c>
      <c r="C1286" t="s">
        <v>19</v>
      </c>
      <c r="D1286" t="s">
        <v>20</v>
      </c>
      <c r="E1286" t="s">
        <v>31</v>
      </c>
      <c r="F1286" t="s">
        <v>37</v>
      </c>
      <c r="G1286">
        <v>44.02</v>
      </c>
      <c r="H1286">
        <v>10</v>
      </c>
      <c r="I1286">
        <v>22.01</v>
      </c>
      <c r="J1286">
        <v>462.21</v>
      </c>
      <c r="K1286" t="s">
        <v>295</v>
      </c>
      <c r="L1286" s="2">
        <v>0.83124999999999993</v>
      </c>
      <c r="M1286" t="s">
        <v>33</v>
      </c>
      <c r="N1286">
        <v>440.2</v>
      </c>
      <c r="O1286">
        <v>4.7619047620000003</v>
      </c>
      <c r="P1286">
        <v>22.01</v>
      </c>
      <c r="Q1286">
        <v>9.6</v>
      </c>
    </row>
    <row r="1287" spans="1:17" x14ac:dyDescent="0.3">
      <c r="A1287" t="s">
        <v>368</v>
      </c>
      <c r="B1287" t="s">
        <v>18</v>
      </c>
      <c r="C1287" t="s">
        <v>19</v>
      </c>
      <c r="D1287" t="s">
        <v>27</v>
      </c>
      <c r="E1287" t="s">
        <v>21</v>
      </c>
      <c r="F1287" t="s">
        <v>32</v>
      </c>
      <c r="G1287">
        <v>69.959999999999994</v>
      </c>
      <c r="H1287">
        <v>8</v>
      </c>
      <c r="I1287">
        <v>27.984000000000002</v>
      </c>
      <c r="J1287">
        <v>587.66399999999999</v>
      </c>
      <c r="K1287" t="s">
        <v>118</v>
      </c>
      <c r="L1287" s="2">
        <v>0.7090277777777777</v>
      </c>
      <c r="M1287" t="s">
        <v>33</v>
      </c>
      <c r="N1287">
        <v>559.67999999999995</v>
      </c>
      <c r="O1287">
        <v>4.7619047620000003</v>
      </c>
      <c r="P1287">
        <v>27.984000000000002</v>
      </c>
      <c r="Q1287">
        <v>6.4</v>
      </c>
    </row>
    <row r="1288" spans="1:17" x14ac:dyDescent="0.3">
      <c r="A1288" t="s">
        <v>369</v>
      </c>
      <c r="B1288" t="s">
        <v>25</v>
      </c>
      <c r="C1288" t="s">
        <v>26</v>
      </c>
      <c r="D1288" t="s">
        <v>27</v>
      </c>
      <c r="E1288" t="s">
        <v>31</v>
      </c>
      <c r="F1288" t="s">
        <v>32</v>
      </c>
      <c r="G1288">
        <v>37</v>
      </c>
      <c r="H1288">
        <v>1</v>
      </c>
      <c r="I1288">
        <v>1.85</v>
      </c>
      <c r="J1288">
        <v>38.85</v>
      </c>
      <c r="K1288" s="1">
        <v>43619</v>
      </c>
      <c r="L1288" s="2">
        <v>0.56180555555555556</v>
      </c>
      <c r="M1288" t="s">
        <v>33</v>
      </c>
      <c r="N1288">
        <v>37</v>
      </c>
      <c r="O1288">
        <v>4.7619047620000003</v>
      </c>
      <c r="P1288">
        <v>1.85</v>
      </c>
      <c r="Q1288">
        <v>7.9</v>
      </c>
    </row>
    <row r="1289" spans="1:17" x14ac:dyDescent="0.3">
      <c r="A1289" t="s">
        <v>370</v>
      </c>
      <c r="B1289" t="s">
        <v>18</v>
      </c>
      <c r="C1289" t="s">
        <v>19</v>
      </c>
      <c r="D1289" t="s">
        <v>27</v>
      </c>
      <c r="E1289" t="s">
        <v>21</v>
      </c>
      <c r="F1289" t="s">
        <v>37</v>
      </c>
      <c r="G1289">
        <v>15.34</v>
      </c>
      <c r="H1289">
        <v>1</v>
      </c>
      <c r="I1289">
        <v>0.76700000000000002</v>
      </c>
      <c r="J1289">
        <v>16.106999999999999</v>
      </c>
      <c r="K1289" s="1">
        <v>43617</v>
      </c>
      <c r="L1289" s="2">
        <v>0.46458333333333335</v>
      </c>
      <c r="M1289" t="s">
        <v>29</v>
      </c>
      <c r="N1289">
        <v>15.34</v>
      </c>
      <c r="O1289">
        <v>4.7619047620000003</v>
      </c>
      <c r="P1289">
        <v>0.76700000000000002</v>
      </c>
      <c r="Q1289">
        <v>6.5</v>
      </c>
    </row>
    <row r="1290" spans="1:17" x14ac:dyDescent="0.3">
      <c r="A1290" t="s">
        <v>371</v>
      </c>
      <c r="B1290" t="s">
        <v>18</v>
      </c>
      <c r="C1290" t="s">
        <v>19</v>
      </c>
      <c r="D1290" t="s">
        <v>20</v>
      </c>
      <c r="E1290" t="s">
        <v>31</v>
      </c>
      <c r="F1290" t="s">
        <v>22</v>
      </c>
      <c r="G1290">
        <v>99.83</v>
      </c>
      <c r="H1290">
        <v>6</v>
      </c>
      <c r="I1290">
        <v>29.949000000000002</v>
      </c>
      <c r="J1290">
        <v>628.92899999999997</v>
      </c>
      <c r="K1290" s="1">
        <v>43558</v>
      </c>
      <c r="L1290" s="2">
        <v>0.62638888888888888</v>
      </c>
      <c r="M1290" t="s">
        <v>23</v>
      </c>
      <c r="N1290">
        <v>598.98</v>
      </c>
      <c r="O1290">
        <v>4.7619047620000003</v>
      </c>
      <c r="P1290">
        <v>29.949000000000002</v>
      </c>
      <c r="Q1290">
        <v>8.5</v>
      </c>
    </row>
    <row r="1291" spans="1:17" x14ac:dyDescent="0.3">
      <c r="A1291" t="s">
        <v>372</v>
      </c>
      <c r="B1291" t="s">
        <v>18</v>
      </c>
      <c r="C1291" t="s">
        <v>19</v>
      </c>
      <c r="D1291" t="s">
        <v>20</v>
      </c>
      <c r="E1291" t="s">
        <v>21</v>
      </c>
      <c r="F1291" t="s">
        <v>22</v>
      </c>
      <c r="G1291">
        <v>47.67</v>
      </c>
      <c r="H1291">
        <v>4</v>
      </c>
      <c r="I1291">
        <v>9.5340000000000007</v>
      </c>
      <c r="J1291">
        <v>200.214</v>
      </c>
      <c r="K1291" s="1">
        <v>43802</v>
      </c>
      <c r="L1291" s="2">
        <v>0.59791666666666665</v>
      </c>
      <c r="M1291" t="s">
        <v>29</v>
      </c>
      <c r="N1291">
        <v>190.68</v>
      </c>
      <c r="O1291">
        <v>4.7619047620000003</v>
      </c>
      <c r="P1291">
        <v>9.5340000000000007</v>
      </c>
      <c r="Q1291">
        <v>9.1</v>
      </c>
    </row>
    <row r="1292" spans="1:17" x14ac:dyDescent="0.3">
      <c r="A1292" t="s">
        <v>373</v>
      </c>
      <c r="B1292" t="s">
        <v>46</v>
      </c>
      <c r="C1292" t="s">
        <v>47</v>
      </c>
      <c r="D1292" t="s">
        <v>27</v>
      </c>
      <c r="E1292" t="s">
        <v>31</v>
      </c>
      <c r="F1292" t="s">
        <v>22</v>
      </c>
      <c r="G1292">
        <v>66.680000000000007</v>
      </c>
      <c r="H1292">
        <v>5</v>
      </c>
      <c r="I1292">
        <v>16.670000000000002</v>
      </c>
      <c r="J1292">
        <v>350.07</v>
      </c>
      <c r="K1292" t="s">
        <v>49</v>
      </c>
      <c r="L1292" s="2">
        <v>0.75069444444444444</v>
      </c>
      <c r="M1292" t="s">
        <v>29</v>
      </c>
      <c r="N1292">
        <v>333.4</v>
      </c>
      <c r="O1292">
        <v>4.7619047620000003</v>
      </c>
      <c r="P1292">
        <v>16.670000000000002</v>
      </c>
      <c r="Q1292">
        <v>7.6</v>
      </c>
    </row>
    <row r="1293" spans="1:17" x14ac:dyDescent="0.3">
      <c r="A1293" t="s">
        <v>374</v>
      </c>
      <c r="B1293" t="s">
        <v>25</v>
      </c>
      <c r="C1293" t="s">
        <v>26</v>
      </c>
      <c r="D1293" t="s">
        <v>20</v>
      </c>
      <c r="E1293" t="s">
        <v>31</v>
      </c>
      <c r="F1293" t="s">
        <v>32</v>
      </c>
      <c r="G1293">
        <v>74.86</v>
      </c>
      <c r="H1293">
        <v>1</v>
      </c>
      <c r="I1293">
        <v>3.7429999999999999</v>
      </c>
      <c r="J1293">
        <v>78.602999999999994</v>
      </c>
      <c r="K1293" t="s">
        <v>177</v>
      </c>
      <c r="L1293" s="2">
        <v>0.61736111111111114</v>
      </c>
      <c r="M1293" t="s">
        <v>29</v>
      </c>
      <c r="N1293">
        <v>74.86</v>
      </c>
      <c r="O1293">
        <v>4.7619047620000003</v>
      </c>
      <c r="P1293">
        <v>3.7429999999999999</v>
      </c>
      <c r="Q1293">
        <v>6.9</v>
      </c>
    </row>
    <row r="1294" spans="1:17" x14ac:dyDescent="0.3">
      <c r="A1294" t="s">
        <v>375</v>
      </c>
      <c r="B1294" t="s">
        <v>25</v>
      </c>
      <c r="C1294" t="s">
        <v>26</v>
      </c>
      <c r="D1294" t="s">
        <v>27</v>
      </c>
      <c r="E1294" t="s">
        <v>21</v>
      </c>
      <c r="F1294" t="s">
        <v>37</v>
      </c>
      <c r="G1294">
        <v>23.75</v>
      </c>
      <c r="H1294">
        <v>9</v>
      </c>
      <c r="I1294">
        <v>10.6875</v>
      </c>
      <c r="J1294">
        <v>224.4375</v>
      </c>
      <c r="K1294" t="s">
        <v>305</v>
      </c>
      <c r="L1294" s="2">
        <v>0.50138888888888888</v>
      </c>
      <c r="M1294" t="s">
        <v>29</v>
      </c>
      <c r="N1294">
        <v>213.75</v>
      </c>
      <c r="O1294">
        <v>4.7619047620000003</v>
      </c>
      <c r="P1294">
        <v>10.6875</v>
      </c>
      <c r="Q1294">
        <v>9.5</v>
      </c>
    </row>
    <row r="1295" spans="1:17" x14ac:dyDescent="0.3">
      <c r="A1295" t="s">
        <v>376</v>
      </c>
      <c r="B1295" t="s">
        <v>46</v>
      </c>
      <c r="C1295" t="s">
        <v>47</v>
      </c>
      <c r="D1295" t="s">
        <v>27</v>
      </c>
      <c r="E1295" t="s">
        <v>21</v>
      </c>
      <c r="F1295" t="s">
        <v>48</v>
      </c>
      <c r="G1295">
        <v>48.51</v>
      </c>
      <c r="H1295">
        <v>7</v>
      </c>
      <c r="I1295">
        <v>16.9785</v>
      </c>
      <c r="J1295">
        <v>356.54849999999999</v>
      </c>
      <c r="K1295" t="s">
        <v>76</v>
      </c>
      <c r="L1295" s="2">
        <v>0.5625</v>
      </c>
      <c r="M1295" t="s">
        <v>33</v>
      </c>
      <c r="N1295">
        <v>339.57</v>
      </c>
      <c r="O1295">
        <v>4.7619047620000003</v>
      </c>
      <c r="P1295">
        <v>16.9785</v>
      </c>
      <c r="Q1295">
        <v>5.2</v>
      </c>
    </row>
    <row r="1296" spans="1:17" x14ac:dyDescent="0.3">
      <c r="A1296" t="s">
        <v>377</v>
      </c>
      <c r="B1296" t="s">
        <v>18</v>
      </c>
      <c r="C1296" t="s">
        <v>19</v>
      </c>
      <c r="D1296" t="s">
        <v>20</v>
      </c>
      <c r="E1296" t="s">
        <v>21</v>
      </c>
      <c r="F1296" t="s">
        <v>32</v>
      </c>
      <c r="G1296">
        <v>94.88</v>
      </c>
      <c r="H1296">
        <v>7</v>
      </c>
      <c r="I1296">
        <v>33.207999999999998</v>
      </c>
      <c r="J1296">
        <v>697.36800000000005</v>
      </c>
      <c r="K1296" s="1">
        <v>43526</v>
      </c>
      <c r="L1296" s="2">
        <v>0.60972222222222217</v>
      </c>
      <c r="M1296" t="s">
        <v>29</v>
      </c>
      <c r="N1296">
        <v>664.16</v>
      </c>
      <c r="O1296">
        <v>4.7619047620000003</v>
      </c>
      <c r="P1296">
        <v>33.207999999999998</v>
      </c>
      <c r="Q1296">
        <v>4.2</v>
      </c>
    </row>
    <row r="1297" spans="1:17" x14ac:dyDescent="0.3">
      <c r="A1297" t="s">
        <v>378</v>
      </c>
      <c r="B1297" t="s">
        <v>46</v>
      </c>
      <c r="C1297" t="s">
        <v>47</v>
      </c>
      <c r="D1297" t="s">
        <v>20</v>
      </c>
      <c r="E1297" t="s">
        <v>31</v>
      </c>
      <c r="F1297" t="s">
        <v>28</v>
      </c>
      <c r="G1297">
        <v>40.299999999999997</v>
      </c>
      <c r="H1297">
        <v>10</v>
      </c>
      <c r="I1297">
        <v>20.149999999999999</v>
      </c>
      <c r="J1297">
        <v>423.15</v>
      </c>
      <c r="K1297" t="s">
        <v>129</v>
      </c>
      <c r="L1297" s="2">
        <v>0.73402777777777783</v>
      </c>
      <c r="M1297" t="s">
        <v>33</v>
      </c>
      <c r="N1297">
        <v>403</v>
      </c>
      <c r="O1297">
        <v>4.7619047620000003</v>
      </c>
      <c r="P1297">
        <v>20.149999999999999</v>
      </c>
      <c r="Q1297">
        <v>7</v>
      </c>
    </row>
    <row r="1298" spans="1:17" x14ac:dyDescent="0.3">
      <c r="A1298" t="s">
        <v>379</v>
      </c>
      <c r="B1298" t="s">
        <v>25</v>
      </c>
      <c r="C1298" t="s">
        <v>26</v>
      </c>
      <c r="D1298" t="s">
        <v>27</v>
      </c>
      <c r="E1298" t="s">
        <v>31</v>
      </c>
      <c r="F1298" t="s">
        <v>28</v>
      </c>
      <c r="G1298">
        <v>27.85</v>
      </c>
      <c r="H1298">
        <v>7</v>
      </c>
      <c r="I1298">
        <v>9.7475000000000005</v>
      </c>
      <c r="J1298">
        <v>204.69749999999999</v>
      </c>
      <c r="K1298" t="s">
        <v>354</v>
      </c>
      <c r="L1298" s="2">
        <v>0.72222222222222221</v>
      </c>
      <c r="M1298" t="s">
        <v>23</v>
      </c>
      <c r="N1298">
        <v>194.95</v>
      </c>
      <c r="O1298">
        <v>4.7619047620000003</v>
      </c>
      <c r="P1298">
        <v>9.7475000000000005</v>
      </c>
      <c r="Q1298">
        <v>6</v>
      </c>
    </row>
    <row r="1299" spans="1:17" x14ac:dyDescent="0.3">
      <c r="A1299" t="s">
        <v>380</v>
      </c>
      <c r="B1299" t="s">
        <v>18</v>
      </c>
      <c r="C1299" t="s">
        <v>19</v>
      </c>
      <c r="D1299" t="s">
        <v>20</v>
      </c>
      <c r="E1299" t="s">
        <v>21</v>
      </c>
      <c r="F1299" t="s">
        <v>28</v>
      </c>
      <c r="G1299">
        <v>62.48</v>
      </c>
      <c r="H1299">
        <v>1</v>
      </c>
      <c r="I1299">
        <v>3.1240000000000001</v>
      </c>
      <c r="J1299">
        <v>65.603999999999999</v>
      </c>
      <c r="K1299" t="s">
        <v>207</v>
      </c>
      <c r="L1299" s="2">
        <v>0.8534722222222223</v>
      </c>
      <c r="M1299" t="s">
        <v>29</v>
      </c>
      <c r="N1299">
        <v>62.48</v>
      </c>
      <c r="O1299">
        <v>4.7619047620000003</v>
      </c>
      <c r="P1299">
        <v>3.1240000000000001</v>
      </c>
      <c r="Q1299">
        <v>4.7</v>
      </c>
    </row>
    <row r="1300" spans="1:17" x14ac:dyDescent="0.3">
      <c r="A1300" t="s">
        <v>381</v>
      </c>
      <c r="B1300" t="s">
        <v>18</v>
      </c>
      <c r="C1300" t="s">
        <v>19</v>
      </c>
      <c r="D1300" t="s">
        <v>20</v>
      </c>
      <c r="E1300" t="s">
        <v>21</v>
      </c>
      <c r="F1300" t="s">
        <v>48</v>
      </c>
      <c r="G1300">
        <v>36.36</v>
      </c>
      <c r="H1300">
        <v>2</v>
      </c>
      <c r="I1300">
        <v>3.6360000000000001</v>
      </c>
      <c r="J1300">
        <v>76.355999999999995</v>
      </c>
      <c r="K1300" t="s">
        <v>62</v>
      </c>
      <c r="L1300" s="2">
        <v>0.41666666666666669</v>
      </c>
      <c r="M1300" t="s">
        <v>29</v>
      </c>
      <c r="N1300">
        <v>72.72</v>
      </c>
      <c r="O1300">
        <v>4.7619047620000003</v>
      </c>
      <c r="P1300">
        <v>3.6360000000000001</v>
      </c>
      <c r="Q1300">
        <v>7.1</v>
      </c>
    </row>
    <row r="1301" spans="1:17" x14ac:dyDescent="0.3">
      <c r="A1301" t="s">
        <v>382</v>
      </c>
      <c r="B1301" t="s">
        <v>46</v>
      </c>
      <c r="C1301" t="s">
        <v>47</v>
      </c>
      <c r="D1301" t="s">
        <v>27</v>
      </c>
      <c r="E1301" t="s">
        <v>31</v>
      </c>
      <c r="F1301" t="s">
        <v>22</v>
      </c>
      <c r="G1301">
        <v>18.11</v>
      </c>
      <c r="H1301">
        <v>10</v>
      </c>
      <c r="I1301">
        <v>9.0549999999999997</v>
      </c>
      <c r="J1301">
        <v>190.155</v>
      </c>
      <c r="K1301" t="s">
        <v>125</v>
      </c>
      <c r="L1301" s="2">
        <v>0.49027777777777781</v>
      </c>
      <c r="M1301" t="s">
        <v>23</v>
      </c>
      <c r="N1301">
        <v>181.1</v>
      </c>
      <c r="O1301">
        <v>4.7619047620000003</v>
      </c>
      <c r="P1301">
        <v>9.0549999999999997</v>
      </c>
      <c r="Q1301">
        <v>5.9</v>
      </c>
    </row>
    <row r="1302" spans="1:17" x14ac:dyDescent="0.3">
      <c r="A1302" t="s">
        <v>383</v>
      </c>
      <c r="B1302" t="s">
        <v>25</v>
      </c>
      <c r="C1302" t="s">
        <v>26</v>
      </c>
      <c r="D1302" t="s">
        <v>20</v>
      </c>
      <c r="E1302" t="s">
        <v>21</v>
      </c>
      <c r="F1302" t="s">
        <v>28</v>
      </c>
      <c r="G1302">
        <v>51.92</v>
      </c>
      <c r="H1302">
        <v>5</v>
      </c>
      <c r="I1302">
        <v>12.98</v>
      </c>
      <c r="J1302">
        <v>272.58</v>
      </c>
      <c r="K1302" s="1">
        <v>43527</v>
      </c>
      <c r="L1302" s="2">
        <v>0.5708333333333333</v>
      </c>
      <c r="M1302" t="s">
        <v>29</v>
      </c>
      <c r="N1302">
        <v>259.60000000000002</v>
      </c>
      <c r="O1302">
        <v>4.7619047620000003</v>
      </c>
      <c r="P1302">
        <v>12.98</v>
      </c>
      <c r="Q1302">
        <v>7.5</v>
      </c>
    </row>
    <row r="1303" spans="1:17" x14ac:dyDescent="0.3">
      <c r="A1303" t="s">
        <v>384</v>
      </c>
      <c r="B1303" t="s">
        <v>25</v>
      </c>
      <c r="C1303" t="s">
        <v>26</v>
      </c>
      <c r="D1303" t="s">
        <v>27</v>
      </c>
      <c r="E1303" t="s">
        <v>31</v>
      </c>
      <c r="F1303" t="s">
        <v>28</v>
      </c>
      <c r="G1303">
        <v>28.84</v>
      </c>
      <c r="H1303">
        <v>4</v>
      </c>
      <c r="I1303">
        <v>5.7679999999999998</v>
      </c>
      <c r="J1303">
        <v>121.128</v>
      </c>
      <c r="K1303" t="s">
        <v>56</v>
      </c>
      <c r="L1303" s="2">
        <v>0.61388888888888882</v>
      </c>
      <c r="M1303" t="s">
        <v>29</v>
      </c>
      <c r="N1303">
        <v>115.36</v>
      </c>
      <c r="O1303">
        <v>4.7619047620000003</v>
      </c>
      <c r="P1303">
        <v>5.7679999999999998</v>
      </c>
      <c r="Q1303">
        <v>6.4</v>
      </c>
    </row>
    <row r="1304" spans="1:17" x14ac:dyDescent="0.3">
      <c r="A1304" t="s">
        <v>385</v>
      </c>
      <c r="B1304" t="s">
        <v>18</v>
      </c>
      <c r="C1304" t="s">
        <v>19</v>
      </c>
      <c r="D1304" t="s">
        <v>20</v>
      </c>
      <c r="E1304" t="s">
        <v>31</v>
      </c>
      <c r="F1304" t="s">
        <v>32</v>
      </c>
      <c r="G1304">
        <v>78.38</v>
      </c>
      <c r="H1304">
        <v>6</v>
      </c>
      <c r="I1304">
        <v>23.513999999999999</v>
      </c>
      <c r="J1304">
        <v>493.79399999999998</v>
      </c>
      <c r="K1304" s="1">
        <v>43739</v>
      </c>
      <c r="L1304" s="2">
        <v>0.59444444444444444</v>
      </c>
      <c r="M1304" t="s">
        <v>23</v>
      </c>
      <c r="N1304">
        <v>470.28</v>
      </c>
      <c r="O1304">
        <v>4.7619047620000003</v>
      </c>
      <c r="P1304">
        <v>23.513999999999999</v>
      </c>
      <c r="Q1304">
        <v>5.8</v>
      </c>
    </row>
    <row r="1305" spans="1:17" x14ac:dyDescent="0.3">
      <c r="A1305" t="s">
        <v>386</v>
      </c>
      <c r="B1305" t="s">
        <v>18</v>
      </c>
      <c r="C1305" t="s">
        <v>19</v>
      </c>
      <c r="D1305" t="s">
        <v>20</v>
      </c>
      <c r="E1305" t="s">
        <v>31</v>
      </c>
      <c r="F1305" t="s">
        <v>32</v>
      </c>
      <c r="G1305">
        <v>60.01</v>
      </c>
      <c r="H1305">
        <v>4</v>
      </c>
      <c r="I1305">
        <v>12.002000000000001</v>
      </c>
      <c r="J1305">
        <v>252.042</v>
      </c>
      <c r="K1305" t="s">
        <v>76</v>
      </c>
      <c r="L1305" s="2">
        <v>0.66249999999999998</v>
      </c>
      <c r="M1305" t="s">
        <v>29</v>
      </c>
      <c r="N1305">
        <v>240.04</v>
      </c>
      <c r="O1305">
        <v>4.7619047620000003</v>
      </c>
      <c r="P1305">
        <v>12.002000000000001</v>
      </c>
      <c r="Q1305">
        <v>4.5</v>
      </c>
    </row>
    <row r="1306" spans="1:17" x14ac:dyDescent="0.3">
      <c r="A1306" t="s">
        <v>387</v>
      </c>
      <c r="B1306" t="s">
        <v>25</v>
      </c>
      <c r="C1306" t="s">
        <v>26</v>
      </c>
      <c r="D1306" t="s">
        <v>20</v>
      </c>
      <c r="E1306" t="s">
        <v>21</v>
      </c>
      <c r="F1306" t="s">
        <v>32</v>
      </c>
      <c r="G1306">
        <v>88.61</v>
      </c>
      <c r="H1306">
        <v>1</v>
      </c>
      <c r="I1306">
        <v>4.4305000000000003</v>
      </c>
      <c r="J1306">
        <v>93.040499999999994</v>
      </c>
      <c r="K1306" t="s">
        <v>183</v>
      </c>
      <c r="L1306" s="2">
        <v>0.43124999999999997</v>
      </c>
      <c r="M1306" t="s">
        <v>29</v>
      </c>
      <c r="N1306">
        <v>88.61</v>
      </c>
      <c r="O1306">
        <v>4.7619047620000003</v>
      </c>
      <c r="P1306">
        <v>4.4305000000000003</v>
      </c>
      <c r="Q1306">
        <v>7.7</v>
      </c>
    </row>
    <row r="1307" spans="1:17" x14ac:dyDescent="0.3">
      <c r="A1307" t="s">
        <v>388</v>
      </c>
      <c r="B1307" t="s">
        <v>25</v>
      </c>
      <c r="C1307" t="s">
        <v>26</v>
      </c>
      <c r="D1307" t="s">
        <v>27</v>
      </c>
      <c r="E1307" t="s">
        <v>31</v>
      </c>
      <c r="F1307" t="s">
        <v>51</v>
      </c>
      <c r="G1307">
        <v>99.82</v>
      </c>
      <c r="H1307">
        <v>2</v>
      </c>
      <c r="I1307">
        <v>9.9819999999999993</v>
      </c>
      <c r="J1307">
        <v>209.62200000000001</v>
      </c>
      <c r="K1307" s="1">
        <v>43497</v>
      </c>
      <c r="L1307" s="2">
        <v>0.75624999999999998</v>
      </c>
      <c r="M1307" t="s">
        <v>33</v>
      </c>
      <c r="N1307">
        <v>199.64</v>
      </c>
      <c r="O1307">
        <v>4.7619047620000003</v>
      </c>
      <c r="P1307">
        <v>9.9819999999999993</v>
      </c>
      <c r="Q1307">
        <v>6.7</v>
      </c>
    </row>
    <row r="1308" spans="1:17" x14ac:dyDescent="0.3">
      <c r="A1308" t="s">
        <v>389</v>
      </c>
      <c r="B1308" t="s">
        <v>46</v>
      </c>
      <c r="C1308" t="s">
        <v>47</v>
      </c>
      <c r="D1308" t="s">
        <v>20</v>
      </c>
      <c r="E1308" t="s">
        <v>31</v>
      </c>
      <c r="F1308" t="s">
        <v>22</v>
      </c>
      <c r="G1308">
        <v>39.01</v>
      </c>
      <c r="H1308">
        <v>1</v>
      </c>
      <c r="I1308">
        <v>1.9504999999999999</v>
      </c>
      <c r="J1308">
        <v>40.960500000000003</v>
      </c>
      <c r="K1308" s="1">
        <v>43802</v>
      </c>
      <c r="L1308" s="2">
        <v>0.69861111111111107</v>
      </c>
      <c r="M1308" t="s">
        <v>33</v>
      </c>
      <c r="N1308">
        <v>39.01</v>
      </c>
      <c r="O1308">
        <v>4.7619047620000003</v>
      </c>
      <c r="P1308">
        <v>1.9504999999999999</v>
      </c>
      <c r="Q1308">
        <v>4.7</v>
      </c>
    </row>
    <row r="1309" spans="1:17" x14ac:dyDescent="0.3">
      <c r="A1309" t="s">
        <v>390</v>
      </c>
      <c r="B1309" t="s">
        <v>25</v>
      </c>
      <c r="C1309" t="s">
        <v>26</v>
      </c>
      <c r="D1309" t="s">
        <v>27</v>
      </c>
      <c r="E1309" t="s">
        <v>31</v>
      </c>
      <c r="F1309" t="s">
        <v>48</v>
      </c>
      <c r="G1309">
        <v>48.61</v>
      </c>
      <c r="H1309">
        <v>1</v>
      </c>
      <c r="I1309">
        <v>2.4304999999999999</v>
      </c>
      <c r="J1309">
        <v>51.040500000000002</v>
      </c>
      <c r="K1309" t="s">
        <v>41</v>
      </c>
      <c r="L1309" s="2">
        <v>0.64652777777777781</v>
      </c>
      <c r="M1309" t="s">
        <v>29</v>
      </c>
      <c r="N1309">
        <v>48.61</v>
      </c>
      <c r="O1309">
        <v>4.7619047620000003</v>
      </c>
      <c r="P1309">
        <v>2.4304999999999999</v>
      </c>
      <c r="Q1309">
        <v>4.4000000000000004</v>
      </c>
    </row>
    <row r="1310" spans="1:17" x14ac:dyDescent="0.3">
      <c r="A1310" t="s">
        <v>391</v>
      </c>
      <c r="B1310" t="s">
        <v>18</v>
      </c>
      <c r="C1310" t="s">
        <v>19</v>
      </c>
      <c r="D1310" t="s">
        <v>27</v>
      </c>
      <c r="E1310" t="s">
        <v>21</v>
      </c>
      <c r="F1310" t="s">
        <v>28</v>
      </c>
      <c r="G1310">
        <v>51.19</v>
      </c>
      <c r="H1310">
        <v>4</v>
      </c>
      <c r="I1310">
        <v>10.238</v>
      </c>
      <c r="J1310">
        <v>214.99799999999999</v>
      </c>
      <c r="K1310" t="s">
        <v>289</v>
      </c>
      <c r="L1310" s="2">
        <v>0.71875</v>
      </c>
      <c r="M1310" t="s">
        <v>33</v>
      </c>
      <c r="N1310">
        <v>204.76</v>
      </c>
      <c r="O1310">
        <v>4.7619047620000003</v>
      </c>
      <c r="P1310">
        <v>10.238</v>
      </c>
      <c r="Q1310">
        <v>4.7</v>
      </c>
    </row>
    <row r="1311" spans="1:17" x14ac:dyDescent="0.3">
      <c r="A1311" t="s">
        <v>392</v>
      </c>
      <c r="B1311" t="s">
        <v>46</v>
      </c>
      <c r="C1311" t="s">
        <v>47</v>
      </c>
      <c r="D1311" t="s">
        <v>27</v>
      </c>
      <c r="E1311" t="s">
        <v>21</v>
      </c>
      <c r="F1311" t="s">
        <v>28</v>
      </c>
      <c r="G1311">
        <v>14.96</v>
      </c>
      <c r="H1311">
        <v>8</v>
      </c>
      <c r="I1311">
        <v>5.984</v>
      </c>
      <c r="J1311">
        <v>125.664</v>
      </c>
      <c r="K1311" t="s">
        <v>149</v>
      </c>
      <c r="L1311" s="2">
        <v>0.52013888888888882</v>
      </c>
      <c r="M1311" t="s">
        <v>29</v>
      </c>
      <c r="N1311">
        <v>119.68</v>
      </c>
      <c r="O1311">
        <v>4.7619047620000003</v>
      </c>
      <c r="P1311">
        <v>5.984</v>
      </c>
      <c r="Q1311">
        <v>8.6</v>
      </c>
    </row>
    <row r="1312" spans="1:17" x14ac:dyDescent="0.3">
      <c r="A1312" t="s">
        <v>393</v>
      </c>
      <c r="B1312" t="s">
        <v>18</v>
      </c>
      <c r="C1312" t="s">
        <v>19</v>
      </c>
      <c r="D1312" t="s">
        <v>20</v>
      </c>
      <c r="E1312" t="s">
        <v>31</v>
      </c>
      <c r="F1312" t="s">
        <v>28</v>
      </c>
      <c r="G1312">
        <v>72.2</v>
      </c>
      <c r="H1312">
        <v>7</v>
      </c>
      <c r="I1312">
        <v>25.27</v>
      </c>
      <c r="J1312">
        <v>530.66999999999996</v>
      </c>
      <c r="K1312" t="s">
        <v>167</v>
      </c>
      <c r="L1312" s="2">
        <v>0.84305555555555556</v>
      </c>
      <c r="M1312" t="s">
        <v>23</v>
      </c>
      <c r="N1312">
        <v>505.4</v>
      </c>
      <c r="O1312">
        <v>4.7619047620000003</v>
      </c>
      <c r="P1312">
        <v>25.27</v>
      </c>
      <c r="Q1312">
        <v>4.3</v>
      </c>
    </row>
    <row r="1313" spans="1:17" x14ac:dyDescent="0.3">
      <c r="A1313" t="s">
        <v>394</v>
      </c>
      <c r="B1313" t="s">
        <v>18</v>
      </c>
      <c r="C1313" t="s">
        <v>19</v>
      </c>
      <c r="D1313" t="s">
        <v>27</v>
      </c>
      <c r="E1313" t="s">
        <v>21</v>
      </c>
      <c r="F1313" t="s">
        <v>37</v>
      </c>
      <c r="G1313">
        <v>40.229999999999997</v>
      </c>
      <c r="H1313">
        <v>7</v>
      </c>
      <c r="I1313">
        <v>14.080500000000001</v>
      </c>
      <c r="J1313">
        <v>295.69049999999999</v>
      </c>
      <c r="K1313" t="s">
        <v>235</v>
      </c>
      <c r="L1313" s="2">
        <v>0.55694444444444446</v>
      </c>
      <c r="M1313" t="s">
        <v>29</v>
      </c>
      <c r="N1313">
        <v>281.61</v>
      </c>
      <c r="O1313">
        <v>4.7619047620000003</v>
      </c>
      <c r="P1313">
        <v>14.080500000000001</v>
      </c>
      <c r="Q1313">
        <v>9.6</v>
      </c>
    </row>
    <row r="1314" spans="1:17" x14ac:dyDescent="0.3">
      <c r="A1314" t="s">
        <v>395</v>
      </c>
      <c r="B1314" t="s">
        <v>18</v>
      </c>
      <c r="C1314" t="s">
        <v>19</v>
      </c>
      <c r="D1314" t="s">
        <v>20</v>
      </c>
      <c r="E1314" t="s">
        <v>21</v>
      </c>
      <c r="F1314" t="s">
        <v>32</v>
      </c>
      <c r="G1314">
        <v>88.79</v>
      </c>
      <c r="H1314">
        <v>8</v>
      </c>
      <c r="I1314">
        <v>35.515999999999998</v>
      </c>
      <c r="J1314">
        <v>745.83600000000001</v>
      </c>
      <c r="K1314" t="s">
        <v>69</v>
      </c>
      <c r="L1314" s="2">
        <v>0.71458333333333324</v>
      </c>
      <c r="M1314" t="s">
        <v>29</v>
      </c>
      <c r="N1314">
        <v>710.32</v>
      </c>
      <c r="O1314">
        <v>4.7619047620000003</v>
      </c>
      <c r="P1314">
        <v>35.515999999999998</v>
      </c>
      <c r="Q1314">
        <v>4.0999999999999996</v>
      </c>
    </row>
    <row r="1315" spans="1:17" x14ac:dyDescent="0.3">
      <c r="A1315" t="s">
        <v>396</v>
      </c>
      <c r="B1315" t="s">
        <v>18</v>
      </c>
      <c r="C1315" t="s">
        <v>19</v>
      </c>
      <c r="D1315" t="s">
        <v>20</v>
      </c>
      <c r="E1315" t="s">
        <v>21</v>
      </c>
      <c r="F1315" t="s">
        <v>28</v>
      </c>
      <c r="G1315">
        <v>26.48</v>
      </c>
      <c r="H1315">
        <v>3</v>
      </c>
      <c r="I1315">
        <v>3.972</v>
      </c>
      <c r="J1315">
        <v>83.412000000000006</v>
      </c>
      <c r="K1315" t="s">
        <v>254</v>
      </c>
      <c r="L1315" s="2">
        <v>0.44444444444444442</v>
      </c>
      <c r="M1315" t="s">
        <v>23</v>
      </c>
      <c r="N1315">
        <v>79.44</v>
      </c>
      <c r="O1315">
        <v>4.7619047620000003</v>
      </c>
      <c r="P1315">
        <v>3.972</v>
      </c>
      <c r="Q1315">
        <v>4.7</v>
      </c>
    </row>
    <row r="1316" spans="1:17" x14ac:dyDescent="0.3">
      <c r="A1316" t="s">
        <v>397</v>
      </c>
      <c r="B1316" t="s">
        <v>18</v>
      </c>
      <c r="C1316" t="s">
        <v>19</v>
      </c>
      <c r="D1316" t="s">
        <v>27</v>
      </c>
      <c r="E1316" t="s">
        <v>21</v>
      </c>
      <c r="F1316" t="s">
        <v>51</v>
      </c>
      <c r="G1316">
        <v>81.91</v>
      </c>
      <c r="H1316">
        <v>2</v>
      </c>
      <c r="I1316">
        <v>8.1910000000000007</v>
      </c>
      <c r="J1316">
        <v>172.011</v>
      </c>
      <c r="K1316" s="1">
        <v>43588</v>
      </c>
      <c r="L1316" s="2">
        <v>0.73819444444444438</v>
      </c>
      <c r="M1316" t="s">
        <v>29</v>
      </c>
      <c r="N1316">
        <v>163.82</v>
      </c>
      <c r="O1316">
        <v>4.7619047620000003</v>
      </c>
      <c r="P1316">
        <v>8.1910000000000007</v>
      </c>
      <c r="Q1316">
        <v>7.8</v>
      </c>
    </row>
    <row r="1317" spans="1:17" x14ac:dyDescent="0.3">
      <c r="A1317" t="s">
        <v>398</v>
      </c>
      <c r="B1317" t="s">
        <v>46</v>
      </c>
      <c r="C1317" t="s">
        <v>47</v>
      </c>
      <c r="D1317" t="s">
        <v>20</v>
      </c>
      <c r="E1317" t="s">
        <v>31</v>
      </c>
      <c r="F1317" t="s">
        <v>37</v>
      </c>
      <c r="G1317">
        <v>79.930000000000007</v>
      </c>
      <c r="H1317">
        <v>6</v>
      </c>
      <c r="I1317">
        <v>23.978999999999999</v>
      </c>
      <c r="J1317">
        <v>503.55900000000003</v>
      </c>
      <c r="K1317" t="s">
        <v>305</v>
      </c>
      <c r="L1317" s="2">
        <v>0.58611111111111114</v>
      </c>
      <c r="M1317" t="s">
        <v>29</v>
      </c>
      <c r="N1317">
        <v>479.58</v>
      </c>
      <c r="O1317">
        <v>4.7619047620000003</v>
      </c>
      <c r="P1317">
        <v>23.978999999999999</v>
      </c>
      <c r="Q1317">
        <v>5.5</v>
      </c>
    </row>
    <row r="1318" spans="1:17" x14ac:dyDescent="0.3">
      <c r="A1318" t="s">
        <v>399</v>
      </c>
      <c r="B1318" t="s">
        <v>25</v>
      </c>
      <c r="C1318" t="s">
        <v>26</v>
      </c>
      <c r="D1318" t="s">
        <v>20</v>
      </c>
      <c r="E1318" t="s">
        <v>31</v>
      </c>
      <c r="F1318" t="s">
        <v>51</v>
      </c>
      <c r="G1318">
        <v>69.33</v>
      </c>
      <c r="H1318">
        <v>2</v>
      </c>
      <c r="I1318">
        <v>6.9329999999999998</v>
      </c>
      <c r="J1318">
        <v>145.59299999999999</v>
      </c>
      <c r="K1318" s="1">
        <v>43587</v>
      </c>
      <c r="L1318" s="2">
        <v>0.79513888888888884</v>
      </c>
      <c r="M1318" t="s">
        <v>23</v>
      </c>
      <c r="N1318">
        <v>138.66</v>
      </c>
      <c r="O1318">
        <v>4.7619047620000003</v>
      </c>
      <c r="P1318">
        <v>6.9329999999999998</v>
      </c>
      <c r="Q1318">
        <v>9.6999999999999993</v>
      </c>
    </row>
    <row r="1319" spans="1:17" x14ac:dyDescent="0.3">
      <c r="A1319" t="s">
        <v>400</v>
      </c>
      <c r="B1319" t="s">
        <v>18</v>
      </c>
      <c r="C1319" t="s">
        <v>19</v>
      </c>
      <c r="D1319" t="s">
        <v>20</v>
      </c>
      <c r="E1319" t="s">
        <v>21</v>
      </c>
      <c r="F1319" t="s">
        <v>48</v>
      </c>
      <c r="G1319">
        <v>14.23</v>
      </c>
      <c r="H1319">
        <v>5</v>
      </c>
      <c r="I1319">
        <v>3.5575000000000001</v>
      </c>
      <c r="J1319">
        <v>74.707499999999996</v>
      </c>
      <c r="K1319" s="1">
        <v>43467</v>
      </c>
      <c r="L1319" s="2">
        <v>0.42222222222222222</v>
      </c>
      <c r="M1319" t="s">
        <v>33</v>
      </c>
      <c r="N1319">
        <v>71.150000000000006</v>
      </c>
      <c r="O1319">
        <v>4.7619047620000003</v>
      </c>
      <c r="P1319">
        <v>3.5575000000000001</v>
      </c>
      <c r="Q1319">
        <v>4.4000000000000004</v>
      </c>
    </row>
    <row r="1320" spans="1:17" x14ac:dyDescent="0.3">
      <c r="A1320" t="s">
        <v>401</v>
      </c>
      <c r="B1320" t="s">
        <v>18</v>
      </c>
      <c r="C1320" t="s">
        <v>19</v>
      </c>
      <c r="D1320" t="s">
        <v>20</v>
      </c>
      <c r="E1320" t="s">
        <v>21</v>
      </c>
      <c r="F1320" t="s">
        <v>22</v>
      </c>
      <c r="G1320">
        <v>15.55</v>
      </c>
      <c r="H1320">
        <v>9</v>
      </c>
      <c r="I1320">
        <v>6.9974999999999996</v>
      </c>
      <c r="J1320">
        <v>146.94749999999999</v>
      </c>
      <c r="K1320" s="1">
        <v>43649</v>
      </c>
      <c r="L1320" s="2">
        <v>0.54999999999999993</v>
      </c>
      <c r="M1320" t="s">
        <v>29</v>
      </c>
      <c r="N1320">
        <v>139.94999999999999</v>
      </c>
      <c r="O1320">
        <v>4.7619047620000003</v>
      </c>
      <c r="P1320">
        <v>6.9974999999999996</v>
      </c>
      <c r="Q1320">
        <v>5</v>
      </c>
    </row>
    <row r="1321" spans="1:17" x14ac:dyDescent="0.3">
      <c r="A1321" t="s">
        <v>402</v>
      </c>
      <c r="B1321" t="s">
        <v>25</v>
      </c>
      <c r="C1321" t="s">
        <v>26</v>
      </c>
      <c r="D1321" t="s">
        <v>20</v>
      </c>
      <c r="E1321" t="s">
        <v>21</v>
      </c>
      <c r="F1321" t="s">
        <v>28</v>
      </c>
      <c r="G1321">
        <v>78.13</v>
      </c>
      <c r="H1321">
        <v>10</v>
      </c>
      <c r="I1321">
        <v>39.064999999999998</v>
      </c>
      <c r="J1321">
        <v>820.36500000000001</v>
      </c>
      <c r="K1321" s="1">
        <v>43740</v>
      </c>
      <c r="L1321" s="2">
        <v>0.86875000000000002</v>
      </c>
      <c r="M1321" t="s">
        <v>29</v>
      </c>
      <c r="N1321">
        <v>781.3</v>
      </c>
      <c r="O1321">
        <v>4.7619047620000003</v>
      </c>
      <c r="P1321">
        <v>39.064999999999998</v>
      </c>
      <c r="Q1321">
        <v>4.4000000000000004</v>
      </c>
    </row>
    <row r="1322" spans="1:17" x14ac:dyDescent="0.3">
      <c r="A1322" t="s">
        <v>403</v>
      </c>
      <c r="B1322" t="s">
        <v>25</v>
      </c>
      <c r="C1322" t="s">
        <v>26</v>
      </c>
      <c r="D1322" t="s">
        <v>20</v>
      </c>
      <c r="E1322" t="s">
        <v>31</v>
      </c>
      <c r="F1322" t="s">
        <v>48</v>
      </c>
      <c r="G1322">
        <v>99.37</v>
      </c>
      <c r="H1322">
        <v>2</v>
      </c>
      <c r="I1322">
        <v>9.9369999999999994</v>
      </c>
      <c r="J1322">
        <v>208.67699999999999</v>
      </c>
      <c r="K1322" t="s">
        <v>123</v>
      </c>
      <c r="L1322" s="2">
        <v>0.7284722222222223</v>
      </c>
      <c r="M1322" t="s">
        <v>29</v>
      </c>
      <c r="N1322">
        <v>198.74</v>
      </c>
      <c r="O1322">
        <v>4.7619047620000003</v>
      </c>
      <c r="P1322">
        <v>9.9369999999999994</v>
      </c>
      <c r="Q1322">
        <v>5.2</v>
      </c>
    </row>
    <row r="1323" spans="1:17" x14ac:dyDescent="0.3">
      <c r="A1323" t="s">
        <v>404</v>
      </c>
      <c r="B1323" t="s">
        <v>25</v>
      </c>
      <c r="C1323" t="s">
        <v>26</v>
      </c>
      <c r="D1323" t="s">
        <v>20</v>
      </c>
      <c r="E1323" t="s">
        <v>21</v>
      </c>
      <c r="F1323" t="s">
        <v>48</v>
      </c>
      <c r="G1323">
        <v>21.08</v>
      </c>
      <c r="H1323">
        <v>3</v>
      </c>
      <c r="I1323">
        <v>3.1619999999999999</v>
      </c>
      <c r="J1323">
        <v>66.402000000000001</v>
      </c>
      <c r="K1323" s="1">
        <v>43710</v>
      </c>
      <c r="L1323" s="2">
        <v>0.43402777777777773</v>
      </c>
      <c r="M1323" t="s">
        <v>29</v>
      </c>
      <c r="N1323">
        <v>63.24</v>
      </c>
      <c r="O1323">
        <v>4.7619047620000003</v>
      </c>
      <c r="P1323">
        <v>3.1619999999999999</v>
      </c>
      <c r="Q1323">
        <v>7.3</v>
      </c>
    </row>
    <row r="1324" spans="1:17" x14ac:dyDescent="0.3">
      <c r="A1324" t="s">
        <v>405</v>
      </c>
      <c r="B1324" t="s">
        <v>25</v>
      </c>
      <c r="C1324" t="s">
        <v>26</v>
      </c>
      <c r="D1324" t="s">
        <v>20</v>
      </c>
      <c r="E1324" t="s">
        <v>31</v>
      </c>
      <c r="F1324" t="s">
        <v>28</v>
      </c>
      <c r="G1324">
        <v>74.790000000000006</v>
      </c>
      <c r="H1324">
        <v>5</v>
      </c>
      <c r="I1324">
        <v>18.697500000000002</v>
      </c>
      <c r="J1324">
        <v>392.64749999999998</v>
      </c>
      <c r="K1324" s="1">
        <v>43739</v>
      </c>
      <c r="L1324" s="2">
        <v>0.48194444444444445</v>
      </c>
      <c r="M1324" t="s">
        <v>29</v>
      </c>
      <c r="N1324">
        <v>373.95</v>
      </c>
      <c r="O1324">
        <v>4.7619047620000003</v>
      </c>
      <c r="P1324">
        <v>18.697500000000002</v>
      </c>
      <c r="Q1324">
        <v>4.9000000000000004</v>
      </c>
    </row>
    <row r="1325" spans="1:17" x14ac:dyDescent="0.3">
      <c r="A1325" t="s">
        <v>406</v>
      </c>
      <c r="B1325" t="s">
        <v>25</v>
      </c>
      <c r="C1325" t="s">
        <v>26</v>
      </c>
      <c r="D1325" t="s">
        <v>20</v>
      </c>
      <c r="E1325" t="s">
        <v>21</v>
      </c>
      <c r="F1325" t="s">
        <v>22</v>
      </c>
      <c r="G1325">
        <v>29.67</v>
      </c>
      <c r="H1325">
        <v>7</v>
      </c>
      <c r="I1325">
        <v>10.384499999999999</v>
      </c>
      <c r="J1325">
        <v>218.0745</v>
      </c>
      <c r="K1325" s="1">
        <v>43772</v>
      </c>
      <c r="L1325" s="2">
        <v>0.79027777777777775</v>
      </c>
      <c r="M1325" t="s">
        <v>33</v>
      </c>
      <c r="N1325">
        <v>207.69</v>
      </c>
      <c r="O1325">
        <v>4.7619047620000003</v>
      </c>
      <c r="P1325">
        <v>10.384499999999999</v>
      </c>
      <c r="Q1325">
        <v>8.1</v>
      </c>
    </row>
    <row r="1326" spans="1:17" x14ac:dyDescent="0.3">
      <c r="A1326" t="s">
        <v>407</v>
      </c>
      <c r="B1326" t="s">
        <v>25</v>
      </c>
      <c r="C1326" t="s">
        <v>26</v>
      </c>
      <c r="D1326" t="s">
        <v>20</v>
      </c>
      <c r="E1326" t="s">
        <v>31</v>
      </c>
      <c r="F1326" t="s">
        <v>22</v>
      </c>
      <c r="G1326">
        <v>44.07</v>
      </c>
      <c r="H1326">
        <v>4</v>
      </c>
      <c r="I1326">
        <v>8.8140000000000001</v>
      </c>
      <c r="J1326">
        <v>185.09399999999999</v>
      </c>
      <c r="K1326" t="s">
        <v>207</v>
      </c>
      <c r="L1326" s="2">
        <v>0.68611111111111101</v>
      </c>
      <c r="M1326" t="s">
        <v>23</v>
      </c>
      <c r="N1326">
        <v>176.28</v>
      </c>
      <c r="O1326">
        <v>4.7619047620000003</v>
      </c>
      <c r="P1326">
        <v>8.8140000000000001</v>
      </c>
      <c r="Q1326">
        <v>8.4</v>
      </c>
    </row>
    <row r="1327" spans="1:17" x14ac:dyDescent="0.3">
      <c r="A1327" t="s">
        <v>408</v>
      </c>
      <c r="B1327" t="s">
        <v>25</v>
      </c>
      <c r="C1327" t="s">
        <v>26</v>
      </c>
      <c r="D1327" t="s">
        <v>27</v>
      </c>
      <c r="E1327" t="s">
        <v>21</v>
      </c>
      <c r="F1327" t="s">
        <v>48</v>
      </c>
      <c r="G1327">
        <v>22.93</v>
      </c>
      <c r="H1327">
        <v>9</v>
      </c>
      <c r="I1327">
        <v>10.3185</v>
      </c>
      <c r="J1327">
        <v>216.6885</v>
      </c>
      <c r="K1327" t="s">
        <v>314</v>
      </c>
      <c r="L1327" s="2">
        <v>0.85138888888888886</v>
      </c>
      <c r="M1327" t="s">
        <v>29</v>
      </c>
      <c r="N1327">
        <v>206.37</v>
      </c>
      <c r="O1327">
        <v>4.7619047620000003</v>
      </c>
      <c r="P1327">
        <v>10.3185</v>
      </c>
      <c r="Q1327">
        <v>5.5</v>
      </c>
    </row>
    <row r="1328" spans="1:17" x14ac:dyDescent="0.3">
      <c r="A1328" t="s">
        <v>409</v>
      </c>
      <c r="B1328" t="s">
        <v>25</v>
      </c>
      <c r="C1328" t="s">
        <v>26</v>
      </c>
      <c r="D1328" t="s">
        <v>27</v>
      </c>
      <c r="E1328" t="s">
        <v>21</v>
      </c>
      <c r="F1328" t="s">
        <v>22</v>
      </c>
      <c r="G1328">
        <v>39.42</v>
      </c>
      <c r="H1328">
        <v>1</v>
      </c>
      <c r="I1328">
        <v>1.9710000000000001</v>
      </c>
      <c r="J1328">
        <v>41.390999999999998</v>
      </c>
      <c r="K1328" t="s">
        <v>209</v>
      </c>
      <c r="L1328" s="2">
        <v>0.63055555555555554</v>
      </c>
      <c r="M1328" t="s">
        <v>29</v>
      </c>
      <c r="N1328">
        <v>39.42</v>
      </c>
      <c r="O1328">
        <v>4.7619047620000003</v>
      </c>
      <c r="P1328">
        <v>1.9710000000000001</v>
      </c>
      <c r="Q1328">
        <v>8.4</v>
      </c>
    </row>
    <row r="1329" spans="1:17" x14ac:dyDescent="0.3">
      <c r="A1329" t="s">
        <v>410</v>
      </c>
      <c r="B1329" t="s">
        <v>18</v>
      </c>
      <c r="C1329" t="s">
        <v>19</v>
      </c>
      <c r="D1329" t="s">
        <v>27</v>
      </c>
      <c r="E1329" t="s">
        <v>31</v>
      </c>
      <c r="F1329" t="s">
        <v>22</v>
      </c>
      <c r="G1329">
        <v>15.26</v>
      </c>
      <c r="H1329">
        <v>6</v>
      </c>
      <c r="I1329">
        <v>4.5780000000000003</v>
      </c>
      <c r="J1329">
        <v>96.138000000000005</v>
      </c>
      <c r="K1329" t="s">
        <v>118</v>
      </c>
      <c r="L1329" s="2">
        <v>0.75208333333333333</v>
      </c>
      <c r="M1329" t="s">
        <v>23</v>
      </c>
      <c r="N1329">
        <v>91.56</v>
      </c>
      <c r="O1329">
        <v>4.7619047620000003</v>
      </c>
      <c r="P1329">
        <v>4.5780000000000003</v>
      </c>
      <c r="Q1329">
        <v>9.8000000000000007</v>
      </c>
    </row>
    <row r="1330" spans="1:17" x14ac:dyDescent="0.3">
      <c r="A1330" t="s">
        <v>411</v>
      </c>
      <c r="B1330" t="s">
        <v>18</v>
      </c>
      <c r="C1330" t="s">
        <v>19</v>
      </c>
      <c r="D1330" t="s">
        <v>27</v>
      </c>
      <c r="E1330" t="s">
        <v>21</v>
      </c>
      <c r="F1330" t="s">
        <v>51</v>
      </c>
      <c r="G1330">
        <v>61.77</v>
      </c>
      <c r="H1330">
        <v>5</v>
      </c>
      <c r="I1330">
        <v>15.442500000000001</v>
      </c>
      <c r="J1330">
        <v>324.29250000000002</v>
      </c>
      <c r="K1330" s="1">
        <v>43680</v>
      </c>
      <c r="L1330" s="2">
        <v>0.55625000000000002</v>
      </c>
      <c r="M1330" t="s">
        <v>29</v>
      </c>
      <c r="N1330">
        <v>308.85000000000002</v>
      </c>
      <c r="O1330">
        <v>4.7619047620000003</v>
      </c>
      <c r="P1330">
        <v>15.442500000000001</v>
      </c>
      <c r="Q1330">
        <v>6.7</v>
      </c>
    </row>
    <row r="1331" spans="1:17" x14ac:dyDescent="0.3">
      <c r="A1331" t="s">
        <v>412</v>
      </c>
      <c r="B1331" t="s">
        <v>18</v>
      </c>
      <c r="C1331" t="s">
        <v>19</v>
      </c>
      <c r="D1331" t="s">
        <v>27</v>
      </c>
      <c r="E1331" t="s">
        <v>31</v>
      </c>
      <c r="F1331" t="s">
        <v>32</v>
      </c>
      <c r="G1331">
        <v>21.52</v>
      </c>
      <c r="H1331">
        <v>6</v>
      </c>
      <c r="I1331">
        <v>6.4560000000000004</v>
      </c>
      <c r="J1331">
        <v>135.57599999999999</v>
      </c>
      <c r="K1331" t="s">
        <v>91</v>
      </c>
      <c r="L1331" s="2">
        <v>0.53333333333333333</v>
      </c>
      <c r="M1331" t="s">
        <v>33</v>
      </c>
      <c r="N1331">
        <v>129.12</v>
      </c>
      <c r="O1331">
        <v>4.7619047620000003</v>
      </c>
      <c r="P1331">
        <v>6.4560000000000004</v>
      </c>
      <c r="Q1331">
        <v>9.4</v>
      </c>
    </row>
    <row r="1332" spans="1:17" x14ac:dyDescent="0.3">
      <c r="A1332" t="s">
        <v>413</v>
      </c>
      <c r="B1332" t="s">
        <v>46</v>
      </c>
      <c r="C1332" t="s">
        <v>47</v>
      </c>
      <c r="D1332" t="s">
        <v>27</v>
      </c>
      <c r="E1332" t="s">
        <v>31</v>
      </c>
      <c r="F1332" t="s">
        <v>37</v>
      </c>
      <c r="G1332">
        <v>97.74</v>
      </c>
      <c r="H1332">
        <v>4</v>
      </c>
      <c r="I1332">
        <v>19.547999999999998</v>
      </c>
      <c r="J1332">
        <v>410.50799999999998</v>
      </c>
      <c r="K1332" s="1">
        <v>43802</v>
      </c>
      <c r="L1332" s="2">
        <v>0.82847222222222217</v>
      </c>
      <c r="M1332" t="s">
        <v>23</v>
      </c>
      <c r="N1332">
        <v>390.96</v>
      </c>
      <c r="O1332">
        <v>4.7619047620000003</v>
      </c>
      <c r="P1332">
        <v>19.547999999999998</v>
      </c>
      <c r="Q1332">
        <v>6.4</v>
      </c>
    </row>
    <row r="1333" spans="1:17" x14ac:dyDescent="0.3">
      <c r="A1333" t="s">
        <v>414</v>
      </c>
      <c r="B1333" t="s">
        <v>18</v>
      </c>
      <c r="C1333" t="s">
        <v>19</v>
      </c>
      <c r="D1333" t="s">
        <v>20</v>
      </c>
      <c r="E1333" t="s">
        <v>31</v>
      </c>
      <c r="F1333" t="s">
        <v>48</v>
      </c>
      <c r="G1333">
        <v>99.78</v>
      </c>
      <c r="H1333">
        <v>5</v>
      </c>
      <c r="I1333">
        <v>24.945</v>
      </c>
      <c r="J1333">
        <v>523.84500000000003</v>
      </c>
      <c r="K1333" s="1">
        <v>43711</v>
      </c>
      <c r="L1333" s="2">
        <v>0.79791666666666661</v>
      </c>
      <c r="M1333" t="s">
        <v>29</v>
      </c>
      <c r="N1333">
        <v>498.9</v>
      </c>
      <c r="O1333">
        <v>4.7619047620000003</v>
      </c>
      <c r="P1333">
        <v>24.945</v>
      </c>
      <c r="Q1333">
        <v>5.4</v>
      </c>
    </row>
    <row r="1334" spans="1:17" x14ac:dyDescent="0.3">
      <c r="A1334" t="s">
        <v>415</v>
      </c>
      <c r="B1334" t="s">
        <v>25</v>
      </c>
      <c r="C1334" t="s">
        <v>26</v>
      </c>
      <c r="D1334" t="s">
        <v>20</v>
      </c>
      <c r="E1334" t="s">
        <v>31</v>
      </c>
      <c r="F1334" t="s">
        <v>48</v>
      </c>
      <c r="G1334">
        <v>94.26</v>
      </c>
      <c r="H1334">
        <v>4</v>
      </c>
      <c r="I1334">
        <v>18.852</v>
      </c>
      <c r="J1334">
        <v>395.892</v>
      </c>
      <c r="K1334" s="1">
        <v>43802</v>
      </c>
      <c r="L1334" s="2">
        <v>0.6875</v>
      </c>
      <c r="M1334" t="s">
        <v>29</v>
      </c>
      <c r="N1334">
        <v>377.04</v>
      </c>
      <c r="O1334">
        <v>4.7619047620000003</v>
      </c>
      <c r="P1334">
        <v>18.852</v>
      </c>
      <c r="Q1334">
        <v>8.6</v>
      </c>
    </row>
    <row r="1335" spans="1:17" x14ac:dyDescent="0.3">
      <c r="A1335" t="s">
        <v>416</v>
      </c>
      <c r="B1335" t="s">
        <v>46</v>
      </c>
      <c r="C1335" t="s">
        <v>47</v>
      </c>
      <c r="D1335" t="s">
        <v>20</v>
      </c>
      <c r="E1335" t="s">
        <v>31</v>
      </c>
      <c r="F1335" t="s">
        <v>22</v>
      </c>
      <c r="G1335">
        <v>51.13</v>
      </c>
      <c r="H1335">
        <v>4</v>
      </c>
      <c r="I1335">
        <v>10.226000000000001</v>
      </c>
      <c r="J1335">
        <v>214.74600000000001</v>
      </c>
      <c r="K1335" t="s">
        <v>76</v>
      </c>
      <c r="L1335" s="2">
        <v>0.42430555555555555</v>
      </c>
      <c r="M1335" t="s">
        <v>33</v>
      </c>
      <c r="N1335">
        <v>204.52</v>
      </c>
      <c r="O1335">
        <v>4.7619047620000003</v>
      </c>
      <c r="P1335">
        <v>10.226000000000001</v>
      </c>
      <c r="Q1335">
        <v>4</v>
      </c>
    </row>
    <row r="1336" spans="1:17" x14ac:dyDescent="0.3">
      <c r="A1336" t="s">
        <v>417</v>
      </c>
      <c r="B1336" t="s">
        <v>18</v>
      </c>
      <c r="C1336" t="s">
        <v>19</v>
      </c>
      <c r="D1336" t="s">
        <v>20</v>
      </c>
      <c r="E1336" t="s">
        <v>31</v>
      </c>
      <c r="F1336" t="s">
        <v>28</v>
      </c>
      <c r="G1336">
        <v>36.36</v>
      </c>
      <c r="H1336">
        <v>4</v>
      </c>
      <c r="I1336">
        <v>7.2720000000000002</v>
      </c>
      <c r="J1336">
        <v>152.71199999999999</v>
      </c>
      <c r="K1336" t="s">
        <v>39</v>
      </c>
      <c r="L1336" s="2">
        <v>0.54652777777777783</v>
      </c>
      <c r="M1336" t="s">
        <v>29</v>
      </c>
      <c r="N1336">
        <v>145.44</v>
      </c>
      <c r="O1336">
        <v>4.7619047620000003</v>
      </c>
      <c r="P1336">
        <v>7.2720000000000002</v>
      </c>
      <c r="Q1336">
        <v>7.6</v>
      </c>
    </row>
    <row r="1337" spans="1:17" x14ac:dyDescent="0.3">
      <c r="A1337" t="s">
        <v>418</v>
      </c>
      <c r="B1337" t="s">
        <v>46</v>
      </c>
      <c r="C1337" t="s">
        <v>47</v>
      </c>
      <c r="D1337" t="s">
        <v>27</v>
      </c>
      <c r="E1337" t="s">
        <v>31</v>
      </c>
      <c r="F1337" t="s">
        <v>32</v>
      </c>
      <c r="G1337">
        <v>22.02</v>
      </c>
      <c r="H1337">
        <v>9</v>
      </c>
      <c r="I1337">
        <v>9.9090000000000007</v>
      </c>
      <c r="J1337">
        <v>208.089</v>
      </c>
      <c r="K1337" s="1">
        <v>43648</v>
      </c>
      <c r="L1337" s="2">
        <v>0.78333333333333333</v>
      </c>
      <c r="M1337" t="s">
        <v>29</v>
      </c>
      <c r="N1337">
        <v>198.18</v>
      </c>
      <c r="O1337">
        <v>4.7619047620000003</v>
      </c>
      <c r="P1337">
        <v>9.9090000000000007</v>
      </c>
      <c r="Q1337">
        <v>6.8</v>
      </c>
    </row>
    <row r="1338" spans="1:17" x14ac:dyDescent="0.3">
      <c r="A1338" t="s">
        <v>419</v>
      </c>
      <c r="B1338" t="s">
        <v>18</v>
      </c>
      <c r="C1338" t="s">
        <v>19</v>
      </c>
      <c r="D1338" t="s">
        <v>27</v>
      </c>
      <c r="E1338" t="s">
        <v>31</v>
      </c>
      <c r="F1338" t="s">
        <v>48</v>
      </c>
      <c r="G1338">
        <v>32.9</v>
      </c>
      <c r="H1338">
        <v>3</v>
      </c>
      <c r="I1338">
        <v>4.9349999999999996</v>
      </c>
      <c r="J1338">
        <v>103.63500000000001</v>
      </c>
      <c r="K1338" t="s">
        <v>69</v>
      </c>
      <c r="L1338" s="2">
        <v>0.7270833333333333</v>
      </c>
      <c r="M1338" t="s">
        <v>33</v>
      </c>
      <c r="N1338">
        <v>98.7</v>
      </c>
      <c r="O1338">
        <v>4.7619047620000003</v>
      </c>
      <c r="P1338">
        <v>4.9349999999999996</v>
      </c>
      <c r="Q1338">
        <v>9.1</v>
      </c>
    </row>
    <row r="1339" spans="1:17" x14ac:dyDescent="0.3">
      <c r="A1339" t="s">
        <v>420</v>
      </c>
      <c r="B1339" t="s">
        <v>18</v>
      </c>
      <c r="C1339" t="s">
        <v>19</v>
      </c>
      <c r="D1339" t="s">
        <v>27</v>
      </c>
      <c r="E1339" t="s">
        <v>31</v>
      </c>
      <c r="F1339" t="s">
        <v>51</v>
      </c>
      <c r="G1339">
        <v>77.02</v>
      </c>
      <c r="H1339">
        <v>5</v>
      </c>
      <c r="I1339">
        <v>19.254999999999999</v>
      </c>
      <c r="J1339">
        <v>404.35500000000002</v>
      </c>
      <c r="K1339" s="1">
        <v>43526</v>
      </c>
      <c r="L1339" s="2">
        <v>0.66597222222222219</v>
      </c>
      <c r="M1339" t="s">
        <v>29</v>
      </c>
      <c r="N1339">
        <v>385.1</v>
      </c>
      <c r="O1339">
        <v>4.7619047620000003</v>
      </c>
      <c r="P1339">
        <v>19.254999999999999</v>
      </c>
      <c r="Q1339">
        <v>5.5</v>
      </c>
    </row>
    <row r="1340" spans="1:17" x14ac:dyDescent="0.3">
      <c r="A1340" t="s">
        <v>421</v>
      </c>
      <c r="B1340" t="s">
        <v>18</v>
      </c>
      <c r="C1340" t="s">
        <v>19</v>
      </c>
      <c r="D1340" t="s">
        <v>20</v>
      </c>
      <c r="E1340" t="s">
        <v>31</v>
      </c>
      <c r="F1340" t="s">
        <v>48</v>
      </c>
      <c r="G1340">
        <v>23.48</v>
      </c>
      <c r="H1340">
        <v>2</v>
      </c>
      <c r="I1340">
        <v>2.3479999999999999</v>
      </c>
      <c r="J1340">
        <v>49.308</v>
      </c>
      <c r="K1340" t="s">
        <v>354</v>
      </c>
      <c r="L1340" s="2">
        <v>0.47291666666666665</v>
      </c>
      <c r="M1340" t="s">
        <v>33</v>
      </c>
      <c r="N1340">
        <v>46.96</v>
      </c>
      <c r="O1340">
        <v>4.7619047620000003</v>
      </c>
      <c r="P1340">
        <v>2.3479999999999999</v>
      </c>
      <c r="Q1340">
        <v>7.9</v>
      </c>
    </row>
    <row r="1341" spans="1:17" x14ac:dyDescent="0.3">
      <c r="A1341" t="s">
        <v>422</v>
      </c>
      <c r="B1341" t="s">
        <v>25</v>
      </c>
      <c r="C1341" t="s">
        <v>26</v>
      </c>
      <c r="D1341" t="s">
        <v>20</v>
      </c>
      <c r="E1341" t="s">
        <v>31</v>
      </c>
      <c r="F1341" t="s">
        <v>37</v>
      </c>
      <c r="G1341">
        <v>14.7</v>
      </c>
      <c r="H1341">
        <v>5</v>
      </c>
      <c r="I1341">
        <v>3.6749999999999998</v>
      </c>
      <c r="J1341">
        <v>77.174999999999997</v>
      </c>
      <c r="K1341" t="s">
        <v>177</v>
      </c>
      <c r="L1341" s="2">
        <v>0.57500000000000007</v>
      </c>
      <c r="M1341" t="s">
        <v>23</v>
      </c>
      <c r="N1341">
        <v>73.5</v>
      </c>
      <c r="O1341">
        <v>4.7619047620000003</v>
      </c>
      <c r="P1341">
        <v>3.6749999999999998</v>
      </c>
      <c r="Q1341">
        <v>8.5</v>
      </c>
    </row>
    <row r="1342" spans="1:17" x14ac:dyDescent="0.3">
      <c r="A1342" t="s">
        <v>423</v>
      </c>
      <c r="B1342" t="s">
        <v>18</v>
      </c>
      <c r="C1342" t="s">
        <v>19</v>
      </c>
      <c r="D1342" t="s">
        <v>20</v>
      </c>
      <c r="E1342" t="s">
        <v>21</v>
      </c>
      <c r="F1342" t="s">
        <v>28</v>
      </c>
      <c r="G1342">
        <v>28.45</v>
      </c>
      <c r="H1342">
        <v>5</v>
      </c>
      <c r="I1342">
        <v>7.1124999999999998</v>
      </c>
      <c r="J1342">
        <v>149.36250000000001</v>
      </c>
      <c r="K1342" t="s">
        <v>254</v>
      </c>
      <c r="L1342" s="2">
        <v>0.4284722222222222</v>
      </c>
      <c r="M1342" t="s">
        <v>33</v>
      </c>
      <c r="N1342">
        <v>142.25</v>
      </c>
      <c r="O1342">
        <v>4.7619047620000003</v>
      </c>
      <c r="P1342">
        <v>7.1124999999999998</v>
      </c>
      <c r="Q1342">
        <v>9.1</v>
      </c>
    </row>
    <row r="1343" spans="1:17" x14ac:dyDescent="0.3">
      <c r="A1343" t="s">
        <v>424</v>
      </c>
      <c r="B1343" t="s">
        <v>18</v>
      </c>
      <c r="C1343" t="s">
        <v>19</v>
      </c>
      <c r="D1343" t="s">
        <v>27</v>
      </c>
      <c r="E1343" t="s">
        <v>31</v>
      </c>
      <c r="F1343" t="s">
        <v>51</v>
      </c>
      <c r="G1343">
        <v>76.400000000000006</v>
      </c>
      <c r="H1343">
        <v>9</v>
      </c>
      <c r="I1343">
        <v>34.380000000000003</v>
      </c>
      <c r="J1343">
        <v>721.98</v>
      </c>
      <c r="K1343" t="s">
        <v>103</v>
      </c>
      <c r="L1343" s="2">
        <v>0.65902777777777777</v>
      </c>
      <c r="M1343" t="s">
        <v>23</v>
      </c>
      <c r="N1343">
        <v>687.6</v>
      </c>
      <c r="O1343">
        <v>4.7619047620000003</v>
      </c>
      <c r="P1343">
        <v>34.380000000000003</v>
      </c>
      <c r="Q1343">
        <v>7.5</v>
      </c>
    </row>
    <row r="1344" spans="1:17" x14ac:dyDescent="0.3">
      <c r="A1344" t="s">
        <v>425</v>
      </c>
      <c r="B1344" t="s">
        <v>46</v>
      </c>
      <c r="C1344" t="s">
        <v>47</v>
      </c>
      <c r="D1344" t="s">
        <v>27</v>
      </c>
      <c r="E1344" t="s">
        <v>21</v>
      </c>
      <c r="F1344" t="s">
        <v>37</v>
      </c>
      <c r="G1344">
        <v>57.95</v>
      </c>
      <c r="H1344">
        <v>6</v>
      </c>
      <c r="I1344">
        <v>17.385000000000002</v>
      </c>
      <c r="J1344">
        <v>365.08499999999998</v>
      </c>
      <c r="K1344" t="s">
        <v>43</v>
      </c>
      <c r="L1344" s="2">
        <v>0.54305555555555551</v>
      </c>
      <c r="M1344" t="s">
        <v>29</v>
      </c>
      <c r="N1344">
        <v>347.7</v>
      </c>
      <c r="O1344">
        <v>4.7619047620000003</v>
      </c>
      <c r="P1344">
        <v>17.385000000000002</v>
      </c>
      <c r="Q1344">
        <v>5.2</v>
      </c>
    </row>
    <row r="1345" spans="1:17" x14ac:dyDescent="0.3">
      <c r="A1345" t="s">
        <v>426</v>
      </c>
      <c r="B1345" t="s">
        <v>25</v>
      </c>
      <c r="C1345" t="s">
        <v>26</v>
      </c>
      <c r="D1345" t="s">
        <v>27</v>
      </c>
      <c r="E1345" t="s">
        <v>21</v>
      </c>
      <c r="F1345" t="s">
        <v>28</v>
      </c>
      <c r="G1345">
        <v>47.65</v>
      </c>
      <c r="H1345">
        <v>3</v>
      </c>
      <c r="I1345">
        <v>7.1475</v>
      </c>
      <c r="J1345">
        <v>150.0975</v>
      </c>
      <c r="K1345" t="s">
        <v>171</v>
      </c>
      <c r="L1345" s="2">
        <v>0.54027777777777775</v>
      </c>
      <c r="M1345" t="s">
        <v>33</v>
      </c>
      <c r="N1345">
        <v>142.94999999999999</v>
      </c>
      <c r="O1345">
        <v>4.7619047620000003</v>
      </c>
      <c r="P1345">
        <v>7.1475</v>
      </c>
      <c r="Q1345">
        <v>9.5</v>
      </c>
    </row>
    <row r="1346" spans="1:17" x14ac:dyDescent="0.3">
      <c r="A1346" t="s">
        <v>427</v>
      </c>
      <c r="B1346" t="s">
        <v>46</v>
      </c>
      <c r="C1346" t="s">
        <v>47</v>
      </c>
      <c r="D1346" t="s">
        <v>20</v>
      </c>
      <c r="E1346" t="s">
        <v>21</v>
      </c>
      <c r="F1346" t="s">
        <v>48</v>
      </c>
      <c r="G1346">
        <v>42.82</v>
      </c>
      <c r="H1346">
        <v>9</v>
      </c>
      <c r="I1346">
        <v>19.268999999999998</v>
      </c>
      <c r="J1346">
        <v>404.649</v>
      </c>
      <c r="K1346" s="1">
        <v>43587</v>
      </c>
      <c r="L1346" s="2">
        <v>0.6430555555555556</v>
      </c>
      <c r="M1346" t="s">
        <v>33</v>
      </c>
      <c r="N1346">
        <v>385.38</v>
      </c>
      <c r="O1346">
        <v>4.7619047620000003</v>
      </c>
      <c r="P1346">
        <v>19.268999999999998</v>
      </c>
      <c r="Q1346">
        <v>8.9</v>
      </c>
    </row>
    <row r="1347" spans="1:17" x14ac:dyDescent="0.3">
      <c r="A1347" t="s">
        <v>428</v>
      </c>
      <c r="B1347" t="s">
        <v>46</v>
      </c>
      <c r="C1347" t="s">
        <v>47</v>
      </c>
      <c r="D1347" t="s">
        <v>20</v>
      </c>
      <c r="E1347" t="s">
        <v>31</v>
      </c>
      <c r="F1347" t="s">
        <v>28</v>
      </c>
      <c r="G1347">
        <v>48.09</v>
      </c>
      <c r="H1347">
        <v>3</v>
      </c>
      <c r="I1347">
        <v>7.2134999999999998</v>
      </c>
      <c r="J1347">
        <v>151.48349999999999</v>
      </c>
      <c r="K1347" s="1">
        <v>43740</v>
      </c>
      <c r="L1347" s="2">
        <v>0.76597222222222217</v>
      </c>
      <c r="M1347" t="s">
        <v>33</v>
      </c>
      <c r="N1347">
        <v>144.27000000000001</v>
      </c>
      <c r="O1347">
        <v>4.7619047620000003</v>
      </c>
      <c r="P1347">
        <v>7.2134999999999998</v>
      </c>
      <c r="Q1347">
        <v>7.8</v>
      </c>
    </row>
    <row r="1348" spans="1:17" x14ac:dyDescent="0.3">
      <c r="A1348" t="s">
        <v>429</v>
      </c>
      <c r="B1348" t="s">
        <v>46</v>
      </c>
      <c r="C1348" t="s">
        <v>47</v>
      </c>
      <c r="D1348" t="s">
        <v>20</v>
      </c>
      <c r="E1348" t="s">
        <v>21</v>
      </c>
      <c r="F1348" t="s">
        <v>22</v>
      </c>
      <c r="G1348">
        <v>55.97</v>
      </c>
      <c r="H1348">
        <v>7</v>
      </c>
      <c r="I1348">
        <v>19.589500000000001</v>
      </c>
      <c r="J1348">
        <v>411.37950000000001</v>
      </c>
      <c r="K1348" s="1">
        <v>43588</v>
      </c>
      <c r="L1348" s="2">
        <v>0.79583333333333339</v>
      </c>
      <c r="M1348" t="s">
        <v>23</v>
      </c>
      <c r="N1348">
        <v>391.79</v>
      </c>
      <c r="O1348">
        <v>4.7619047620000003</v>
      </c>
      <c r="P1348">
        <v>19.589500000000001</v>
      </c>
      <c r="Q1348">
        <v>8.9</v>
      </c>
    </row>
    <row r="1349" spans="1:17" x14ac:dyDescent="0.3">
      <c r="A1349" t="s">
        <v>430</v>
      </c>
      <c r="B1349" t="s">
        <v>46</v>
      </c>
      <c r="C1349" t="s">
        <v>47</v>
      </c>
      <c r="D1349" t="s">
        <v>20</v>
      </c>
      <c r="E1349" t="s">
        <v>21</v>
      </c>
      <c r="F1349" t="s">
        <v>22</v>
      </c>
      <c r="G1349">
        <v>76.900000000000006</v>
      </c>
      <c r="H1349">
        <v>7</v>
      </c>
      <c r="I1349">
        <v>26.914999999999999</v>
      </c>
      <c r="J1349">
        <v>565.21500000000003</v>
      </c>
      <c r="K1349" t="s">
        <v>118</v>
      </c>
      <c r="L1349" s="2">
        <v>0.84791666666666676</v>
      </c>
      <c r="M1349" t="s">
        <v>29</v>
      </c>
      <c r="N1349">
        <v>538.29999999999995</v>
      </c>
      <c r="O1349">
        <v>4.7619047620000003</v>
      </c>
      <c r="P1349">
        <v>26.914999999999999</v>
      </c>
      <c r="Q1349">
        <v>7.7</v>
      </c>
    </row>
    <row r="1350" spans="1:17" x14ac:dyDescent="0.3">
      <c r="A1350" t="s">
        <v>431</v>
      </c>
      <c r="B1350" t="s">
        <v>25</v>
      </c>
      <c r="C1350" t="s">
        <v>26</v>
      </c>
      <c r="D1350" t="s">
        <v>27</v>
      </c>
      <c r="E1350" t="s">
        <v>21</v>
      </c>
      <c r="F1350" t="s">
        <v>48</v>
      </c>
      <c r="G1350">
        <v>97.03</v>
      </c>
      <c r="H1350">
        <v>5</v>
      </c>
      <c r="I1350">
        <v>24.2575</v>
      </c>
      <c r="J1350">
        <v>509.40750000000003</v>
      </c>
      <c r="K1350" t="s">
        <v>241</v>
      </c>
      <c r="L1350" s="2">
        <v>0.68333333333333324</v>
      </c>
      <c r="M1350" t="s">
        <v>23</v>
      </c>
      <c r="N1350">
        <v>485.15</v>
      </c>
      <c r="O1350">
        <v>4.7619047620000003</v>
      </c>
      <c r="P1350">
        <v>24.2575</v>
      </c>
      <c r="Q1350">
        <v>9.3000000000000007</v>
      </c>
    </row>
    <row r="1351" spans="1:17" x14ac:dyDescent="0.3">
      <c r="A1351" t="s">
        <v>432</v>
      </c>
      <c r="B1351" t="s">
        <v>18</v>
      </c>
      <c r="C1351" t="s">
        <v>19</v>
      </c>
      <c r="D1351" t="s">
        <v>27</v>
      </c>
      <c r="E1351" t="s">
        <v>31</v>
      </c>
      <c r="F1351" t="s">
        <v>37</v>
      </c>
      <c r="G1351">
        <v>44.65</v>
      </c>
      <c r="H1351">
        <v>3</v>
      </c>
      <c r="I1351">
        <v>6.6974999999999998</v>
      </c>
      <c r="J1351">
        <v>140.64750000000001</v>
      </c>
      <c r="K1351" t="s">
        <v>123</v>
      </c>
      <c r="L1351" s="2">
        <v>0.62777777777777777</v>
      </c>
      <c r="M1351" t="s">
        <v>29</v>
      </c>
      <c r="N1351">
        <v>133.94999999999999</v>
      </c>
      <c r="O1351">
        <v>4.7619047620000003</v>
      </c>
      <c r="P1351">
        <v>6.6974999999999998</v>
      </c>
      <c r="Q1351">
        <v>6.2</v>
      </c>
    </row>
    <row r="1352" spans="1:17" x14ac:dyDescent="0.3">
      <c r="A1352" t="s">
        <v>433</v>
      </c>
      <c r="B1352" t="s">
        <v>18</v>
      </c>
      <c r="C1352" t="s">
        <v>19</v>
      </c>
      <c r="D1352" t="s">
        <v>27</v>
      </c>
      <c r="E1352" t="s">
        <v>21</v>
      </c>
      <c r="F1352" t="s">
        <v>51</v>
      </c>
      <c r="G1352">
        <v>77.930000000000007</v>
      </c>
      <c r="H1352">
        <v>9</v>
      </c>
      <c r="I1352">
        <v>35.0685</v>
      </c>
      <c r="J1352">
        <v>736.43849999999998</v>
      </c>
      <c r="K1352" t="s">
        <v>99</v>
      </c>
      <c r="L1352" s="2">
        <v>0.67361111111111116</v>
      </c>
      <c r="M1352" t="s">
        <v>23</v>
      </c>
      <c r="N1352">
        <v>701.37</v>
      </c>
      <c r="O1352">
        <v>4.7619047620000003</v>
      </c>
      <c r="P1352">
        <v>35.0685</v>
      </c>
      <c r="Q1352">
        <v>7.6</v>
      </c>
    </row>
    <row r="1353" spans="1:17" x14ac:dyDescent="0.3">
      <c r="A1353" t="s">
        <v>434</v>
      </c>
      <c r="B1353" t="s">
        <v>18</v>
      </c>
      <c r="C1353" t="s">
        <v>19</v>
      </c>
      <c r="D1353" t="s">
        <v>20</v>
      </c>
      <c r="E1353" t="s">
        <v>31</v>
      </c>
      <c r="F1353" t="s">
        <v>28</v>
      </c>
      <c r="G1353">
        <v>71.95</v>
      </c>
      <c r="H1353">
        <v>1</v>
      </c>
      <c r="I1353">
        <v>3.5975000000000001</v>
      </c>
      <c r="J1353">
        <v>75.547499999999999</v>
      </c>
      <c r="K1353" s="1">
        <v>43557</v>
      </c>
      <c r="L1353" s="2">
        <v>0.50972222222222219</v>
      </c>
      <c r="M1353" t="s">
        <v>29</v>
      </c>
      <c r="N1353">
        <v>71.95</v>
      </c>
      <c r="O1353">
        <v>4.7619047620000003</v>
      </c>
      <c r="P1353">
        <v>3.5975000000000001</v>
      </c>
      <c r="Q1353">
        <v>7.3</v>
      </c>
    </row>
    <row r="1354" spans="1:17" x14ac:dyDescent="0.3">
      <c r="A1354" t="s">
        <v>435</v>
      </c>
      <c r="B1354" t="s">
        <v>25</v>
      </c>
      <c r="C1354" t="s">
        <v>26</v>
      </c>
      <c r="D1354" t="s">
        <v>20</v>
      </c>
      <c r="E1354" t="s">
        <v>21</v>
      </c>
      <c r="F1354" t="s">
        <v>32</v>
      </c>
      <c r="G1354">
        <v>89.25</v>
      </c>
      <c r="H1354">
        <v>8</v>
      </c>
      <c r="I1354">
        <v>35.700000000000003</v>
      </c>
      <c r="J1354">
        <v>749.7</v>
      </c>
      <c r="K1354" t="s">
        <v>115</v>
      </c>
      <c r="L1354" s="2">
        <v>0.42569444444444443</v>
      </c>
      <c r="M1354" t="s">
        <v>29</v>
      </c>
      <c r="N1354">
        <v>714</v>
      </c>
      <c r="O1354">
        <v>4.7619047620000003</v>
      </c>
      <c r="P1354">
        <v>35.700000000000003</v>
      </c>
      <c r="Q1354">
        <v>4.7</v>
      </c>
    </row>
    <row r="1355" spans="1:17" x14ac:dyDescent="0.3">
      <c r="A1355" t="s">
        <v>436</v>
      </c>
      <c r="B1355" t="s">
        <v>18</v>
      </c>
      <c r="C1355" t="s">
        <v>19</v>
      </c>
      <c r="D1355" t="s">
        <v>27</v>
      </c>
      <c r="E1355" t="s">
        <v>31</v>
      </c>
      <c r="F1355" t="s">
        <v>28</v>
      </c>
      <c r="G1355">
        <v>26.02</v>
      </c>
      <c r="H1355">
        <v>7</v>
      </c>
      <c r="I1355">
        <v>9.1069999999999993</v>
      </c>
      <c r="J1355">
        <v>191.24700000000001</v>
      </c>
      <c r="K1355" t="s">
        <v>171</v>
      </c>
      <c r="L1355" s="2">
        <v>0.73472222222222217</v>
      </c>
      <c r="M1355" t="s">
        <v>29</v>
      </c>
      <c r="N1355">
        <v>182.14</v>
      </c>
      <c r="O1355">
        <v>4.7619047620000003</v>
      </c>
      <c r="P1355">
        <v>9.1069999999999993</v>
      </c>
      <c r="Q1355">
        <v>5.0999999999999996</v>
      </c>
    </row>
    <row r="1356" spans="1:17" x14ac:dyDescent="0.3">
      <c r="A1356" t="s">
        <v>437</v>
      </c>
      <c r="B1356" t="s">
        <v>46</v>
      </c>
      <c r="C1356" t="s">
        <v>47</v>
      </c>
      <c r="D1356" t="s">
        <v>27</v>
      </c>
      <c r="E1356" t="s">
        <v>21</v>
      </c>
      <c r="F1356" t="s">
        <v>22</v>
      </c>
      <c r="G1356">
        <v>13.5</v>
      </c>
      <c r="H1356">
        <v>10</v>
      </c>
      <c r="I1356">
        <v>6.75</v>
      </c>
      <c r="J1356">
        <v>141.75</v>
      </c>
      <c r="K1356" t="s">
        <v>99</v>
      </c>
      <c r="L1356" s="2">
        <v>0.46249999999999997</v>
      </c>
      <c r="M1356" t="s">
        <v>33</v>
      </c>
      <c r="N1356">
        <v>135</v>
      </c>
      <c r="O1356">
        <v>4.7619047620000003</v>
      </c>
      <c r="P1356">
        <v>6.75</v>
      </c>
      <c r="Q1356">
        <v>4.8</v>
      </c>
    </row>
    <row r="1357" spans="1:17" x14ac:dyDescent="0.3">
      <c r="A1357" t="s">
        <v>438</v>
      </c>
      <c r="B1357" t="s">
        <v>25</v>
      </c>
      <c r="C1357" t="s">
        <v>26</v>
      </c>
      <c r="D1357" t="s">
        <v>20</v>
      </c>
      <c r="E1357" t="s">
        <v>21</v>
      </c>
      <c r="F1357" t="s">
        <v>51</v>
      </c>
      <c r="G1357">
        <v>99.3</v>
      </c>
      <c r="H1357">
        <v>10</v>
      </c>
      <c r="I1357">
        <v>49.65</v>
      </c>
      <c r="J1357">
        <v>1042.6500000000001</v>
      </c>
      <c r="K1357" t="s">
        <v>118</v>
      </c>
      <c r="L1357" s="2">
        <v>0.62013888888888891</v>
      </c>
      <c r="M1357" t="s">
        <v>33</v>
      </c>
      <c r="N1357">
        <v>993</v>
      </c>
      <c r="O1357">
        <v>4.7619047620000003</v>
      </c>
      <c r="P1357">
        <v>49.65</v>
      </c>
      <c r="Q1357">
        <v>6.6</v>
      </c>
    </row>
    <row r="1358" spans="1:17" x14ac:dyDescent="0.3">
      <c r="A1358" t="s">
        <v>439</v>
      </c>
      <c r="B1358" t="s">
        <v>18</v>
      </c>
      <c r="C1358" t="s">
        <v>19</v>
      </c>
      <c r="D1358" t="s">
        <v>27</v>
      </c>
      <c r="E1358" t="s">
        <v>31</v>
      </c>
      <c r="F1358" t="s">
        <v>28</v>
      </c>
      <c r="G1358">
        <v>51.69</v>
      </c>
      <c r="H1358">
        <v>7</v>
      </c>
      <c r="I1358">
        <v>18.0915</v>
      </c>
      <c r="J1358">
        <v>379.92149999999998</v>
      </c>
      <c r="K1358" t="s">
        <v>145</v>
      </c>
      <c r="L1358" s="2">
        <v>0.76527777777777783</v>
      </c>
      <c r="M1358" t="s">
        <v>29</v>
      </c>
      <c r="N1358">
        <v>361.83</v>
      </c>
      <c r="O1358">
        <v>4.7619047620000003</v>
      </c>
      <c r="P1358">
        <v>18.0915</v>
      </c>
      <c r="Q1358">
        <v>5.5</v>
      </c>
    </row>
    <row r="1359" spans="1:17" x14ac:dyDescent="0.3">
      <c r="A1359" t="s">
        <v>440</v>
      </c>
      <c r="B1359" t="s">
        <v>46</v>
      </c>
      <c r="C1359" t="s">
        <v>47</v>
      </c>
      <c r="D1359" t="s">
        <v>20</v>
      </c>
      <c r="E1359" t="s">
        <v>21</v>
      </c>
      <c r="F1359" t="s">
        <v>51</v>
      </c>
      <c r="G1359">
        <v>54.73</v>
      </c>
      <c r="H1359">
        <v>7</v>
      </c>
      <c r="I1359">
        <v>19.1555</v>
      </c>
      <c r="J1359">
        <v>402.26549999999997</v>
      </c>
      <c r="K1359" t="s">
        <v>354</v>
      </c>
      <c r="L1359" s="2">
        <v>0.79305555555555562</v>
      </c>
      <c r="M1359" t="s">
        <v>33</v>
      </c>
      <c r="N1359">
        <v>383.11</v>
      </c>
      <c r="O1359">
        <v>4.7619047620000003</v>
      </c>
      <c r="P1359">
        <v>19.1555</v>
      </c>
      <c r="Q1359">
        <v>8.5</v>
      </c>
    </row>
    <row r="1360" spans="1:17" x14ac:dyDescent="0.3">
      <c r="A1360" t="s">
        <v>441</v>
      </c>
      <c r="B1360" t="s">
        <v>46</v>
      </c>
      <c r="C1360" t="s">
        <v>47</v>
      </c>
      <c r="D1360" t="s">
        <v>20</v>
      </c>
      <c r="E1360" t="s">
        <v>31</v>
      </c>
      <c r="F1360" t="s">
        <v>32</v>
      </c>
      <c r="G1360">
        <v>27</v>
      </c>
      <c r="H1360">
        <v>9</v>
      </c>
      <c r="I1360">
        <v>12.15</v>
      </c>
      <c r="J1360">
        <v>255.15</v>
      </c>
      <c r="K1360" s="1">
        <v>43499</v>
      </c>
      <c r="L1360" s="2">
        <v>0.59444444444444444</v>
      </c>
      <c r="M1360" t="s">
        <v>29</v>
      </c>
      <c r="N1360">
        <v>243</v>
      </c>
      <c r="O1360">
        <v>4.7619047620000003</v>
      </c>
      <c r="P1360">
        <v>12.15</v>
      </c>
      <c r="Q1360">
        <v>4.8</v>
      </c>
    </row>
    <row r="1361" spans="1:17" x14ac:dyDescent="0.3">
      <c r="A1361" t="s">
        <v>442</v>
      </c>
      <c r="B1361" t="s">
        <v>25</v>
      </c>
      <c r="C1361" t="s">
        <v>26</v>
      </c>
      <c r="D1361" t="s">
        <v>27</v>
      </c>
      <c r="E1361" t="s">
        <v>21</v>
      </c>
      <c r="F1361" t="s">
        <v>28</v>
      </c>
      <c r="G1361">
        <v>30.24</v>
      </c>
      <c r="H1361">
        <v>1</v>
      </c>
      <c r="I1361">
        <v>1.512</v>
      </c>
      <c r="J1361">
        <v>31.751999999999999</v>
      </c>
      <c r="K1361" s="1">
        <v>43558</v>
      </c>
      <c r="L1361" s="2">
        <v>0.65555555555555556</v>
      </c>
      <c r="M1361" t="s">
        <v>29</v>
      </c>
      <c r="N1361">
        <v>30.24</v>
      </c>
      <c r="O1361">
        <v>4.7619047620000003</v>
      </c>
      <c r="P1361">
        <v>1.512</v>
      </c>
      <c r="Q1361">
        <v>8.4</v>
      </c>
    </row>
    <row r="1362" spans="1:17" x14ac:dyDescent="0.3">
      <c r="A1362" t="s">
        <v>443</v>
      </c>
      <c r="B1362" t="s">
        <v>46</v>
      </c>
      <c r="C1362" t="s">
        <v>47</v>
      </c>
      <c r="D1362" t="s">
        <v>20</v>
      </c>
      <c r="E1362" t="s">
        <v>21</v>
      </c>
      <c r="F1362" t="s">
        <v>48</v>
      </c>
      <c r="G1362">
        <v>89.14</v>
      </c>
      <c r="H1362">
        <v>4</v>
      </c>
      <c r="I1362">
        <v>17.827999999999999</v>
      </c>
      <c r="J1362">
        <v>374.38799999999998</v>
      </c>
      <c r="K1362" s="1">
        <v>43647</v>
      </c>
      <c r="L1362" s="2">
        <v>0.51388888888888895</v>
      </c>
      <c r="M1362" t="s">
        <v>33</v>
      </c>
      <c r="N1362">
        <v>356.56</v>
      </c>
      <c r="O1362">
        <v>4.7619047620000003</v>
      </c>
      <c r="P1362">
        <v>17.827999999999999</v>
      </c>
      <c r="Q1362">
        <v>7.8</v>
      </c>
    </row>
    <row r="1363" spans="1:17" x14ac:dyDescent="0.3">
      <c r="A1363" t="s">
        <v>444</v>
      </c>
      <c r="B1363" t="s">
        <v>25</v>
      </c>
      <c r="C1363" t="s">
        <v>26</v>
      </c>
      <c r="D1363" t="s">
        <v>27</v>
      </c>
      <c r="E1363" t="s">
        <v>21</v>
      </c>
      <c r="F1363" t="s">
        <v>51</v>
      </c>
      <c r="G1363">
        <v>37.549999999999997</v>
      </c>
      <c r="H1363">
        <v>10</v>
      </c>
      <c r="I1363">
        <v>18.774999999999999</v>
      </c>
      <c r="J1363">
        <v>394.27499999999998</v>
      </c>
      <c r="K1363" s="1">
        <v>43680</v>
      </c>
      <c r="L1363" s="2">
        <v>0.8340277777777777</v>
      </c>
      <c r="M1363" t="s">
        <v>33</v>
      </c>
      <c r="N1363">
        <v>375.5</v>
      </c>
      <c r="O1363">
        <v>4.7619047620000003</v>
      </c>
      <c r="P1363">
        <v>18.774999999999999</v>
      </c>
      <c r="Q1363">
        <v>9.3000000000000007</v>
      </c>
    </row>
    <row r="1364" spans="1:17" x14ac:dyDescent="0.3">
      <c r="A1364" t="s">
        <v>445</v>
      </c>
      <c r="B1364" t="s">
        <v>25</v>
      </c>
      <c r="C1364" t="s">
        <v>26</v>
      </c>
      <c r="D1364" t="s">
        <v>27</v>
      </c>
      <c r="E1364" t="s">
        <v>21</v>
      </c>
      <c r="F1364" t="s">
        <v>37</v>
      </c>
      <c r="G1364">
        <v>95.44</v>
      </c>
      <c r="H1364">
        <v>10</v>
      </c>
      <c r="I1364">
        <v>47.72</v>
      </c>
      <c r="J1364">
        <v>1002.12</v>
      </c>
      <c r="K1364" s="1">
        <v>43709</v>
      </c>
      <c r="L1364" s="2">
        <v>0.57291666666666663</v>
      </c>
      <c r="M1364" t="s">
        <v>29</v>
      </c>
      <c r="N1364">
        <v>954.4</v>
      </c>
      <c r="O1364">
        <v>4.7619047620000003</v>
      </c>
      <c r="P1364">
        <v>47.72</v>
      </c>
      <c r="Q1364">
        <v>5.2</v>
      </c>
    </row>
    <row r="1365" spans="1:17" x14ac:dyDescent="0.3">
      <c r="A1365" t="s">
        <v>446</v>
      </c>
      <c r="B1365" t="s">
        <v>46</v>
      </c>
      <c r="C1365" t="s">
        <v>47</v>
      </c>
      <c r="D1365" t="s">
        <v>27</v>
      </c>
      <c r="E1365" t="s">
        <v>31</v>
      </c>
      <c r="F1365" t="s">
        <v>28</v>
      </c>
      <c r="G1365">
        <v>27.5</v>
      </c>
      <c r="H1365">
        <v>3</v>
      </c>
      <c r="I1365">
        <v>4.125</v>
      </c>
      <c r="J1365">
        <v>86.625</v>
      </c>
      <c r="K1365" s="1">
        <v>43468</v>
      </c>
      <c r="L1365" s="2">
        <v>0.65277777777777779</v>
      </c>
      <c r="M1365" t="s">
        <v>23</v>
      </c>
      <c r="N1365">
        <v>82.5</v>
      </c>
      <c r="O1365">
        <v>4.7619047620000003</v>
      </c>
      <c r="P1365">
        <v>4.125</v>
      </c>
      <c r="Q1365">
        <v>6.5</v>
      </c>
    </row>
    <row r="1366" spans="1:17" x14ac:dyDescent="0.3">
      <c r="A1366" t="s">
        <v>447</v>
      </c>
      <c r="B1366" t="s">
        <v>46</v>
      </c>
      <c r="C1366" t="s">
        <v>47</v>
      </c>
      <c r="D1366" t="s">
        <v>27</v>
      </c>
      <c r="E1366" t="s">
        <v>31</v>
      </c>
      <c r="F1366" t="s">
        <v>37</v>
      </c>
      <c r="G1366">
        <v>74.97</v>
      </c>
      <c r="H1366">
        <v>1</v>
      </c>
      <c r="I1366">
        <v>3.7484999999999999</v>
      </c>
      <c r="J1366">
        <v>78.718500000000006</v>
      </c>
      <c r="K1366" t="s">
        <v>96</v>
      </c>
      <c r="L1366" s="2">
        <v>0.70694444444444438</v>
      </c>
      <c r="M1366" t="s">
        <v>29</v>
      </c>
      <c r="N1366">
        <v>74.97</v>
      </c>
      <c r="O1366">
        <v>4.7619047620000003</v>
      </c>
      <c r="P1366">
        <v>3.7484999999999999</v>
      </c>
      <c r="Q1366">
        <v>5.6</v>
      </c>
    </row>
    <row r="1367" spans="1:17" x14ac:dyDescent="0.3">
      <c r="A1367" t="s">
        <v>448</v>
      </c>
      <c r="B1367" t="s">
        <v>18</v>
      </c>
      <c r="C1367" t="s">
        <v>19</v>
      </c>
      <c r="D1367" t="s">
        <v>20</v>
      </c>
      <c r="E1367" t="s">
        <v>31</v>
      </c>
      <c r="F1367" t="s">
        <v>48</v>
      </c>
      <c r="G1367">
        <v>80.959999999999994</v>
      </c>
      <c r="H1367">
        <v>8</v>
      </c>
      <c r="I1367">
        <v>32.384</v>
      </c>
      <c r="J1367">
        <v>680.06399999999996</v>
      </c>
      <c r="K1367" t="s">
        <v>69</v>
      </c>
      <c r="L1367" s="2">
        <v>0.46666666666666662</v>
      </c>
      <c r="M1367" t="s">
        <v>33</v>
      </c>
      <c r="N1367">
        <v>647.67999999999995</v>
      </c>
      <c r="O1367">
        <v>4.7619047620000003</v>
      </c>
      <c r="P1367">
        <v>32.384</v>
      </c>
      <c r="Q1367">
        <v>7.4</v>
      </c>
    </row>
    <row r="1368" spans="1:17" x14ac:dyDescent="0.3">
      <c r="A1368" t="s">
        <v>449</v>
      </c>
      <c r="B1368" t="s">
        <v>25</v>
      </c>
      <c r="C1368" t="s">
        <v>26</v>
      </c>
      <c r="D1368" t="s">
        <v>27</v>
      </c>
      <c r="E1368" t="s">
        <v>21</v>
      </c>
      <c r="F1368" t="s">
        <v>48</v>
      </c>
      <c r="G1368">
        <v>94.47</v>
      </c>
      <c r="H1368">
        <v>8</v>
      </c>
      <c r="I1368">
        <v>37.787999999999997</v>
      </c>
      <c r="J1368">
        <v>793.548</v>
      </c>
      <c r="K1368" t="s">
        <v>99</v>
      </c>
      <c r="L1368" s="2">
        <v>0.6333333333333333</v>
      </c>
      <c r="M1368" t="s">
        <v>29</v>
      </c>
      <c r="N1368">
        <v>755.76</v>
      </c>
      <c r="O1368">
        <v>4.7619047620000003</v>
      </c>
      <c r="P1368">
        <v>37.787999999999997</v>
      </c>
      <c r="Q1368">
        <v>9.1</v>
      </c>
    </row>
    <row r="1369" spans="1:17" x14ac:dyDescent="0.3">
      <c r="A1369" t="s">
        <v>450</v>
      </c>
      <c r="B1369" t="s">
        <v>25</v>
      </c>
      <c r="C1369" t="s">
        <v>26</v>
      </c>
      <c r="D1369" t="s">
        <v>27</v>
      </c>
      <c r="E1369" t="s">
        <v>31</v>
      </c>
      <c r="F1369" t="s">
        <v>48</v>
      </c>
      <c r="G1369">
        <v>99.79</v>
      </c>
      <c r="H1369">
        <v>2</v>
      </c>
      <c r="I1369">
        <v>9.9789999999999992</v>
      </c>
      <c r="J1369">
        <v>209.559</v>
      </c>
      <c r="K1369" s="1">
        <v>43649</v>
      </c>
      <c r="L1369" s="2">
        <v>0.85902777777777783</v>
      </c>
      <c r="M1369" t="s">
        <v>23</v>
      </c>
      <c r="N1369">
        <v>199.58</v>
      </c>
      <c r="O1369">
        <v>4.7619047620000003</v>
      </c>
      <c r="P1369">
        <v>9.9789999999999992</v>
      </c>
      <c r="Q1369">
        <v>8</v>
      </c>
    </row>
    <row r="1370" spans="1:17" x14ac:dyDescent="0.3">
      <c r="A1370" t="s">
        <v>451</v>
      </c>
      <c r="B1370" t="s">
        <v>18</v>
      </c>
      <c r="C1370" t="s">
        <v>19</v>
      </c>
      <c r="D1370" t="s">
        <v>27</v>
      </c>
      <c r="E1370" t="s">
        <v>31</v>
      </c>
      <c r="F1370" t="s">
        <v>32</v>
      </c>
      <c r="G1370">
        <v>73.22</v>
      </c>
      <c r="H1370">
        <v>6</v>
      </c>
      <c r="I1370">
        <v>21.966000000000001</v>
      </c>
      <c r="J1370">
        <v>461.286</v>
      </c>
      <c r="K1370" t="s">
        <v>62</v>
      </c>
      <c r="L1370" s="2">
        <v>0.73888888888888893</v>
      </c>
      <c r="M1370" t="s">
        <v>29</v>
      </c>
      <c r="N1370">
        <v>439.32</v>
      </c>
      <c r="O1370">
        <v>4.7619047620000003</v>
      </c>
      <c r="P1370">
        <v>21.966000000000001</v>
      </c>
      <c r="Q1370">
        <v>7.2</v>
      </c>
    </row>
    <row r="1371" spans="1:17" x14ac:dyDescent="0.3">
      <c r="A1371" t="s">
        <v>452</v>
      </c>
      <c r="B1371" t="s">
        <v>25</v>
      </c>
      <c r="C1371" t="s">
        <v>26</v>
      </c>
      <c r="D1371" t="s">
        <v>27</v>
      </c>
      <c r="E1371" t="s">
        <v>21</v>
      </c>
      <c r="F1371" t="s">
        <v>48</v>
      </c>
      <c r="G1371">
        <v>41.24</v>
      </c>
      <c r="H1371">
        <v>4</v>
      </c>
      <c r="I1371">
        <v>8.2479999999999993</v>
      </c>
      <c r="J1371">
        <v>173.208</v>
      </c>
      <c r="K1371" t="s">
        <v>453</v>
      </c>
      <c r="L1371" s="2">
        <v>0.68263888888888891</v>
      </c>
      <c r="M1371" t="s">
        <v>29</v>
      </c>
      <c r="N1371">
        <v>164.96</v>
      </c>
      <c r="O1371">
        <v>4.7619047620000003</v>
      </c>
      <c r="P1371">
        <v>8.2479999999999993</v>
      </c>
      <c r="Q1371">
        <v>7.1</v>
      </c>
    </row>
    <row r="1372" spans="1:17" x14ac:dyDescent="0.3">
      <c r="A1372" t="s">
        <v>454</v>
      </c>
      <c r="B1372" t="s">
        <v>25</v>
      </c>
      <c r="C1372" t="s">
        <v>26</v>
      </c>
      <c r="D1372" t="s">
        <v>27</v>
      </c>
      <c r="E1372" t="s">
        <v>21</v>
      </c>
      <c r="F1372" t="s">
        <v>51</v>
      </c>
      <c r="G1372">
        <v>81.680000000000007</v>
      </c>
      <c r="H1372">
        <v>4</v>
      </c>
      <c r="I1372">
        <v>16.335999999999999</v>
      </c>
      <c r="J1372">
        <v>343.05599999999998</v>
      </c>
      <c r="K1372" s="1">
        <v>43617</v>
      </c>
      <c r="L1372" s="2">
        <v>0.5083333333333333</v>
      </c>
      <c r="M1372" t="s">
        <v>29</v>
      </c>
      <c r="N1372">
        <v>326.72000000000003</v>
      </c>
      <c r="O1372">
        <v>4.7619047620000003</v>
      </c>
      <c r="P1372">
        <v>16.335999999999999</v>
      </c>
      <c r="Q1372">
        <v>9.1</v>
      </c>
    </row>
    <row r="1373" spans="1:17" x14ac:dyDescent="0.3">
      <c r="A1373" t="s">
        <v>455</v>
      </c>
      <c r="B1373" t="s">
        <v>25</v>
      </c>
      <c r="C1373" t="s">
        <v>26</v>
      </c>
      <c r="D1373" t="s">
        <v>27</v>
      </c>
      <c r="E1373" t="s">
        <v>21</v>
      </c>
      <c r="F1373" t="s">
        <v>28</v>
      </c>
      <c r="G1373">
        <v>51.32</v>
      </c>
      <c r="H1373">
        <v>9</v>
      </c>
      <c r="I1373">
        <v>23.094000000000001</v>
      </c>
      <c r="J1373">
        <v>484.97399999999999</v>
      </c>
      <c r="K1373" t="s">
        <v>354</v>
      </c>
      <c r="L1373" s="2">
        <v>0.81458333333333333</v>
      </c>
      <c r="M1373" t="s">
        <v>29</v>
      </c>
      <c r="N1373">
        <v>461.88</v>
      </c>
      <c r="O1373">
        <v>4.7619047620000003</v>
      </c>
      <c r="P1373">
        <v>23.094000000000001</v>
      </c>
      <c r="Q1373">
        <v>5.6</v>
      </c>
    </row>
    <row r="1374" spans="1:17" x14ac:dyDescent="0.3">
      <c r="A1374" t="s">
        <v>456</v>
      </c>
      <c r="B1374" t="s">
        <v>18</v>
      </c>
      <c r="C1374" t="s">
        <v>19</v>
      </c>
      <c r="D1374" t="s">
        <v>20</v>
      </c>
      <c r="E1374" t="s">
        <v>31</v>
      </c>
      <c r="F1374" t="s">
        <v>32</v>
      </c>
      <c r="G1374">
        <v>65.94</v>
      </c>
      <c r="H1374">
        <v>4</v>
      </c>
      <c r="I1374">
        <v>13.188000000000001</v>
      </c>
      <c r="J1374">
        <v>276.94799999999998</v>
      </c>
      <c r="K1374" t="s">
        <v>177</v>
      </c>
      <c r="L1374" s="2">
        <v>0.4368055555555555</v>
      </c>
      <c r="M1374" t="s">
        <v>29</v>
      </c>
      <c r="N1374">
        <v>263.76</v>
      </c>
      <c r="O1374">
        <v>4.7619047620000003</v>
      </c>
      <c r="P1374">
        <v>13.188000000000001</v>
      </c>
      <c r="Q1374">
        <v>6</v>
      </c>
    </row>
    <row r="1375" spans="1:17" x14ac:dyDescent="0.3">
      <c r="A1375" t="s">
        <v>457</v>
      </c>
      <c r="B1375" t="s">
        <v>25</v>
      </c>
      <c r="C1375" t="s">
        <v>26</v>
      </c>
      <c r="D1375" t="s">
        <v>27</v>
      </c>
      <c r="E1375" t="s">
        <v>21</v>
      </c>
      <c r="F1375" t="s">
        <v>37</v>
      </c>
      <c r="G1375">
        <v>14.36</v>
      </c>
      <c r="H1375">
        <v>10</v>
      </c>
      <c r="I1375">
        <v>7.18</v>
      </c>
      <c r="J1375">
        <v>150.78</v>
      </c>
      <c r="K1375" t="s">
        <v>35</v>
      </c>
      <c r="L1375" s="2">
        <v>0.60277777777777775</v>
      </c>
      <c r="M1375" t="s">
        <v>29</v>
      </c>
      <c r="N1375">
        <v>143.6</v>
      </c>
      <c r="O1375">
        <v>4.7619047620000003</v>
      </c>
      <c r="P1375">
        <v>7.18</v>
      </c>
      <c r="Q1375">
        <v>5.4</v>
      </c>
    </row>
    <row r="1376" spans="1:17" x14ac:dyDescent="0.3">
      <c r="A1376" t="s">
        <v>458</v>
      </c>
      <c r="B1376" t="s">
        <v>18</v>
      </c>
      <c r="C1376" t="s">
        <v>19</v>
      </c>
      <c r="D1376" t="s">
        <v>20</v>
      </c>
      <c r="E1376" t="s">
        <v>31</v>
      </c>
      <c r="F1376" t="s">
        <v>28</v>
      </c>
      <c r="G1376">
        <v>21.5</v>
      </c>
      <c r="H1376">
        <v>9</v>
      </c>
      <c r="I1376">
        <v>9.6750000000000007</v>
      </c>
      <c r="J1376">
        <v>203.17500000000001</v>
      </c>
      <c r="K1376" s="1">
        <v>43619</v>
      </c>
      <c r="L1376" s="2">
        <v>0.53194444444444444</v>
      </c>
      <c r="M1376" t="s">
        <v>33</v>
      </c>
      <c r="N1376">
        <v>193.5</v>
      </c>
      <c r="O1376">
        <v>4.7619047620000003</v>
      </c>
      <c r="P1376">
        <v>9.6750000000000007</v>
      </c>
      <c r="Q1376">
        <v>7.8</v>
      </c>
    </row>
    <row r="1377" spans="1:17" x14ac:dyDescent="0.3">
      <c r="A1377" t="s">
        <v>459</v>
      </c>
      <c r="B1377" t="s">
        <v>46</v>
      </c>
      <c r="C1377" t="s">
        <v>47</v>
      </c>
      <c r="D1377" t="s">
        <v>20</v>
      </c>
      <c r="E1377" t="s">
        <v>21</v>
      </c>
      <c r="F1377" t="s">
        <v>28</v>
      </c>
      <c r="G1377">
        <v>26.26</v>
      </c>
      <c r="H1377">
        <v>7</v>
      </c>
      <c r="I1377">
        <v>9.1910000000000007</v>
      </c>
      <c r="J1377">
        <v>193.011</v>
      </c>
      <c r="K1377" s="1">
        <v>43498</v>
      </c>
      <c r="L1377" s="2">
        <v>0.81944444444444453</v>
      </c>
      <c r="M1377" t="s">
        <v>29</v>
      </c>
      <c r="N1377">
        <v>183.82</v>
      </c>
      <c r="O1377">
        <v>4.7619047620000003</v>
      </c>
      <c r="P1377">
        <v>9.1910000000000007</v>
      </c>
      <c r="Q1377">
        <v>9.9</v>
      </c>
    </row>
    <row r="1378" spans="1:17" x14ac:dyDescent="0.3">
      <c r="A1378" t="s">
        <v>460</v>
      </c>
      <c r="B1378" t="s">
        <v>46</v>
      </c>
      <c r="C1378" t="s">
        <v>47</v>
      </c>
      <c r="D1378" t="s">
        <v>27</v>
      </c>
      <c r="E1378" t="s">
        <v>21</v>
      </c>
      <c r="F1378" t="s">
        <v>51</v>
      </c>
      <c r="G1378">
        <v>60.96</v>
      </c>
      <c r="H1378">
        <v>2</v>
      </c>
      <c r="I1378">
        <v>6.0960000000000001</v>
      </c>
      <c r="J1378">
        <v>128.01599999999999</v>
      </c>
      <c r="K1378" t="s">
        <v>76</v>
      </c>
      <c r="L1378" s="2">
        <v>0.81874999999999998</v>
      </c>
      <c r="M1378" t="s">
        <v>33</v>
      </c>
      <c r="N1378">
        <v>121.92</v>
      </c>
      <c r="O1378">
        <v>4.7619047620000003</v>
      </c>
      <c r="P1378">
        <v>6.0960000000000001</v>
      </c>
      <c r="Q1378">
        <v>4.9000000000000004</v>
      </c>
    </row>
    <row r="1379" spans="1:17" x14ac:dyDescent="0.3">
      <c r="A1379" t="s">
        <v>461</v>
      </c>
      <c r="B1379" t="s">
        <v>25</v>
      </c>
      <c r="C1379" t="s">
        <v>26</v>
      </c>
      <c r="D1379" t="s">
        <v>27</v>
      </c>
      <c r="E1379" t="s">
        <v>21</v>
      </c>
      <c r="F1379" t="s">
        <v>32</v>
      </c>
      <c r="G1379">
        <v>70.11</v>
      </c>
      <c r="H1379">
        <v>6</v>
      </c>
      <c r="I1379">
        <v>21.033000000000001</v>
      </c>
      <c r="J1379">
        <v>441.69299999999998</v>
      </c>
      <c r="K1379" t="s">
        <v>354</v>
      </c>
      <c r="L1379" s="2">
        <v>0.74583333333333324</v>
      </c>
      <c r="M1379" t="s">
        <v>23</v>
      </c>
      <c r="N1379">
        <v>420.66</v>
      </c>
      <c r="O1379">
        <v>4.7619047620000003</v>
      </c>
      <c r="P1379">
        <v>21.033000000000001</v>
      </c>
      <c r="Q1379">
        <v>5.2</v>
      </c>
    </row>
    <row r="1380" spans="1:17" x14ac:dyDescent="0.3">
      <c r="A1380" t="s">
        <v>462</v>
      </c>
      <c r="B1380" t="s">
        <v>25</v>
      </c>
      <c r="C1380" t="s">
        <v>26</v>
      </c>
      <c r="D1380" t="s">
        <v>27</v>
      </c>
      <c r="E1380" t="s">
        <v>31</v>
      </c>
      <c r="F1380" t="s">
        <v>51</v>
      </c>
      <c r="G1380">
        <v>42.08</v>
      </c>
      <c r="H1380">
        <v>6</v>
      </c>
      <c r="I1380">
        <v>12.624000000000001</v>
      </c>
      <c r="J1380">
        <v>265.10399999999998</v>
      </c>
      <c r="K1380" t="s">
        <v>228</v>
      </c>
      <c r="L1380" s="2">
        <v>0.51736111111111105</v>
      </c>
      <c r="M1380" t="s">
        <v>29</v>
      </c>
      <c r="N1380">
        <v>252.48</v>
      </c>
      <c r="O1380">
        <v>4.7619047620000003</v>
      </c>
      <c r="P1380">
        <v>12.624000000000001</v>
      </c>
      <c r="Q1380">
        <v>8.9</v>
      </c>
    </row>
    <row r="1381" spans="1:17" x14ac:dyDescent="0.3">
      <c r="A1381" t="s">
        <v>463</v>
      </c>
      <c r="B1381" t="s">
        <v>18</v>
      </c>
      <c r="C1381" t="s">
        <v>19</v>
      </c>
      <c r="D1381" t="s">
        <v>27</v>
      </c>
      <c r="E1381" t="s">
        <v>21</v>
      </c>
      <c r="F1381" t="s">
        <v>32</v>
      </c>
      <c r="G1381">
        <v>67.09</v>
      </c>
      <c r="H1381">
        <v>5</v>
      </c>
      <c r="I1381">
        <v>16.772500000000001</v>
      </c>
      <c r="J1381">
        <v>352.22250000000003</v>
      </c>
      <c r="K1381" s="1">
        <v>43525</v>
      </c>
      <c r="L1381" s="2">
        <v>0.69930555555555562</v>
      </c>
      <c r="M1381" t="s">
        <v>33</v>
      </c>
      <c r="N1381">
        <v>335.45</v>
      </c>
      <c r="O1381">
        <v>4.7619047620000003</v>
      </c>
      <c r="P1381">
        <v>16.772500000000001</v>
      </c>
      <c r="Q1381">
        <v>9.1</v>
      </c>
    </row>
    <row r="1382" spans="1:17" x14ac:dyDescent="0.3">
      <c r="A1382" t="s">
        <v>464</v>
      </c>
      <c r="B1382" t="s">
        <v>18</v>
      </c>
      <c r="C1382" t="s">
        <v>19</v>
      </c>
      <c r="D1382" t="s">
        <v>20</v>
      </c>
      <c r="E1382" t="s">
        <v>21</v>
      </c>
      <c r="F1382" t="s">
        <v>51</v>
      </c>
      <c r="G1382">
        <v>96.7</v>
      </c>
      <c r="H1382">
        <v>5</v>
      </c>
      <c r="I1382">
        <v>24.175000000000001</v>
      </c>
      <c r="J1382">
        <v>507.67500000000001</v>
      </c>
      <c r="K1382" t="s">
        <v>283</v>
      </c>
      <c r="L1382" s="2">
        <v>0.53611111111111109</v>
      </c>
      <c r="M1382" t="s">
        <v>23</v>
      </c>
      <c r="N1382">
        <v>483.5</v>
      </c>
      <c r="O1382">
        <v>4.7619047620000003</v>
      </c>
      <c r="P1382">
        <v>24.175000000000001</v>
      </c>
      <c r="Q1382">
        <v>7</v>
      </c>
    </row>
    <row r="1383" spans="1:17" x14ac:dyDescent="0.3">
      <c r="A1383" t="s">
        <v>465</v>
      </c>
      <c r="B1383" t="s">
        <v>46</v>
      </c>
      <c r="C1383" t="s">
        <v>47</v>
      </c>
      <c r="D1383" t="s">
        <v>20</v>
      </c>
      <c r="E1383" t="s">
        <v>21</v>
      </c>
      <c r="F1383" t="s">
        <v>32</v>
      </c>
      <c r="G1383">
        <v>35.380000000000003</v>
      </c>
      <c r="H1383">
        <v>9</v>
      </c>
      <c r="I1383">
        <v>15.920999999999999</v>
      </c>
      <c r="J1383">
        <v>334.34100000000001</v>
      </c>
      <c r="K1383" s="1">
        <v>43586</v>
      </c>
      <c r="L1383" s="2">
        <v>0.82638888888888884</v>
      </c>
      <c r="M1383" t="s">
        <v>33</v>
      </c>
      <c r="N1383">
        <v>318.42</v>
      </c>
      <c r="O1383">
        <v>4.7619047620000003</v>
      </c>
      <c r="P1383">
        <v>15.920999999999999</v>
      </c>
      <c r="Q1383">
        <v>9.6</v>
      </c>
    </row>
    <row r="1384" spans="1:17" x14ac:dyDescent="0.3">
      <c r="A1384" t="s">
        <v>466</v>
      </c>
      <c r="B1384" t="s">
        <v>25</v>
      </c>
      <c r="C1384" t="s">
        <v>26</v>
      </c>
      <c r="D1384" t="s">
        <v>27</v>
      </c>
      <c r="E1384" t="s">
        <v>31</v>
      </c>
      <c r="F1384" t="s">
        <v>37</v>
      </c>
      <c r="G1384">
        <v>95.49</v>
      </c>
      <c r="H1384">
        <v>7</v>
      </c>
      <c r="I1384">
        <v>33.421500000000002</v>
      </c>
      <c r="J1384">
        <v>701.85149999999999</v>
      </c>
      <c r="K1384" t="s">
        <v>218</v>
      </c>
      <c r="L1384" s="2">
        <v>0.76180555555555562</v>
      </c>
      <c r="M1384" t="s">
        <v>23</v>
      </c>
      <c r="N1384">
        <v>668.43</v>
      </c>
      <c r="O1384">
        <v>4.7619047620000003</v>
      </c>
      <c r="P1384">
        <v>33.421500000000002</v>
      </c>
      <c r="Q1384">
        <v>8.6999999999999993</v>
      </c>
    </row>
    <row r="1385" spans="1:17" x14ac:dyDescent="0.3">
      <c r="A1385" t="s">
        <v>467</v>
      </c>
      <c r="B1385" t="s">
        <v>25</v>
      </c>
      <c r="C1385" t="s">
        <v>26</v>
      </c>
      <c r="D1385" t="s">
        <v>20</v>
      </c>
      <c r="E1385" t="s">
        <v>31</v>
      </c>
      <c r="F1385" t="s">
        <v>51</v>
      </c>
      <c r="G1385">
        <v>96.98</v>
      </c>
      <c r="H1385">
        <v>4</v>
      </c>
      <c r="I1385">
        <v>19.396000000000001</v>
      </c>
      <c r="J1385">
        <v>407.31599999999997</v>
      </c>
      <c r="K1385" s="1">
        <v>43618</v>
      </c>
      <c r="L1385" s="2">
        <v>0.72222222222222221</v>
      </c>
      <c r="M1385" t="s">
        <v>23</v>
      </c>
      <c r="N1385">
        <v>387.92</v>
      </c>
      <c r="O1385">
        <v>4.7619047620000003</v>
      </c>
      <c r="P1385">
        <v>19.396000000000001</v>
      </c>
      <c r="Q1385">
        <v>9.4</v>
      </c>
    </row>
    <row r="1386" spans="1:17" x14ac:dyDescent="0.3">
      <c r="A1386" t="s">
        <v>468</v>
      </c>
      <c r="B1386" t="s">
        <v>46</v>
      </c>
      <c r="C1386" t="s">
        <v>47</v>
      </c>
      <c r="D1386" t="s">
        <v>27</v>
      </c>
      <c r="E1386" t="s">
        <v>21</v>
      </c>
      <c r="F1386" t="s">
        <v>28</v>
      </c>
      <c r="G1386">
        <v>23.65</v>
      </c>
      <c r="H1386">
        <v>4</v>
      </c>
      <c r="I1386">
        <v>4.7300000000000004</v>
      </c>
      <c r="J1386">
        <v>99.33</v>
      </c>
      <c r="K1386" t="s">
        <v>241</v>
      </c>
      <c r="L1386" s="2">
        <v>0.56388888888888888</v>
      </c>
      <c r="M1386" t="s">
        <v>33</v>
      </c>
      <c r="N1386">
        <v>94.6</v>
      </c>
      <c r="O1386">
        <v>4.7619047620000003</v>
      </c>
      <c r="P1386">
        <v>4.7300000000000004</v>
      </c>
      <c r="Q1386">
        <v>4</v>
      </c>
    </row>
    <row r="1387" spans="1:17" x14ac:dyDescent="0.3">
      <c r="A1387" t="s">
        <v>469</v>
      </c>
      <c r="B1387" t="s">
        <v>18</v>
      </c>
      <c r="C1387" t="s">
        <v>19</v>
      </c>
      <c r="D1387" t="s">
        <v>20</v>
      </c>
      <c r="E1387" t="s">
        <v>31</v>
      </c>
      <c r="F1387" t="s">
        <v>37</v>
      </c>
      <c r="G1387">
        <v>82.33</v>
      </c>
      <c r="H1387">
        <v>4</v>
      </c>
      <c r="I1387">
        <v>16.466000000000001</v>
      </c>
      <c r="J1387">
        <v>345.786</v>
      </c>
      <c r="K1387" s="1">
        <v>43770</v>
      </c>
      <c r="L1387" s="2">
        <v>0.44236111111111115</v>
      </c>
      <c r="M1387" t="s">
        <v>33</v>
      </c>
      <c r="N1387">
        <v>329.32</v>
      </c>
      <c r="O1387">
        <v>4.7619047620000003</v>
      </c>
      <c r="P1387">
        <v>16.466000000000001</v>
      </c>
      <c r="Q1387">
        <v>7.5</v>
      </c>
    </row>
    <row r="1388" spans="1:17" x14ac:dyDescent="0.3">
      <c r="A1388" t="s">
        <v>470</v>
      </c>
      <c r="B1388" t="s">
        <v>25</v>
      </c>
      <c r="C1388" t="s">
        <v>26</v>
      </c>
      <c r="D1388" t="s">
        <v>27</v>
      </c>
      <c r="E1388" t="s">
        <v>21</v>
      </c>
      <c r="F1388" t="s">
        <v>28</v>
      </c>
      <c r="G1388">
        <v>26.61</v>
      </c>
      <c r="H1388">
        <v>2</v>
      </c>
      <c r="I1388">
        <v>2.661</v>
      </c>
      <c r="J1388">
        <v>55.881</v>
      </c>
      <c r="K1388" t="s">
        <v>103</v>
      </c>
      <c r="L1388" s="2">
        <v>0.60763888888888895</v>
      </c>
      <c r="M1388" t="s">
        <v>29</v>
      </c>
      <c r="N1388">
        <v>53.22</v>
      </c>
      <c r="O1388">
        <v>4.7619047620000003</v>
      </c>
      <c r="P1388">
        <v>2.661</v>
      </c>
      <c r="Q1388">
        <v>4.2</v>
      </c>
    </row>
    <row r="1389" spans="1:17" x14ac:dyDescent="0.3">
      <c r="A1389" t="s">
        <v>471</v>
      </c>
      <c r="B1389" t="s">
        <v>46</v>
      </c>
      <c r="C1389" t="s">
        <v>47</v>
      </c>
      <c r="D1389" t="s">
        <v>27</v>
      </c>
      <c r="E1389" t="s">
        <v>21</v>
      </c>
      <c r="F1389" t="s">
        <v>48</v>
      </c>
      <c r="G1389">
        <v>99.69</v>
      </c>
      <c r="H1389">
        <v>5</v>
      </c>
      <c r="I1389">
        <v>24.922499999999999</v>
      </c>
      <c r="J1389">
        <v>523.37249999999995</v>
      </c>
      <c r="K1389" t="s">
        <v>283</v>
      </c>
      <c r="L1389" s="2">
        <v>0.50624999999999998</v>
      </c>
      <c r="M1389" t="s">
        <v>29</v>
      </c>
      <c r="N1389">
        <v>498.45</v>
      </c>
      <c r="O1389">
        <v>4.7619047620000003</v>
      </c>
      <c r="P1389">
        <v>24.922499999999999</v>
      </c>
      <c r="Q1389">
        <v>9.9</v>
      </c>
    </row>
    <row r="1390" spans="1:17" x14ac:dyDescent="0.3">
      <c r="A1390" t="s">
        <v>472</v>
      </c>
      <c r="B1390" t="s">
        <v>25</v>
      </c>
      <c r="C1390" t="s">
        <v>26</v>
      </c>
      <c r="D1390" t="s">
        <v>20</v>
      </c>
      <c r="E1390" t="s">
        <v>21</v>
      </c>
      <c r="F1390" t="s">
        <v>48</v>
      </c>
      <c r="G1390">
        <v>74.89</v>
      </c>
      <c r="H1390">
        <v>4</v>
      </c>
      <c r="I1390">
        <v>14.978</v>
      </c>
      <c r="J1390">
        <v>314.53800000000001</v>
      </c>
      <c r="K1390" s="1">
        <v>43468</v>
      </c>
      <c r="L1390" s="2">
        <v>0.64722222222222225</v>
      </c>
      <c r="M1390" t="s">
        <v>23</v>
      </c>
      <c r="N1390">
        <v>299.56</v>
      </c>
      <c r="O1390">
        <v>4.7619047620000003</v>
      </c>
      <c r="P1390">
        <v>14.978</v>
      </c>
      <c r="Q1390">
        <v>4.2</v>
      </c>
    </row>
    <row r="1391" spans="1:17" x14ac:dyDescent="0.3">
      <c r="A1391" t="s">
        <v>473</v>
      </c>
      <c r="B1391" t="s">
        <v>18</v>
      </c>
      <c r="C1391" t="s">
        <v>19</v>
      </c>
      <c r="D1391" t="s">
        <v>27</v>
      </c>
      <c r="E1391" t="s">
        <v>21</v>
      </c>
      <c r="F1391" t="s">
        <v>48</v>
      </c>
      <c r="G1391">
        <v>40.94</v>
      </c>
      <c r="H1391">
        <v>5</v>
      </c>
      <c r="I1391">
        <v>10.234999999999999</v>
      </c>
      <c r="J1391">
        <v>214.935</v>
      </c>
      <c r="K1391" s="1">
        <v>43617</v>
      </c>
      <c r="L1391" s="2">
        <v>0.58194444444444449</v>
      </c>
      <c r="M1391" t="s">
        <v>23</v>
      </c>
      <c r="N1391">
        <v>204.7</v>
      </c>
      <c r="O1391">
        <v>4.7619047620000003</v>
      </c>
      <c r="P1391">
        <v>10.234999999999999</v>
      </c>
      <c r="Q1391">
        <v>9.9</v>
      </c>
    </row>
    <row r="1392" spans="1:17" x14ac:dyDescent="0.3">
      <c r="A1392" t="s">
        <v>474</v>
      </c>
      <c r="B1392" t="s">
        <v>46</v>
      </c>
      <c r="C1392" t="s">
        <v>47</v>
      </c>
      <c r="D1392" t="s">
        <v>20</v>
      </c>
      <c r="E1392" t="s">
        <v>31</v>
      </c>
      <c r="F1392" t="s">
        <v>37</v>
      </c>
      <c r="G1392">
        <v>75.819999999999993</v>
      </c>
      <c r="H1392">
        <v>1</v>
      </c>
      <c r="I1392">
        <v>3.7909999999999999</v>
      </c>
      <c r="J1392">
        <v>79.611000000000004</v>
      </c>
      <c r="K1392" t="s">
        <v>305</v>
      </c>
      <c r="L1392" s="2">
        <v>0.55486111111111114</v>
      </c>
      <c r="M1392" t="s">
        <v>29</v>
      </c>
      <c r="N1392">
        <v>75.819999999999993</v>
      </c>
      <c r="O1392">
        <v>4.7619047620000003</v>
      </c>
      <c r="P1392">
        <v>3.7909999999999999</v>
      </c>
      <c r="Q1392">
        <v>5.8</v>
      </c>
    </row>
    <row r="1393" spans="1:17" x14ac:dyDescent="0.3">
      <c r="A1393" t="s">
        <v>475</v>
      </c>
      <c r="B1393" t="s">
        <v>25</v>
      </c>
      <c r="C1393" t="s">
        <v>26</v>
      </c>
      <c r="D1393" t="s">
        <v>27</v>
      </c>
      <c r="E1393" t="s">
        <v>31</v>
      </c>
      <c r="F1393" t="s">
        <v>48</v>
      </c>
      <c r="G1393">
        <v>46.77</v>
      </c>
      <c r="H1393">
        <v>6</v>
      </c>
      <c r="I1393">
        <v>14.031000000000001</v>
      </c>
      <c r="J1393">
        <v>294.65100000000001</v>
      </c>
      <c r="K1393" s="1">
        <v>43772</v>
      </c>
      <c r="L1393" s="2">
        <v>0.56736111111111109</v>
      </c>
      <c r="M1393" t="s">
        <v>29</v>
      </c>
      <c r="N1393">
        <v>280.62</v>
      </c>
      <c r="O1393">
        <v>4.7619047620000003</v>
      </c>
      <c r="P1393">
        <v>14.031000000000001</v>
      </c>
      <c r="Q1393">
        <v>6</v>
      </c>
    </row>
    <row r="1394" spans="1:17" x14ac:dyDescent="0.3">
      <c r="A1394" t="s">
        <v>476</v>
      </c>
      <c r="B1394" t="s">
        <v>18</v>
      </c>
      <c r="C1394" t="s">
        <v>19</v>
      </c>
      <c r="D1394" t="s">
        <v>27</v>
      </c>
      <c r="E1394" t="s">
        <v>21</v>
      </c>
      <c r="F1394" t="s">
        <v>22</v>
      </c>
      <c r="G1394">
        <v>32.32</v>
      </c>
      <c r="H1394">
        <v>10</v>
      </c>
      <c r="I1394">
        <v>16.16</v>
      </c>
      <c r="J1394">
        <v>339.36</v>
      </c>
      <c r="K1394" t="s">
        <v>49</v>
      </c>
      <c r="L1394" s="2">
        <v>0.7006944444444444</v>
      </c>
      <c r="M1394" t="s">
        <v>33</v>
      </c>
      <c r="N1394">
        <v>323.2</v>
      </c>
      <c r="O1394">
        <v>4.7619047620000003</v>
      </c>
      <c r="P1394">
        <v>16.16</v>
      </c>
      <c r="Q1394">
        <v>10</v>
      </c>
    </row>
    <row r="1395" spans="1:17" x14ac:dyDescent="0.3">
      <c r="A1395" t="s">
        <v>477</v>
      </c>
      <c r="B1395" t="s">
        <v>25</v>
      </c>
      <c r="C1395" t="s">
        <v>26</v>
      </c>
      <c r="D1395" t="s">
        <v>20</v>
      </c>
      <c r="E1395" t="s">
        <v>21</v>
      </c>
      <c r="F1395" t="s">
        <v>51</v>
      </c>
      <c r="G1395">
        <v>54.07</v>
      </c>
      <c r="H1395">
        <v>9</v>
      </c>
      <c r="I1395">
        <v>24.331499999999998</v>
      </c>
      <c r="J1395">
        <v>510.9615</v>
      </c>
      <c r="K1395" t="s">
        <v>35</v>
      </c>
      <c r="L1395" s="2">
        <v>0.62152777777777779</v>
      </c>
      <c r="M1395" t="s">
        <v>23</v>
      </c>
      <c r="N1395">
        <v>486.63</v>
      </c>
      <c r="O1395">
        <v>4.7619047620000003</v>
      </c>
      <c r="P1395">
        <v>24.331499999999998</v>
      </c>
      <c r="Q1395">
        <v>9.5</v>
      </c>
    </row>
    <row r="1396" spans="1:17" x14ac:dyDescent="0.3">
      <c r="A1396" t="s">
        <v>478</v>
      </c>
      <c r="B1396" t="s">
        <v>46</v>
      </c>
      <c r="C1396" t="s">
        <v>47</v>
      </c>
      <c r="D1396" t="s">
        <v>27</v>
      </c>
      <c r="E1396" t="s">
        <v>31</v>
      </c>
      <c r="F1396" t="s">
        <v>48</v>
      </c>
      <c r="G1396">
        <v>18.22</v>
      </c>
      <c r="H1396">
        <v>7</v>
      </c>
      <c r="I1396">
        <v>6.3769999999999998</v>
      </c>
      <c r="J1396">
        <v>133.917</v>
      </c>
      <c r="K1396" s="1">
        <v>43741</v>
      </c>
      <c r="L1396" s="2">
        <v>0.58611111111111114</v>
      </c>
      <c r="M1396" t="s">
        <v>33</v>
      </c>
      <c r="N1396">
        <v>127.54</v>
      </c>
      <c r="O1396">
        <v>4.7619047620000003</v>
      </c>
      <c r="P1396">
        <v>6.3769999999999998</v>
      </c>
      <c r="Q1396">
        <v>6.6</v>
      </c>
    </row>
    <row r="1397" spans="1:17" x14ac:dyDescent="0.3">
      <c r="A1397" t="s">
        <v>479</v>
      </c>
      <c r="B1397" t="s">
        <v>25</v>
      </c>
      <c r="C1397" t="s">
        <v>26</v>
      </c>
      <c r="D1397" t="s">
        <v>20</v>
      </c>
      <c r="E1397" t="s">
        <v>21</v>
      </c>
      <c r="F1397" t="s">
        <v>51</v>
      </c>
      <c r="G1397">
        <v>80.48</v>
      </c>
      <c r="H1397">
        <v>3</v>
      </c>
      <c r="I1397">
        <v>12.071999999999999</v>
      </c>
      <c r="J1397">
        <v>253.512</v>
      </c>
      <c r="K1397" t="s">
        <v>118</v>
      </c>
      <c r="L1397" s="2">
        <v>0.52152777777777781</v>
      </c>
      <c r="M1397" t="s">
        <v>29</v>
      </c>
      <c r="N1397">
        <v>241.44</v>
      </c>
      <c r="O1397">
        <v>4.7619047620000003</v>
      </c>
      <c r="P1397">
        <v>12.071999999999999</v>
      </c>
      <c r="Q1397">
        <v>8.1</v>
      </c>
    </row>
    <row r="1398" spans="1:17" x14ac:dyDescent="0.3">
      <c r="A1398" t="s">
        <v>480</v>
      </c>
      <c r="B1398" t="s">
        <v>46</v>
      </c>
      <c r="C1398" t="s">
        <v>47</v>
      </c>
      <c r="D1398" t="s">
        <v>27</v>
      </c>
      <c r="E1398" t="s">
        <v>21</v>
      </c>
      <c r="F1398" t="s">
        <v>51</v>
      </c>
      <c r="G1398">
        <v>37.950000000000003</v>
      </c>
      <c r="H1398">
        <v>10</v>
      </c>
      <c r="I1398">
        <v>18.975000000000001</v>
      </c>
      <c r="J1398">
        <v>398.47500000000002</v>
      </c>
      <c r="K1398" t="s">
        <v>145</v>
      </c>
      <c r="L1398" s="2">
        <v>0.61875000000000002</v>
      </c>
      <c r="M1398" t="s">
        <v>29</v>
      </c>
      <c r="N1398">
        <v>379.5</v>
      </c>
      <c r="O1398">
        <v>4.7619047620000003</v>
      </c>
      <c r="P1398">
        <v>18.975000000000001</v>
      </c>
      <c r="Q1398">
        <v>9.6999999999999993</v>
      </c>
    </row>
    <row r="1399" spans="1:17" x14ac:dyDescent="0.3">
      <c r="A1399" t="s">
        <v>481</v>
      </c>
      <c r="B1399" t="s">
        <v>18</v>
      </c>
      <c r="C1399" t="s">
        <v>19</v>
      </c>
      <c r="D1399" t="s">
        <v>20</v>
      </c>
      <c r="E1399" t="s">
        <v>31</v>
      </c>
      <c r="F1399" t="s">
        <v>28</v>
      </c>
      <c r="G1399">
        <v>76.819999999999993</v>
      </c>
      <c r="H1399">
        <v>1</v>
      </c>
      <c r="I1399">
        <v>3.8410000000000002</v>
      </c>
      <c r="J1399">
        <v>80.661000000000001</v>
      </c>
      <c r="K1399" t="s">
        <v>257</v>
      </c>
      <c r="L1399" s="2">
        <v>0.76874999999999993</v>
      </c>
      <c r="M1399" t="s">
        <v>23</v>
      </c>
      <c r="N1399">
        <v>76.819999999999993</v>
      </c>
      <c r="O1399">
        <v>4.7619047620000003</v>
      </c>
      <c r="P1399">
        <v>3.8410000000000002</v>
      </c>
      <c r="Q1399">
        <v>7.2</v>
      </c>
    </row>
    <row r="1400" spans="1:17" x14ac:dyDescent="0.3">
      <c r="A1400" t="s">
        <v>482</v>
      </c>
      <c r="B1400" t="s">
        <v>18</v>
      </c>
      <c r="C1400" t="s">
        <v>19</v>
      </c>
      <c r="D1400" t="s">
        <v>20</v>
      </c>
      <c r="E1400" t="s">
        <v>21</v>
      </c>
      <c r="F1400" t="s">
        <v>37</v>
      </c>
      <c r="G1400">
        <v>52.26</v>
      </c>
      <c r="H1400">
        <v>10</v>
      </c>
      <c r="I1400">
        <v>26.13</v>
      </c>
      <c r="J1400">
        <v>548.73</v>
      </c>
      <c r="K1400" s="1">
        <v>43711</v>
      </c>
      <c r="L1400" s="2">
        <v>0.53125</v>
      </c>
      <c r="M1400" t="s">
        <v>33</v>
      </c>
      <c r="N1400">
        <v>522.6</v>
      </c>
      <c r="O1400">
        <v>4.7619047620000003</v>
      </c>
      <c r="P1400">
        <v>26.13</v>
      </c>
      <c r="Q1400">
        <v>6.2</v>
      </c>
    </row>
    <row r="1401" spans="1:17" x14ac:dyDescent="0.3">
      <c r="A1401" t="s">
        <v>483</v>
      </c>
      <c r="B1401" t="s">
        <v>18</v>
      </c>
      <c r="C1401" t="s">
        <v>19</v>
      </c>
      <c r="D1401" t="s">
        <v>27</v>
      </c>
      <c r="E1401" t="s">
        <v>21</v>
      </c>
      <c r="F1401" t="s">
        <v>22</v>
      </c>
      <c r="G1401">
        <v>79.739999999999995</v>
      </c>
      <c r="H1401">
        <v>1</v>
      </c>
      <c r="I1401">
        <v>3.9870000000000001</v>
      </c>
      <c r="J1401">
        <v>83.727000000000004</v>
      </c>
      <c r="K1401" s="1">
        <v>43619</v>
      </c>
      <c r="L1401" s="2">
        <v>0.44166666666666665</v>
      </c>
      <c r="M1401" t="s">
        <v>23</v>
      </c>
      <c r="N1401">
        <v>79.739999999999995</v>
      </c>
      <c r="O1401">
        <v>4.7619047620000003</v>
      </c>
      <c r="P1401">
        <v>3.9870000000000001</v>
      </c>
      <c r="Q1401">
        <v>7.3</v>
      </c>
    </row>
    <row r="1402" spans="1:17" x14ac:dyDescent="0.3">
      <c r="A1402" t="s">
        <v>484</v>
      </c>
      <c r="B1402" t="s">
        <v>18</v>
      </c>
      <c r="C1402" t="s">
        <v>19</v>
      </c>
      <c r="D1402" t="s">
        <v>27</v>
      </c>
      <c r="E1402" t="s">
        <v>21</v>
      </c>
      <c r="F1402" t="s">
        <v>22</v>
      </c>
      <c r="G1402">
        <v>77.5</v>
      </c>
      <c r="H1402">
        <v>5</v>
      </c>
      <c r="I1402">
        <v>19.375</v>
      </c>
      <c r="J1402">
        <v>406.875</v>
      </c>
      <c r="K1402" t="s">
        <v>129</v>
      </c>
      <c r="L1402" s="2">
        <v>0.85833333333333339</v>
      </c>
      <c r="M1402" t="s">
        <v>23</v>
      </c>
      <c r="N1402">
        <v>387.5</v>
      </c>
      <c r="O1402">
        <v>4.7619047620000003</v>
      </c>
      <c r="P1402">
        <v>19.375</v>
      </c>
      <c r="Q1402">
        <v>4.3</v>
      </c>
    </row>
    <row r="1403" spans="1:17" x14ac:dyDescent="0.3">
      <c r="A1403" t="s">
        <v>485</v>
      </c>
      <c r="B1403" t="s">
        <v>18</v>
      </c>
      <c r="C1403" t="s">
        <v>19</v>
      </c>
      <c r="D1403" t="s">
        <v>27</v>
      </c>
      <c r="E1403" t="s">
        <v>21</v>
      </c>
      <c r="F1403" t="s">
        <v>48</v>
      </c>
      <c r="G1403">
        <v>54.27</v>
      </c>
      <c r="H1403">
        <v>5</v>
      </c>
      <c r="I1403">
        <v>13.567500000000001</v>
      </c>
      <c r="J1403">
        <v>284.91750000000002</v>
      </c>
      <c r="K1403" t="s">
        <v>125</v>
      </c>
      <c r="L1403" s="2">
        <v>0.59444444444444444</v>
      </c>
      <c r="M1403" t="s">
        <v>23</v>
      </c>
      <c r="N1403">
        <v>271.35000000000002</v>
      </c>
      <c r="O1403">
        <v>4.7619047620000003</v>
      </c>
      <c r="P1403">
        <v>13.567500000000001</v>
      </c>
      <c r="Q1403">
        <v>4.5999999999999996</v>
      </c>
    </row>
    <row r="1404" spans="1:17" x14ac:dyDescent="0.3">
      <c r="A1404" t="s">
        <v>486</v>
      </c>
      <c r="B1404" t="s">
        <v>46</v>
      </c>
      <c r="C1404" t="s">
        <v>47</v>
      </c>
      <c r="D1404" t="s">
        <v>27</v>
      </c>
      <c r="E1404" t="s">
        <v>31</v>
      </c>
      <c r="F1404" t="s">
        <v>32</v>
      </c>
      <c r="G1404">
        <v>13.59</v>
      </c>
      <c r="H1404">
        <v>9</v>
      </c>
      <c r="I1404">
        <v>6.1154999999999999</v>
      </c>
      <c r="J1404">
        <v>128.4255</v>
      </c>
      <c r="K1404" t="s">
        <v>67</v>
      </c>
      <c r="L1404" s="2">
        <v>0.43472222222222223</v>
      </c>
      <c r="M1404" t="s">
        <v>29</v>
      </c>
      <c r="N1404">
        <v>122.31</v>
      </c>
      <c r="O1404">
        <v>4.7619047620000003</v>
      </c>
      <c r="P1404">
        <v>6.1154999999999999</v>
      </c>
      <c r="Q1404">
        <v>5.8</v>
      </c>
    </row>
    <row r="1405" spans="1:17" x14ac:dyDescent="0.3">
      <c r="A1405" t="s">
        <v>487</v>
      </c>
      <c r="B1405" t="s">
        <v>46</v>
      </c>
      <c r="C1405" t="s">
        <v>47</v>
      </c>
      <c r="D1405" t="s">
        <v>20</v>
      </c>
      <c r="E1405" t="s">
        <v>21</v>
      </c>
      <c r="F1405" t="s">
        <v>22</v>
      </c>
      <c r="G1405">
        <v>41.06</v>
      </c>
      <c r="H1405">
        <v>6</v>
      </c>
      <c r="I1405">
        <v>12.318</v>
      </c>
      <c r="J1405">
        <v>258.678</v>
      </c>
      <c r="K1405" s="1">
        <v>43588</v>
      </c>
      <c r="L1405" s="2">
        <v>0.5625</v>
      </c>
      <c r="M1405" t="s">
        <v>33</v>
      </c>
      <c r="N1405">
        <v>246.36</v>
      </c>
      <c r="O1405">
        <v>4.7619047620000003</v>
      </c>
      <c r="P1405">
        <v>12.318</v>
      </c>
      <c r="Q1405">
        <v>8.3000000000000007</v>
      </c>
    </row>
    <row r="1406" spans="1:17" x14ac:dyDescent="0.3">
      <c r="A1406" t="s">
        <v>488</v>
      </c>
      <c r="B1406" t="s">
        <v>46</v>
      </c>
      <c r="C1406" t="s">
        <v>47</v>
      </c>
      <c r="D1406" t="s">
        <v>20</v>
      </c>
      <c r="E1406" t="s">
        <v>31</v>
      </c>
      <c r="F1406" t="s">
        <v>28</v>
      </c>
      <c r="G1406">
        <v>19.239999999999998</v>
      </c>
      <c r="H1406">
        <v>9</v>
      </c>
      <c r="I1406">
        <v>8.6579999999999995</v>
      </c>
      <c r="J1406">
        <v>181.81800000000001</v>
      </c>
      <c r="K1406" s="1">
        <v>43558</v>
      </c>
      <c r="L1406" s="2">
        <v>0.68611111111111101</v>
      </c>
      <c r="M1406" t="s">
        <v>29</v>
      </c>
      <c r="N1406">
        <v>173.16</v>
      </c>
      <c r="O1406">
        <v>4.7619047620000003</v>
      </c>
      <c r="P1406">
        <v>8.6579999999999995</v>
      </c>
      <c r="Q1406">
        <v>8</v>
      </c>
    </row>
    <row r="1407" spans="1:17" x14ac:dyDescent="0.3">
      <c r="A1407" t="s">
        <v>489</v>
      </c>
      <c r="B1407" t="s">
        <v>25</v>
      </c>
      <c r="C1407" t="s">
        <v>26</v>
      </c>
      <c r="D1407" t="s">
        <v>27</v>
      </c>
      <c r="E1407" t="s">
        <v>21</v>
      </c>
      <c r="F1407" t="s">
        <v>48</v>
      </c>
      <c r="G1407">
        <v>39.43</v>
      </c>
      <c r="H1407">
        <v>6</v>
      </c>
      <c r="I1407">
        <v>11.829000000000001</v>
      </c>
      <c r="J1407">
        <v>248.40899999999999</v>
      </c>
      <c r="K1407" t="s">
        <v>39</v>
      </c>
      <c r="L1407" s="2">
        <v>0.84583333333333333</v>
      </c>
      <c r="M1407" t="s">
        <v>33</v>
      </c>
      <c r="N1407">
        <v>236.58</v>
      </c>
      <c r="O1407">
        <v>4.7619047620000003</v>
      </c>
      <c r="P1407">
        <v>11.829000000000001</v>
      </c>
      <c r="Q1407">
        <v>9.4</v>
      </c>
    </row>
    <row r="1408" spans="1:17" x14ac:dyDescent="0.3">
      <c r="A1408" t="s">
        <v>490</v>
      </c>
      <c r="B1408" t="s">
        <v>25</v>
      </c>
      <c r="C1408" t="s">
        <v>26</v>
      </c>
      <c r="D1408" t="s">
        <v>27</v>
      </c>
      <c r="E1408" t="s">
        <v>31</v>
      </c>
      <c r="F1408" t="s">
        <v>32</v>
      </c>
      <c r="G1408">
        <v>46.22</v>
      </c>
      <c r="H1408">
        <v>4</v>
      </c>
      <c r="I1408">
        <v>9.2439999999999998</v>
      </c>
      <c r="J1408">
        <v>194.124</v>
      </c>
      <c r="K1408" s="1">
        <v>43802</v>
      </c>
      <c r="L1408" s="2">
        <v>0.83611111111111114</v>
      </c>
      <c r="M1408" t="s">
        <v>33</v>
      </c>
      <c r="N1408">
        <v>184.88</v>
      </c>
      <c r="O1408">
        <v>4.7619047620000003</v>
      </c>
      <c r="P1408">
        <v>9.2439999999999998</v>
      </c>
      <c r="Q1408">
        <v>6.2</v>
      </c>
    </row>
    <row r="1409" spans="1:17" x14ac:dyDescent="0.3">
      <c r="A1409" t="s">
        <v>491</v>
      </c>
      <c r="B1409" t="s">
        <v>25</v>
      </c>
      <c r="C1409" t="s">
        <v>26</v>
      </c>
      <c r="D1409" t="s">
        <v>20</v>
      </c>
      <c r="E1409" t="s">
        <v>31</v>
      </c>
      <c r="F1409" t="s">
        <v>32</v>
      </c>
      <c r="G1409">
        <v>13.98</v>
      </c>
      <c r="H1409">
        <v>1</v>
      </c>
      <c r="I1409">
        <v>0.69899999999999995</v>
      </c>
      <c r="J1409">
        <v>14.679</v>
      </c>
      <c r="K1409" s="1">
        <v>43557</v>
      </c>
      <c r="L1409" s="2">
        <v>0.56805555555555554</v>
      </c>
      <c r="M1409" t="s">
        <v>23</v>
      </c>
      <c r="N1409">
        <v>13.98</v>
      </c>
      <c r="O1409">
        <v>4.7619047620000003</v>
      </c>
      <c r="P1409">
        <v>0.69899999999999995</v>
      </c>
      <c r="Q1409">
        <v>9.8000000000000007</v>
      </c>
    </row>
    <row r="1410" spans="1:17" x14ac:dyDescent="0.3">
      <c r="A1410" t="s">
        <v>492</v>
      </c>
      <c r="B1410" t="s">
        <v>46</v>
      </c>
      <c r="C1410" t="s">
        <v>47</v>
      </c>
      <c r="D1410" t="s">
        <v>27</v>
      </c>
      <c r="E1410" t="s">
        <v>21</v>
      </c>
      <c r="F1410" t="s">
        <v>51</v>
      </c>
      <c r="G1410">
        <v>39.75</v>
      </c>
      <c r="H1410">
        <v>5</v>
      </c>
      <c r="I1410">
        <v>9.9375</v>
      </c>
      <c r="J1410">
        <v>208.6875</v>
      </c>
      <c r="K1410" t="s">
        <v>218</v>
      </c>
      <c r="L1410" s="2">
        <v>0.4465277777777778</v>
      </c>
      <c r="M1410" t="s">
        <v>23</v>
      </c>
      <c r="N1410">
        <v>198.75</v>
      </c>
      <c r="O1410">
        <v>4.7619047620000003</v>
      </c>
      <c r="P1410">
        <v>9.9375</v>
      </c>
      <c r="Q1410">
        <v>9.6</v>
      </c>
    </row>
    <row r="1411" spans="1:17" x14ac:dyDescent="0.3">
      <c r="A1411" t="s">
        <v>493</v>
      </c>
      <c r="B1411" t="s">
        <v>25</v>
      </c>
      <c r="C1411" t="s">
        <v>26</v>
      </c>
      <c r="D1411" t="s">
        <v>20</v>
      </c>
      <c r="E1411" t="s">
        <v>21</v>
      </c>
      <c r="F1411" t="s">
        <v>51</v>
      </c>
      <c r="G1411">
        <v>97.79</v>
      </c>
      <c r="H1411">
        <v>7</v>
      </c>
      <c r="I1411">
        <v>34.226500000000001</v>
      </c>
      <c r="J1411">
        <v>718.75649999999996</v>
      </c>
      <c r="K1411" t="s">
        <v>212</v>
      </c>
      <c r="L1411" s="2">
        <v>0.72916666666666663</v>
      </c>
      <c r="M1411" t="s">
        <v>23</v>
      </c>
      <c r="N1411">
        <v>684.53</v>
      </c>
      <c r="O1411">
        <v>4.7619047620000003</v>
      </c>
      <c r="P1411">
        <v>34.226500000000001</v>
      </c>
      <c r="Q1411">
        <v>4.9000000000000004</v>
      </c>
    </row>
    <row r="1412" spans="1:17" x14ac:dyDescent="0.3">
      <c r="A1412" t="s">
        <v>494</v>
      </c>
      <c r="B1412" t="s">
        <v>18</v>
      </c>
      <c r="C1412" t="s">
        <v>19</v>
      </c>
      <c r="D1412" t="s">
        <v>20</v>
      </c>
      <c r="E1412" t="s">
        <v>31</v>
      </c>
      <c r="F1412" t="s">
        <v>37</v>
      </c>
      <c r="G1412">
        <v>67.260000000000005</v>
      </c>
      <c r="H1412">
        <v>4</v>
      </c>
      <c r="I1412">
        <v>13.452</v>
      </c>
      <c r="J1412">
        <v>282.49200000000002</v>
      </c>
      <c r="K1412" t="s">
        <v>183</v>
      </c>
      <c r="L1412" s="2">
        <v>0.64444444444444449</v>
      </c>
      <c r="M1412" t="s">
        <v>33</v>
      </c>
      <c r="N1412">
        <v>269.04000000000002</v>
      </c>
      <c r="O1412">
        <v>4.7619047620000003</v>
      </c>
      <c r="P1412">
        <v>13.452</v>
      </c>
      <c r="Q1412">
        <v>8</v>
      </c>
    </row>
    <row r="1413" spans="1:17" x14ac:dyDescent="0.3">
      <c r="A1413" t="s">
        <v>495</v>
      </c>
      <c r="B1413" t="s">
        <v>18</v>
      </c>
      <c r="C1413" t="s">
        <v>19</v>
      </c>
      <c r="D1413" t="s">
        <v>27</v>
      </c>
      <c r="E1413" t="s">
        <v>31</v>
      </c>
      <c r="F1413" t="s">
        <v>48</v>
      </c>
      <c r="G1413">
        <v>13.79</v>
      </c>
      <c r="H1413">
        <v>5</v>
      </c>
      <c r="I1413">
        <v>3.4474999999999998</v>
      </c>
      <c r="J1413">
        <v>72.397499999999994</v>
      </c>
      <c r="K1413" s="1">
        <v>43770</v>
      </c>
      <c r="L1413" s="2">
        <v>0.79652777777777783</v>
      </c>
      <c r="M1413" t="s">
        <v>33</v>
      </c>
      <c r="N1413">
        <v>68.95</v>
      </c>
      <c r="O1413">
        <v>4.7619047620000003</v>
      </c>
      <c r="P1413">
        <v>3.4474999999999998</v>
      </c>
      <c r="Q1413">
        <v>7.8</v>
      </c>
    </row>
    <row r="1414" spans="1:17" x14ac:dyDescent="0.3">
      <c r="A1414" t="s">
        <v>496</v>
      </c>
      <c r="B1414" t="s">
        <v>46</v>
      </c>
      <c r="C1414" t="s">
        <v>47</v>
      </c>
      <c r="D1414" t="s">
        <v>20</v>
      </c>
      <c r="E1414" t="s">
        <v>21</v>
      </c>
      <c r="F1414" t="s">
        <v>51</v>
      </c>
      <c r="G1414">
        <v>68.709999999999994</v>
      </c>
      <c r="H1414">
        <v>4</v>
      </c>
      <c r="I1414">
        <v>13.742000000000001</v>
      </c>
      <c r="J1414">
        <v>288.58199999999999</v>
      </c>
      <c r="K1414" s="1">
        <v>43556</v>
      </c>
      <c r="L1414" s="2">
        <v>0.79236111111111107</v>
      </c>
      <c r="M1414" t="s">
        <v>29</v>
      </c>
      <c r="N1414">
        <v>274.83999999999997</v>
      </c>
      <c r="O1414">
        <v>4.7619047620000003</v>
      </c>
      <c r="P1414">
        <v>13.742000000000001</v>
      </c>
      <c r="Q1414">
        <v>4.0999999999999996</v>
      </c>
    </row>
    <row r="1415" spans="1:17" x14ac:dyDescent="0.3">
      <c r="A1415" t="s">
        <v>497</v>
      </c>
      <c r="B1415" t="s">
        <v>18</v>
      </c>
      <c r="C1415" t="s">
        <v>19</v>
      </c>
      <c r="D1415" t="s">
        <v>27</v>
      </c>
      <c r="E1415" t="s">
        <v>21</v>
      </c>
      <c r="F1415" t="s">
        <v>32</v>
      </c>
      <c r="G1415">
        <v>56.53</v>
      </c>
      <c r="H1415">
        <v>4</v>
      </c>
      <c r="I1415">
        <v>11.305999999999999</v>
      </c>
      <c r="J1415">
        <v>237.42599999999999</v>
      </c>
      <c r="K1415" s="1">
        <v>43558</v>
      </c>
      <c r="L1415" s="2">
        <v>0.82500000000000007</v>
      </c>
      <c r="M1415" t="s">
        <v>23</v>
      </c>
      <c r="N1415">
        <v>226.12</v>
      </c>
      <c r="O1415">
        <v>4.7619047620000003</v>
      </c>
      <c r="P1415">
        <v>11.305999999999999</v>
      </c>
      <c r="Q1415">
        <v>5.5</v>
      </c>
    </row>
    <row r="1416" spans="1:17" x14ac:dyDescent="0.3">
      <c r="A1416" t="s">
        <v>498</v>
      </c>
      <c r="B1416" t="s">
        <v>25</v>
      </c>
      <c r="C1416" t="s">
        <v>26</v>
      </c>
      <c r="D1416" t="s">
        <v>27</v>
      </c>
      <c r="E1416" t="s">
        <v>21</v>
      </c>
      <c r="F1416" t="s">
        <v>51</v>
      </c>
      <c r="G1416">
        <v>23.82</v>
      </c>
      <c r="H1416">
        <v>5</v>
      </c>
      <c r="I1416">
        <v>5.9550000000000001</v>
      </c>
      <c r="J1416">
        <v>125.05500000000001</v>
      </c>
      <c r="K1416" t="s">
        <v>80</v>
      </c>
      <c r="L1416" s="2">
        <v>0.80833333333333324</v>
      </c>
      <c r="M1416" t="s">
        <v>23</v>
      </c>
      <c r="N1416">
        <v>119.1</v>
      </c>
      <c r="O1416">
        <v>4.7619047620000003</v>
      </c>
      <c r="P1416">
        <v>5.9550000000000001</v>
      </c>
      <c r="Q1416">
        <v>5.4</v>
      </c>
    </row>
    <row r="1417" spans="1:17" x14ac:dyDescent="0.3">
      <c r="A1417" t="s">
        <v>499</v>
      </c>
      <c r="B1417" t="s">
        <v>46</v>
      </c>
      <c r="C1417" t="s">
        <v>47</v>
      </c>
      <c r="D1417" t="s">
        <v>27</v>
      </c>
      <c r="E1417" t="s">
        <v>21</v>
      </c>
      <c r="F1417" t="s">
        <v>22</v>
      </c>
      <c r="G1417">
        <v>34.21</v>
      </c>
      <c r="H1417">
        <v>10</v>
      </c>
      <c r="I1417">
        <v>17.105</v>
      </c>
      <c r="J1417">
        <v>359.20499999999998</v>
      </c>
      <c r="K1417" s="1">
        <v>43497</v>
      </c>
      <c r="L1417" s="2">
        <v>0.54166666666666663</v>
      </c>
      <c r="M1417" t="s">
        <v>29</v>
      </c>
      <c r="N1417">
        <v>342.1</v>
      </c>
      <c r="O1417">
        <v>4.7619047620000003</v>
      </c>
      <c r="P1417">
        <v>17.105</v>
      </c>
      <c r="Q1417">
        <v>5.0999999999999996</v>
      </c>
    </row>
    <row r="1418" spans="1:17" x14ac:dyDescent="0.3">
      <c r="A1418" t="s">
        <v>500</v>
      </c>
      <c r="B1418" t="s">
        <v>46</v>
      </c>
      <c r="C1418" t="s">
        <v>47</v>
      </c>
      <c r="D1418" t="s">
        <v>27</v>
      </c>
      <c r="E1418" t="s">
        <v>31</v>
      </c>
      <c r="F1418" t="s">
        <v>37</v>
      </c>
      <c r="G1418">
        <v>21.87</v>
      </c>
      <c r="H1418">
        <v>2</v>
      </c>
      <c r="I1418">
        <v>2.1869999999999998</v>
      </c>
      <c r="J1418">
        <v>45.927</v>
      </c>
      <c r="K1418" t="s">
        <v>76</v>
      </c>
      <c r="L1418" s="2">
        <v>0.60347222222222219</v>
      </c>
      <c r="M1418" t="s">
        <v>23</v>
      </c>
      <c r="N1418">
        <v>43.74</v>
      </c>
      <c r="O1418">
        <v>4.7619047620000003</v>
      </c>
      <c r="P1418">
        <v>2.1869999999999998</v>
      </c>
      <c r="Q1418">
        <v>6.9</v>
      </c>
    </row>
    <row r="1419" spans="1:17" x14ac:dyDescent="0.3">
      <c r="A1419" t="s">
        <v>501</v>
      </c>
      <c r="B1419" t="s">
        <v>18</v>
      </c>
      <c r="C1419" t="s">
        <v>19</v>
      </c>
      <c r="D1419" t="s">
        <v>20</v>
      </c>
      <c r="E1419" t="s">
        <v>31</v>
      </c>
      <c r="F1419" t="s">
        <v>22</v>
      </c>
      <c r="G1419">
        <v>20.97</v>
      </c>
      <c r="H1419">
        <v>5</v>
      </c>
      <c r="I1419">
        <v>5.2424999999999997</v>
      </c>
      <c r="J1419">
        <v>110.0925</v>
      </c>
      <c r="K1419" s="1">
        <v>43556</v>
      </c>
      <c r="L1419" s="2">
        <v>0.55625000000000002</v>
      </c>
      <c r="M1419" t="s">
        <v>29</v>
      </c>
      <c r="N1419">
        <v>104.85</v>
      </c>
      <c r="O1419">
        <v>4.7619047620000003</v>
      </c>
      <c r="P1419">
        <v>5.2424999999999997</v>
      </c>
      <c r="Q1419">
        <v>7.8</v>
      </c>
    </row>
    <row r="1420" spans="1:17" x14ac:dyDescent="0.3">
      <c r="A1420" t="s">
        <v>502</v>
      </c>
      <c r="B1420" t="s">
        <v>18</v>
      </c>
      <c r="C1420" t="s">
        <v>19</v>
      </c>
      <c r="D1420" t="s">
        <v>27</v>
      </c>
      <c r="E1420" t="s">
        <v>31</v>
      </c>
      <c r="F1420" t="s">
        <v>37</v>
      </c>
      <c r="G1420">
        <v>25.84</v>
      </c>
      <c r="H1420">
        <v>3</v>
      </c>
      <c r="I1420">
        <v>3.8759999999999999</v>
      </c>
      <c r="J1420">
        <v>81.396000000000001</v>
      </c>
      <c r="K1420" s="1">
        <v>43741</v>
      </c>
      <c r="L1420" s="2">
        <v>0.78819444444444453</v>
      </c>
      <c r="M1420" t="s">
        <v>23</v>
      </c>
      <c r="N1420">
        <v>77.52</v>
      </c>
      <c r="O1420">
        <v>4.7619047620000003</v>
      </c>
      <c r="P1420">
        <v>3.8759999999999999</v>
      </c>
      <c r="Q1420">
        <v>6.6</v>
      </c>
    </row>
    <row r="1421" spans="1:17" x14ac:dyDescent="0.3">
      <c r="A1421" t="s">
        <v>503</v>
      </c>
      <c r="B1421" t="s">
        <v>18</v>
      </c>
      <c r="C1421" t="s">
        <v>19</v>
      </c>
      <c r="D1421" t="s">
        <v>27</v>
      </c>
      <c r="E1421" t="s">
        <v>31</v>
      </c>
      <c r="F1421" t="s">
        <v>32</v>
      </c>
      <c r="G1421">
        <v>50.93</v>
      </c>
      <c r="H1421">
        <v>8</v>
      </c>
      <c r="I1421">
        <v>20.372</v>
      </c>
      <c r="J1421">
        <v>427.81200000000001</v>
      </c>
      <c r="K1421" t="s">
        <v>72</v>
      </c>
      <c r="L1421" s="2">
        <v>0.81666666666666676</v>
      </c>
      <c r="M1421" t="s">
        <v>23</v>
      </c>
      <c r="N1421">
        <v>407.44</v>
      </c>
      <c r="O1421">
        <v>4.7619047620000003</v>
      </c>
      <c r="P1421">
        <v>20.372</v>
      </c>
      <c r="Q1421">
        <v>9.1999999999999993</v>
      </c>
    </row>
    <row r="1422" spans="1:17" x14ac:dyDescent="0.3">
      <c r="A1422" t="s">
        <v>504</v>
      </c>
      <c r="B1422" t="s">
        <v>46</v>
      </c>
      <c r="C1422" t="s">
        <v>47</v>
      </c>
      <c r="D1422" t="s">
        <v>27</v>
      </c>
      <c r="E1422" t="s">
        <v>31</v>
      </c>
      <c r="F1422" t="s">
        <v>22</v>
      </c>
      <c r="G1422">
        <v>96.11</v>
      </c>
      <c r="H1422">
        <v>1</v>
      </c>
      <c r="I1422">
        <v>4.8055000000000003</v>
      </c>
      <c r="J1422">
        <v>100.91549999999999</v>
      </c>
      <c r="K1422" t="s">
        <v>76</v>
      </c>
      <c r="L1422" s="2">
        <v>0.68611111111111101</v>
      </c>
      <c r="M1422" t="s">
        <v>23</v>
      </c>
      <c r="N1422">
        <v>96.11</v>
      </c>
      <c r="O1422">
        <v>4.7619047620000003</v>
      </c>
      <c r="P1422">
        <v>4.8055000000000003</v>
      </c>
      <c r="Q1422">
        <v>7.8</v>
      </c>
    </row>
    <row r="1423" spans="1:17" x14ac:dyDescent="0.3">
      <c r="A1423" t="s">
        <v>505</v>
      </c>
      <c r="B1423" t="s">
        <v>25</v>
      </c>
      <c r="C1423" t="s">
        <v>26</v>
      </c>
      <c r="D1423" t="s">
        <v>27</v>
      </c>
      <c r="E1423" t="s">
        <v>21</v>
      </c>
      <c r="F1423" t="s">
        <v>32</v>
      </c>
      <c r="G1423">
        <v>45.38</v>
      </c>
      <c r="H1423">
        <v>4</v>
      </c>
      <c r="I1423">
        <v>9.0760000000000005</v>
      </c>
      <c r="J1423">
        <v>190.596</v>
      </c>
      <c r="K1423" s="1">
        <v>43678</v>
      </c>
      <c r="L1423" s="2">
        <v>0.57500000000000007</v>
      </c>
      <c r="M1423" t="s">
        <v>33</v>
      </c>
      <c r="N1423">
        <v>181.52</v>
      </c>
      <c r="O1423">
        <v>4.7619047620000003</v>
      </c>
      <c r="P1423">
        <v>9.0760000000000005</v>
      </c>
      <c r="Q1423">
        <v>8.6999999999999993</v>
      </c>
    </row>
    <row r="1424" spans="1:17" x14ac:dyDescent="0.3">
      <c r="A1424" t="s">
        <v>506</v>
      </c>
      <c r="B1424" t="s">
        <v>25</v>
      </c>
      <c r="C1424" t="s">
        <v>26</v>
      </c>
      <c r="D1424" t="s">
        <v>20</v>
      </c>
      <c r="E1424" t="s">
        <v>21</v>
      </c>
      <c r="F1424" t="s">
        <v>22</v>
      </c>
      <c r="G1424">
        <v>81.510000000000005</v>
      </c>
      <c r="H1424">
        <v>1</v>
      </c>
      <c r="I1424">
        <v>4.0754999999999999</v>
      </c>
      <c r="J1424">
        <v>85.585499999999996</v>
      </c>
      <c r="K1424" t="s">
        <v>136</v>
      </c>
      <c r="L1424" s="2">
        <v>0.45624999999999999</v>
      </c>
      <c r="M1424" t="s">
        <v>23</v>
      </c>
      <c r="N1424">
        <v>81.510000000000005</v>
      </c>
      <c r="O1424">
        <v>4.7619047620000003</v>
      </c>
      <c r="P1424">
        <v>4.0754999999999999</v>
      </c>
      <c r="Q1424">
        <v>9.1999999999999993</v>
      </c>
    </row>
    <row r="1425" spans="1:17" x14ac:dyDescent="0.3">
      <c r="A1425" t="s">
        <v>507</v>
      </c>
      <c r="B1425" t="s">
        <v>46</v>
      </c>
      <c r="C1425" t="s">
        <v>47</v>
      </c>
      <c r="D1425" t="s">
        <v>27</v>
      </c>
      <c r="E1425" t="s">
        <v>21</v>
      </c>
      <c r="F1425" t="s">
        <v>22</v>
      </c>
      <c r="G1425">
        <v>57.22</v>
      </c>
      <c r="H1425">
        <v>2</v>
      </c>
      <c r="I1425">
        <v>5.7220000000000004</v>
      </c>
      <c r="J1425">
        <v>120.16200000000001</v>
      </c>
      <c r="K1425" s="1">
        <v>43800</v>
      </c>
      <c r="L1425" s="2">
        <v>0.71736111111111101</v>
      </c>
      <c r="M1425" t="s">
        <v>23</v>
      </c>
      <c r="N1425">
        <v>114.44</v>
      </c>
      <c r="O1425">
        <v>4.7619047620000003</v>
      </c>
      <c r="P1425">
        <v>5.7220000000000004</v>
      </c>
      <c r="Q1425">
        <v>8.3000000000000007</v>
      </c>
    </row>
    <row r="1426" spans="1:17" x14ac:dyDescent="0.3">
      <c r="A1426" t="s">
        <v>508</v>
      </c>
      <c r="B1426" t="s">
        <v>18</v>
      </c>
      <c r="C1426" t="s">
        <v>19</v>
      </c>
      <c r="D1426" t="s">
        <v>20</v>
      </c>
      <c r="E1426" t="s">
        <v>21</v>
      </c>
      <c r="F1426" t="s">
        <v>28</v>
      </c>
      <c r="G1426">
        <v>25.22</v>
      </c>
      <c r="H1426">
        <v>7</v>
      </c>
      <c r="I1426">
        <v>8.827</v>
      </c>
      <c r="J1426">
        <v>185.36699999999999</v>
      </c>
      <c r="K1426" s="1">
        <v>43557</v>
      </c>
      <c r="L1426" s="2">
        <v>0.43263888888888885</v>
      </c>
      <c r="M1426" t="s">
        <v>29</v>
      </c>
      <c r="N1426">
        <v>176.54</v>
      </c>
      <c r="O1426">
        <v>4.7619047620000003</v>
      </c>
      <c r="P1426">
        <v>8.827</v>
      </c>
      <c r="Q1426">
        <v>8.1999999999999993</v>
      </c>
    </row>
    <row r="1427" spans="1:17" x14ac:dyDescent="0.3">
      <c r="A1427" t="s">
        <v>509</v>
      </c>
      <c r="B1427" t="s">
        <v>25</v>
      </c>
      <c r="C1427" t="s">
        <v>26</v>
      </c>
      <c r="D1427" t="s">
        <v>20</v>
      </c>
      <c r="E1427" t="s">
        <v>21</v>
      </c>
      <c r="F1427" t="s">
        <v>48</v>
      </c>
      <c r="G1427">
        <v>38.6</v>
      </c>
      <c r="H1427">
        <v>3</v>
      </c>
      <c r="I1427">
        <v>5.79</v>
      </c>
      <c r="J1427">
        <v>121.59</v>
      </c>
      <c r="K1427" t="s">
        <v>171</v>
      </c>
      <c r="L1427" s="2">
        <v>0.58124999999999993</v>
      </c>
      <c r="M1427" t="s">
        <v>23</v>
      </c>
      <c r="N1427">
        <v>115.8</v>
      </c>
      <c r="O1427">
        <v>4.7619047620000003</v>
      </c>
      <c r="P1427">
        <v>5.79</v>
      </c>
      <c r="Q1427">
        <v>7.5</v>
      </c>
    </row>
    <row r="1428" spans="1:17" x14ac:dyDescent="0.3">
      <c r="A1428" t="s">
        <v>510</v>
      </c>
      <c r="B1428" t="s">
        <v>25</v>
      </c>
      <c r="C1428" t="s">
        <v>26</v>
      </c>
      <c r="D1428" t="s">
        <v>27</v>
      </c>
      <c r="E1428" t="s">
        <v>21</v>
      </c>
      <c r="F1428" t="s">
        <v>28</v>
      </c>
      <c r="G1428">
        <v>84.05</v>
      </c>
      <c r="H1428">
        <v>3</v>
      </c>
      <c r="I1428">
        <v>12.6075</v>
      </c>
      <c r="J1428">
        <v>264.75749999999999</v>
      </c>
      <c r="K1428" t="s">
        <v>147</v>
      </c>
      <c r="L1428" s="2">
        <v>0.56180555555555556</v>
      </c>
      <c r="M1428" t="s">
        <v>29</v>
      </c>
      <c r="N1428">
        <v>252.15</v>
      </c>
      <c r="O1428">
        <v>4.7619047620000003</v>
      </c>
      <c r="P1428">
        <v>12.6075</v>
      </c>
      <c r="Q1428">
        <v>9.8000000000000007</v>
      </c>
    </row>
    <row r="1429" spans="1:17" x14ac:dyDescent="0.3">
      <c r="A1429" t="s">
        <v>511</v>
      </c>
      <c r="B1429" t="s">
        <v>25</v>
      </c>
      <c r="C1429" t="s">
        <v>26</v>
      </c>
      <c r="D1429" t="s">
        <v>20</v>
      </c>
      <c r="E1429" t="s">
        <v>21</v>
      </c>
      <c r="F1429" t="s">
        <v>51</v>
      </c>
      <c r="G1429">
        <v>97.21</v>
      </c>
      <c r="H1429">
        <v>10</v>
      </c>
      <c r="I1429">
        <v>48.604999999999997</v>
      </c>
      <c r="J1429">
        <v>1020.705</v>
      </c>
      <c r="K1429" s="1">
        <v>43679</v>
      </c>
      <c r="L1429" s="2">
        <v>0.54166666666666663</v>
      </c>
      <c r="M1429" t="s">
        <v>33</v>
      </c>
      <c r="N1429">
        <v>972.1</v>
      </c>
      <c r="O1429">
        <v>4.7619047620000003</v>
      </c>
      <c r="P1429">
        <v>48.604999999999997</v>
      </c>
      <c r="Q1429">
        <v>8.6999999999999993</v>
      </c>
    </row>
    <row r="1430" spans="1:17" x14ac:dyDescent="0.3">
      <c r="A1430" t="s">
        <v>512</v>
      </c>
      <c r="B1430" t="s">
        <v>46</v>
      </c>
      <c r="C1430" t="s">
        <v>47</v>
      </c>
      <c r="D1430" t="s">
        <v>20</v>
      </c>
      <c r="E1430" t="s">
        <v>31</v>
      </c>
      <c r="F1430" t="s">
        <v>51</v>
      </c>
      <c r="G1430">
        <v>25.42</v>
      </c>
      <c r="H1430">
        <v>8</v>
      </c>
      <c r="I1430">
        <v>10.167999999999999</v>
      </c>
      <c r="J1430">
        <v>213.52799999999999</v>
      </c>
      <c r="K1430" t="s">
        <v>103</v>
      </c>
      <c r="L1430" s="2">
        <v>0.8208333333333333</v>
      </c>
      <c r="M1430" t="s">
        <v>33</v>
      </c>
      <c r="N1430">
        <v>203.36</v>
      </c>
      <c r="O1430">
        <v>4.7619047620000003</v>
      </c>
      <c r="P1430">
        <v>10.167999999999999</v>
      </c>
      <c r="Q1430">
        <v>6.7</v>
      </c>
    </row>
    <row r="1431" spans="1:17" x14ac:dyDescent="0.3">
      <c r="A1431" t="s">
        <v>513</v>
      </c>
      <c r="B1431" t="s">
        <v>25</v>
      </c>
      <c r="C1431" t="s">
        <v>26</v>
      </c>
      <c r="D1431" t="s">
        <v>27</v>
      </c>
      <c r="E1431" t="s">
        <v>31</v>
      </c>
      <c r="F1431" t="s">
        <v>51</v>
      </c>
      <c r="G1431">
        <v>16.28</v>
      </c>
      <c r="H1431">
        <v>1</v>
      </c>
      <c r="I1431">
        <v>0.81399999999999995</v>
      </c>
      <c r="J1431">
        <v>17.094000000000001</v>
      </c>
      <c r="K1431" s="1">
        <v>43711</v>
      </c>
      <c r="L1431" s="2">
        <v>0.65</v>
      </c>
      <c r="M1431" t="s">
        <v>29</v>
      </c>
      <c r="N1431">
        <v>16.28</v>
      </c>
      <c r="O1431">
        <v>4.7619047620000003</v>
      </c>
      <c r="P1431">
        <v>0.81399999999999995</v>
      </c>
      <c r="Q1431">
        <v>5</v>
      </c>
    </row>
    <row r="1432" spans="1:17" x14ac:dyDescent="0.3">
      <c r="A1432" t="s">
        <v>514</v>
      </c>
      <c r="B1432" t="s">
        <v>46</v>
      </c>
      <c r="C1432" t="s">
        <v>47</v>
      </c>
      <c r="D1432" t="s">
        <v>20</v>
      </c>
      <c r="E1432" t="s">
        <v>31</v>
      </c>
      <c r="F1432" t="s">
        <v>51</v>
      </c>
      <c r="G1432">
        <v>40.61</v>
      </c>
      <c r="H1432">
        <v>9</v>
      </c>
      <c r="I1432">
        <v>18.2745</v>
      </c>
      <c r="J1432">
        <v>383.7645</v>
      </c>
      <c r="K1432" s="1">
        <v>43497</v>
      </c>
      <c r="L1432" s="2">
        <v>0.56944444444444442</v>
      </c>
      <c r="M1432" t="s">
        <v>29</v>
      </c>
      <c r="N1432">
        <v>365.49</v>
      </c>
      <c r="O1432">
        <v>4.7619047620000003</v>
      </c>
      <c r="P1432">
        <v>18.2745</v>
      </c>
      <c r="Q1432">
        <v>7</v>
      </c>
    </row>
    <row r="1433" spans="1:17" x14ac:dyDescent="0.3">
      <c r="A1433" t="s">
        <v>515</v>
      </c>
      <c r="B1433" t="s">
        <v>18</v>
      </c>
      <c r="C1433" t="s">
        <v>19</v>
      </c>
      <c r="D1433" t="s">
        <v>20</v>
      </c>
      <c r="E1433" t="s">
        <v>31</v>
      </c>
      <c r="F1433" t="s">
        <v>22</v>
      </c>
      <c r="G1433">
        <v>53.17</v>
      </c>
      <c r="H1433">
        <v>7</v>
      </c>
      <c r="I1433">
        <v>18.609500000000001</v>
      </c>
      <c r="J1433">
        <v>390.79950000000002</v>
      </c>
      <c r="K1433" t="s">
        <v>62</v>
      </c>
      <c r="L1433" s="2">
        <v>0.75069444444444444</v>
      </c>
      <c r="M1433" t="s">
        <v>29</v>
      </c>
      <c r="N1433">
        <v>372.19</v>
      </c>
      <c r="O1433">
        <v>4.7619047620000003</v>
      </c>
      <c r="P1433">
        <v>18.609500000000001</v>
      </c>
      <c r="Q1433">
        <v>8.9</v>
      </c>
    </row>
    <row r="1434" spans="1:17" x14ac:dyDescent="0.3">
      <c r="A1434" t="s">
        <v>516</v>
      </c>
      <c r="B1434" t="s">
        <v>46</v>
      </c>
      <c r="C1434" t="s">
        <v>47</v>
      </c>
      <c r="D1434" t="s">
        <v>20</v>
      </c>
      <c r="E1434" t="s">
        <v>21</v>
      </c>
      <c r="F1434" t="s">
        <v>48</v>
      </c>
      <c r="G1434">
        <v>20.87</v>
      </c>
      <c r="H1434">
        <v>3</v>
      </c>
      <c r="I1434">
        <v>3.1305000000000001</v>
      </c>
      <c r="J1434">
        <v>65.740499999999997</v>
      </c>
      <c r="K1434" t="s">
        <v>295</v>
      </c>
      <c r="L1434" s="2">
        <v>0.57847222222222217</v>
      </c>
      <c r="M1434" t="s">
        <v>33</v>
      </c>
      <c r="N1434">
        <v>62.61</v>
      </c>
      <c r="O1434">
        <v>4.7619047620000003</v>
      </c>
      <c r="P1434">
        <v>3.1305000000000001</v>
      </c>
      <c r="Q1434">
        <v>8</v>
      </c>
    </row>
    <row r="1435" spans="1:17" x14ac:dyDescent="0.3">
      <c r="A1435" t="s">
        <v>517</v>
      </c>
      <c r="B1435" t="s">
        <v>46</v>
      </c>
      <c r="C1435" t="s">
        <v>47</v>
      </c>
      <c r="D1435" t="s">
        <v>27</v>
      </c>
      <c r="E1435" t="s">
        <v>31</v>
      </c>
      <c r="F1435" t="s">
        <v>37</v>
      </c>
      <c r="G1435">
        <v>67.27</v>
      </c>
      <c r="H1435">
        <v>5</v>
      </c>
      <c r="I1435">
        <v>16.817499999999999</v>
      </c>
      <c r="J1435">
        <v>353.16750000000002</v>
      </c>
      <c r="K1435" t="s">
        <v>99</v>
      </c>
      <c r="L1435" s="2">
        <v>0.7270833333333333</v>
      </c>
      <c r="M1435" t="s">
        <v>29</v>
      </c>
      <c r="N1435">
        <v>336.35</v>
      </c>
      <c r="O1435">
        <v>4.7619047620000003</v>
      </c>
      <c r="P1435">
        <v>16.817499999999999</v>
      </c>
      <c r="Q1435">
        <v>6.9</v>
      </c>
    </row>
    <row r="1436" spans="1:17" x14ac:dyDescent="0.3">
      <c r="A1436" t="s">
        <v>518</v>
      </c>
      <c r="B1436" t="s">
        <v>18</v>
      </c>
      <c r="C1436" t="s">
        <v>19</v>
      </c>
      <c r="D1436" t="s">
        <v>20</v>
      </c>
      <c r="E1436" t="s">
        <v>21</v>
      </c>
      <c r="F1436" t="s">
        <v>32</v>
      </c>
      <c r="G1436">
        <v>90.65</v>
      </c>
      <c r="H1436">
        <v>10</v>
      </c>
      <c r="I1436">
        <v>45.325000000000003</v>
      </c>
      <c r="J1436">
        <v>951.82500000000005</v>
      </c>
      <c r="K1436" s="1">
        <v>43680</v>
      </c>
      <c r="L1436" s="2">
        <v>0.45347222222222222</v>
      </c>
      <c r="M1436" t="s">
        <v>23</v>
      </c>
      <c r="N1436">
        <v>906.5</v>
      </c>
      <c r="O1436">
        <v>4.7619047620000003</v>
      </c>
      <c r="P1436">
        <v>45.325000000000003</v>
      </c>
      <c r="Q1436">
        <v>7.3</v>
      </c>
    </row>
    <row r="1437" spans="1:17" x14ac:dyDescent="0.3">
      <c r="A1437" t="s">
        <v>519</v>
      </c>
      <c r="B1437" t="s">
        <v>46</v>
      </c>
      <c r="C1437" t="s">
        <v>47</v>
      </c>
      <c r="D1437" t="s">
        <v>27</v>
      </c>
      <c r="E1437" t="s">
        <v>31</v>
      </c>
      <c r="F1437" t="s">
        <v>51</v>
      </c>
      <c r="G1437">
        <v>69.08</v>
      </c>
      <c r="H1437">
        <v>2</v>
      </c>
      <c r="I1437">
        <v>6.9080000000000004</v>
      </c>
      <c r="J1437">
        <v>145.06800000000001</v>
      </c>
      <c r="K1437" t="s">
        <v>305</v>
      </c>
      <c r="L1437" s="2">
        <v>0.82500000000000007</v>
      </c>
      <c r="M1437" t="s">
        <v>33</v>
      </c>
      <c r="N1437">
        <v>138.16</v>
      </c>
      <c r="O1437">
        <v>4.7619047620000003</v>
      </c>
      <c r="P1437">
        <v>6.9080000000000004</v>
      </c>
      <c r="Q1437">
        <v>6.9</v>
      </c>
    </row>
    <row r="1438" spans="1:17" x14ac:dyDescent="0.3">
      <c r="A1438" t="s">
        <v>520</v>
      </c>
      <c r="B1438" t="s">
        <v>25</v>
      </c>
      <c r="C1438" t="s">
        <v>26</v>
      </c>
      <c r="D1438" t="s">
        <v>27</v>
      </c>
      <c r="E1438" t="s">
        <v>31</v>
      </c>
      <c r="F1438" t="s">
        <v>48</v>
      </c>
      <c r="G1438">
        <v>43.27</v>
      </c>
      <c r="H1438">
        <v>2</v>
      </c>
      <c r="I1438">
        <v>4.327</v>
      </c>
      <c r="J1438">
        <v>90.867000000000004</v>
      </c>
      <c r="K1438" s="1">
        <v>43680</v>
      </c>
      <c r="L1438" s="2">
        <v>0.70347222222222217</v>
      </c>
      <c r="M1438" t="s">
        <v>23</v>
      </c>
      <c r="N1438">
        <v>86.54</v>
      </c>
      <c r="O1438">
        <v>4.7619047620000003</v>
      </c>
      <c r="P1438">
        <v>4.327</v>
      </c>
      <c r="Q1438">
        <v>5.7</v>
      </c>
    </row>
    <row r="1439" spans="1:17" x14ac:dyDescent="0.3">
      <c r="A1439" t="s">
        <v>521</v>
      </c>
      <c r="B1439" t="s">
        <v>18</v>
      </c>
      <c r="C1439" t="s">
        <v>19</v>
      </c>
      <c r="D1439" t="s">
        <v>27</v>
      </c>
      <c r="E1439" t="s">
        <v>21</v>
      </c>
      <c r="F1439" t="s">
        <v>28</v>
      </c>
      <c r="G1439">
        <v>23.46</v>
      </c>
      <c r="H1439">
        <v>6</v>
      </c>
      <c r="I1439">
        <v>7.0380000000000003</v>
      </c>
      <c r="J1439">
        <v>147.798</v>
      </c>
      <c r="K1439" t="s">
        <v>138</v>
      </c>
      <c r="L1439" s="2">
        <v>0.80138888888888893</v>
      </c>
      <c r="M1439" t="s">
        <v>23</v>
      </c>
      <c r="N1439">
        <v>140.76</v>
      </c>
      <c r="O1439">
        <v>4.7619047620000003</v>
      </c>
      <c r="P1439">
        <v>7.0380000000000003</v>
      </c>
      <c r="Q1439">
        <v>6.4</v>
      </c>
    </row>
    <row r="1440" spans="1:17" x14ac:dyDescent="0.3">
      <c r="A1440" t="s">
        <v>522</v>
      </c>
      <c r="B1440" t="s">
        <v>46</v>
      </c>
      <c r="C1440" t="s">
        <v>47</v>
      </c>
      <c r="D1440" t="s">
        <v>27</v>
      </c>
      <c r="E1440" t="s">
        <v>31</v>
      </c>
      <c r="F1440" t="s">
        <v>51</v>
      </c>
      <c r="G1440">
        <v>95.54</v>
      </c>
      <c r="H1440">
        <v>7</v>
      </c>
      <c r="I1440">
        <v>33.439</v>
      </c>
      <c r="J1440">
        <v>702.21900000000005</v>
      </c>
      <c r="K1440" s="1">
        <v>43711</v>
      </c>
      <c r="L1440" s="2">
        <v>0.60833333333333328</v>
      </c>
      <c r="M1440" t="s">
        <v>33</v>
      </c>
      <c r="N1440">
        <v>668.78</v>
      </c>
      <c r="O1440">
        <v>4.7619047620000003</v>
      </c>
      <c r="P1440">
        <v>33.439</v>
      </c>
      <c r="Q1440">
        <v>9.6</v>
      </c>
    </row>
    <row r="1441" spans="1:17" x14ac:dyDescent="0.3">
      <c r="A1441" t="s">
        <v>523</v>
      </c>
      <c r="B1441" t="s">
        <v>46</v>
      </c>
      <c r="C1441" t="s">
        <v>47</v>
      </c>
      <c r="D1441" t="s">
        <v>27</v>
      </c>
      <c r="E1441" t="s">
        <v>21</v>
      </c>
      <c r="F1441" t="s">
        <v>51</v>
      </c>
      <c r="G1441">
        <v>47.44</v>
      </c>
      <c r="H1441">
        <v>1</v>
      </c>
      <c r="I1441">
        <v>2.3719999999999999</v>
      </c>
      <c r="J1441">
        <v>49.811999999999998</v>
      </c>
      <c r="K1441" t="s">
        <v>218</v>
      </c>
      <c r="L1441" s="2">
        <v>0.7631944444444444</v>
      </c>
      <c r="M1441" t="s">
        <v>33</v>
      </c>
      <c r="N1441">
        <v>47.44</v>
      </c>
      <c r="O1441">
        <v>4.7619047620000003</v>
      </c>
      <c r="P1441">
        <v>2.3719999999999999</v>
      </c>
      <c r="Q1441">
        <v>6.8</v>
      </c>
    </row>
    <row r="1442" spans="1:17" x14ac:dyDescent="0.3">
      <c r="A1442" t="s">
        <v>524</v>
      </c>
      <c r="B1442" t="s">
        <v>25</v>
      </c>
      <c r="C1442" t="s">
        <v>26</v>
      </c>
      <c r="D1442" t="s">
        <v>27</v>
      </c>
      <c r="E1442" t="s">
        <v>31</v>
      </c>
      <c r="F1442" t="s">
        <v>37</v>
      </c>
      <c r="G1442">
        <v>99.24</v>
      </c>
      <c r="H1442">
        <v>9</v>
      </c>
      <c r="I1442">
        <v>44.658000000000001</v>
      </c>
      <c r="J1442">
        <v>937.81799999999998</v>
      </c>
      <c r="K1442" t="s">
        <v>103</v>
      </c>
      <c r="L1442" s="2">
        <v>0.79791666666666661</v>
      </c>
      <c r="M1442" t="s">
        <v>23</v>
      </c>
      <c r="N1442">
        <v>893.16</v>
      </c>
      <c r="O1442">
        <v>4.7619047620000003</v>
      </c>
      <c r="P1442">
        <v>44.658000000000001</v>
      </c>
      <c r="Q1442">
        <v>9</v>
      </c>
    </row>
    <row r="1443" spans="1:17" x14ac:dyDescent="0.3">
      <c r="A1443" t="s">
        <v>525</v>
      </c>
      <c r="B1443" t="s">
        <v>25</v>
      </c>
      <c r="C1443" t="s">
        <v>26</v>
      </c>
      <c r="D1443" t="s">
        <v>20</v>
      </c>
      <c r="E1443" t="s">
        <v>31</v>
      </c>
      <c r="F1443" t="s">
        <v>37</v>
      </c>
      <c r="G1443">
        <v>82.93</v>
      </c>
      <c r="H1443">
        <v>4</v>
      </c>
      <c r="I1443">
        <v>16.585999999999999</v>
      </c>
      <c r="J1443">
        <v>348.30599999999998</v>
      </c>
      <c r="K1443" t="s">
        <v>115</v>
      </c>
      <c r="L1443" s="2">
        <v>0.70208333333333339</v>
      </c>
      <c r="M1443" t="s">
        <v>23</v>
      </c>
      <c r="N1443">
        <v>331.72</v>
      </c>
      <c r="O1443">
        <v>4.7619047620000003</v>
      </c>
      <c r="P1443">
        <v>16.585999999999999</v>
      </c>
      <c r="Q1443">
        <v>9.6</v>
      </c>
    </row>
    <row r="1444" spans="1:17" x14ac:dyDescent="0.3">
      <c r="A1444" t="s">
        <v>526</v>
      </c>
      <c r="B1444" t="s">
        <v>18</v>
      </c>
      <c r="C1444" t="s">
        <v>19</v>
      </c>
      <c r="D1444" t="s">
        <v>27</v>
      </c>
      <c r="E1444" t="s">
        <v>31</v>
      </c>
      <c r="F1444" t="s">
        <v>32</v>
      </c>
      <c r="G1444">
        <v>33.99</v>
      </c>
      <c r="H1444">
        <v>6</v>
      </c>
      <c r="I1444">
        <v>10.196999999999999</v>
      </c>
      <c r="J1444">
        <v>214.137</v>
      </c>
      <c r="K1444" s="1">
        <v>43680</v>
      </c>
      <c r="L1444" s="2">
        <v>0.65069444444444446</v>
      </c>
      <c r="M1444" t="s">
        <v>33</v>
      </c>
      <c r="N1444">
        <v>203.94</v>
      </c>
      <c r="O1444">
        <v>4.7619047620000003</v>
      </c>
      <c r="P1444">
        <v>10.196999999999999</v>
      </c>
      <c r="Q1444">
        <v>7.7</v>
      </c>
    </row>
    <row r="1445" spans="1:17" x14ac:dyDescent="0.3">
      <c r="A1445" t="s">
        <v>527</v>
      </c>
      <c r="B1445" t="s">
        <v>25</v>
      </c>
      <c r="C1445" t="s">
        <v>26</v>
      </c>
      <c r="D1445" t="s">
        <v>20</v>
      </c>
      <c r="E1445" t="s">
        <v>31</v>
      </c>
      <c r="F1445" t="s">
        <v>48</v>
      </c>
      <c r="G1445">
        <v>17.04</v>
      </c>
      <c r="H1445">
        <v>4</v>
      </c>
      <c r="I1445">
        <v>3.4079999999999999</v>
      </c>
      <c r="J1445">
        <v>71.567999999999998</v>
      </c>
      <c r="K1445" s="1">
        <v>43680</v>
      </c>
      <c r="L1445" s="2">
        <v>0.84375</v>
      </c>
      <c r="M1445" t="s">
        <v>23</v>
      </c>
      <c r="N1445">
        <v>68.16</v>
      </c>
      <c r="O1445">
        <v>4.7619047620000003</v>
      </c>
      <c r="P1445">
        <v>3.4079999999999999</v>
      </c>
      <c r="Q1445">
        <v>7</v>
      </c>
    </row>
    <row r="1446" spans="1:17" x14ac:dyDescent="0.3">
      <c r="A1446" t="s">
        <v>528</v>
      </c>
      <c r="B1446" t="s">
        <v>25</v>
      </c>
      <c r="C1446" t="s">
        <v>26</v>
      </c>
      <c r="D1446" t="s">
        <v>27</v>
      </c>
      <c r="E1446" t="s">
        <v>21</v>
      </c>
      <c r="F1446" t="s">
        <v>28</v>
      </c>
      <c r="G1446">
        <v>40.86</v>
      </c>
      <c r="H1446">
        <v>8</v>
      </c>
      <c r="I1446">
        <v>16.344000000000001</v>
      </c>
      <c r="J1446">
        <v>343.22399999999999</v>
      </c>
      <c r="K1446" s="1">
        <v>43648</v>
      </c>
      <c r="L1446" s="2">
        <v>0.60972222222222217</v>
      </c>
      <c r="M1446" t="s">
        <v>33</v>
      </c>
      <c r="N1446">
        <v>326.88</v>
      </c>
      <c r="O1446">
        <v>4.7619047620000003</v>
      </c>
      <c r="P1446">
        <v>16.344000000000001</v>
      </c>
      <c r="Q1446">
        <v>6.5</v>
      </c>
    </row>
    <row r="1447" spans="1:17" x14ac:dyDescent="0.3">
      <c r="A1447" t="s">
        <v>529</v>
      </c>
      <c r="B1447" t="s">
        <v>25</v>
      </c>
      <c r="C1447" t="s">
        <v>26</v>
      </c>
      <c r="D1447" t="s">
        <v>20</v>
      </c>
      <c r="E1447" t="s">
        <v>31</v>
      </c>
      <c r="F1447" t="s">
        <v>48</v>
      </c>
      <c r="G1447">
        <v>17.440000000000001</v>
      </c>
      <c r="H1447">
        <v>5</v>
      </c>
      <c r="I1447">
        <v>4.3600000000000003</v>
      </c>
      <c r="J1447">
        <v>91.56</v>
      </c>
      <c r="K1447" t="s">
        <v>58</v>
      </c>
      <c r="L1447" s="2">
        <v>0.80902777777777779</v>
      </c>
      <c r="M1447" t="s">
        <v>29</v>
      </c>
      <c r="N1447">
        <v>87.2</v>
      </c>
      <c r="O1447">
        <v>4.7619047620000003</v>
      </c>
      <c r="P1447">
        <v>4.3600000000000003</v>
      </c>
      <c r="Q1447">
        <v>8.1</v>
      </c>
    </row>
    <row r="1448" spans="1:17" x14ac:dyDescent="0.3">
      <c r="A1448" t="s">
        <v>530</v>
      </c>
      <c r="B1448" t="s">
        <v>46</v>
      </c>
      <c r="C1448" t="s">
        <v>47</v>
      </c>
      <c r="D1448" t="s">
        <v>20</v>
      </c>
      <c r="E1448" t="s">
        <v>21</v>
      </c>
      <c r="F1448" t="s">
        <v>37</v>
      </c>
      <c r="G1448">
        <v>88.43</v>
      </c>
      <c r="H1448">
        <v>8</v>
      </c>
      <c r="I1448">
        <v>35.372</v>
      </c>
      <c r="J1448">
        <v>742.81200000000001</v>
      </c>
      <c r="K1448" t="s">
        <v>72</v>
      </c>
      <c r="L1448" s="2">
        <v>0.81597222222222221</v>
      </c>
      <c r="M1448" t="s">
        <v>33</v>
      </c>
      <c r="N1448">
        <v>707.44</v>
      </c>
      <c r="O1448">
        <v>4.7619047620000003</v>
      </c>
      <c r="P1448">
        <v>35.372</v>
      </c>
      <c r="Q1448">
        <v>4.3</v>
      </c>
    </row>
    <row r="1449" spans="1:17" x14ac:dyDescent="0.3">
      <c r="A1449" t="s">
        <v>531</v>
      </c>
      <c r="B1449" t="s">
        <v>18</v>
      </c>
      <c r="C1449" t="s">
        <v>19</v>
      </c>
      <c r="D1449" t="s">
        <v>20</v>
      </c>
      <c r="E1449" t="s">
        <v>21</v>
      </c>
      <c r="F1449" t="s">
        <v>32</v>
      </c>
      <c r="G1449">
        <v>89.21</v>
      </c>
      <c r="H1449">
        <v>9</v>
      </c>
      <c r="I1449">
        <v>40.144500000000001</v>
      </c>
      <c r="J1449">
        <v>843.03449999999998</v>
      </c>
      <c r="K1449" t="s">
        <v>58</v>
      </c>
      <c r="L1449" s="2">
        <v>0.65416666666666667</v>
      </c>
      <c r="M1449" t="s">
        <v>33</v>
      </c>
      <c r="N1449">
        <v>802.89</v>
      </c>
      <c r="O1449">
        <v>4.7619047620000003</v>
      </c>
      <c r="P1449">
        <v>40.144500000000001</v>
      </c>
      <c r="Q1449">
        <v>6.5</v>
      </c>
    </row>
    <row r="1450" spans="1:17" x14ac:dyDescent="0.3">
      <c r="A1450" t="s">
        <v>532</v>
      </c>
      <c r="B1450" t="s">
        <v>25</v>
      </c>
      <c r="C1450" t="s">
        <v>26</v>
      </c>
      <c r="D1450" t="s">
        <v>27</v>
      </c>
      <c r="E1450" t="s">
        <v>31</v>
      </c>
      <c r="F1450" t="s">
        <v>51</v>
      </c>
      <c r="G1450">
        <v>12.78</v>
      </c>
      <c r="H1450">
        <v>1</v>
      </c>
      <c r="I1450">
        <v>0.63900000000000001</v>
      </c>
      <c r="J1450">
        <v>13.419</v>
      </c>
      <c r="K1450" s="1">
        <v>43678</v>
      </c>
      <c r="L1450" s="2">
        <v>0.59097222222222223</v>
      </c>
      <c r="M1450" t="s">
        <v>23</v>
      </c>
      <c r="N1450">
        <v>12.78</v>
      </c>
      <c r="O1450">
        <v>4.7619047620000003</v>
      </c>
      <c r="P1450">
        <v>0.63900000000000001</v>
      </c>
      <c r="Q1450">
        <v>9.5</v>
      </c>
    </row>
    <row r="1451" spans="1:17" x14ac:dyDescent="0.3">
      <c r="A1451" t="s">
        <v>533</v>
      </c>
      <c r="B1451" t="s">
        <v>18</v>
      </c>
      <c r="C1451" t="s">
        <v>19</v>
      </c>
      <c r="D1451" t="s">
        <v>27</v>
      </c>
      <c r="E1451" t="s">
        <v>21</v>
      </c>
      <c r="F1451" t="s">
        <v>37</v>
      </c>
      <c r="G1451">
        <v>19.100000000000001</v>
      </c>
      <c r="H1451">
        <v>7</v>
      </c>
      <c r="I1451">
        <v>6.6849999999999996</v>
      </c>
      <c r="J1451">
        <v>140.38499999999999</v>
      </c>
      <c r="K1451" t="s">
        <v>58</v>
      </c>
      <c r="L1451" s="2">
        <v>0.4465277777777778</v>
      </c>
      <c r="M1451" t="s">
        <v>29</v>
      </c>
      <c r="N1451">
        <v>133.69999999999999</v>
      </c>
      <c r="O1451">
        <v>4.7619047620000003</v>
      </c>
      <c r="P1451">
        <v>6.6849999999999996</v>
      </c>
      <c r="Q1451">
        <v>9.6999999999999993</v>
      </c>
    </row>
    <row r="1452" spans="1:17" x14ac:dyDescent="0.3">
      <c r="A1452" t="s">
        <v>534</v>
      </c>
      <c r="B1452" t="s">
        <v>46</v>
      </c>
      <c r="C1452" t="s">
        <v>47</v>
      </c>
      <c r="D1452" t="s">
        <v>20</v>
      </c>
      <c r="E1452" t="s">
        <v>21</v>
      </c>
      <c r="F1452" t="s">
        <v>22</v>
      </c>
      <c r="G1452">
        <v>19.149999999999999</v>
      </c>
      <c r="H1452">
        <v>1</v>
      </c>
      <c r="I1452">
        <v>0.95750000000000002</v>
      </c>
      <c r="J1452">
        <v>20.107500000000002</v>
      </c>
      <c r="K1452" t="s">
        <v>80</v>
      </c>
      <c r="L1452" s="2">
        <v>0.74861111111111101</v>
      </c>
      <c r="M1452" t="s">
        <v>33</v>
      </c>
      <c r="N1452">
        <v>19.149999999999999</v>
      </c>
      <c r="O1452">
        <v>4.7619047620000003</v>
      </c>
      <c r="P1452">
        <v>0.95750000000000002</v>
      </c>
      <c r="Q1452">
        <v>9.5</v>
      </c>
    </row>
    <row r="1453" spans="1:17" x14ac:dyDescent="0.3">
      <c r="A1453" t="s">
        <v>535</v>
      </c>
      <c r="B1453" t="s">
        <v>25</v>
      </c>
      <c r="C1453" t="s">
        <v>26</v>
      </c>
      <c r="D1453" t="s">
        <v>20</v>
      </c>
      <c r="E1453" t="s">
        <v>31</v>
      </c>
      <c r="F1453" t="s">
        <v>48</v>
      </c>
      <c r="G1453">
        <v>27.66</v>
      </c>
      <c r="H1453">
        <v>10</v>
      </c>
      <c r="I1453">
        <v>13.83</v>
      </c>
      <c r="J1453">
        <v>290.43</v>
      </c>
      <c r="K1453" t="s">
        <v>123</v>
      </c>
      <c r="L1453" s="2">
        <v>0.47638888888888892</v>
      </c>
      <c r="M1453" t="s">
        <v>33</v>
      </c>
      <c r="N1453">
        <v>276.60000000000002</v>
      </c>
      <c r="O1453">
        <v>4.7619047620000003</v>
      </c>
      <c r="P1453">
        <v>13.83</v>
      </c>
      <c r="Q1453">
        <v>8.9</v>
      </c>
    </row>
    <row r="1454" spans="1:17" x14ac:dyDescent="0.3">
      <c r="A1454" t="s">
        <v>536</v>
      </c>
      <c r="B1454" t="s">
        <v>25</v>
      </c>
      <c r="C1454" t="s">
        <v>26</v>
      </c>
      <c r="D1454" t="s">
        <v>27</v>
      </c>
      <c r="E1454" t="s">
        <v>31</v>
      </c>
      <c r="F1454" t="s">
        <v>51</v>
      </c>
      <c r="G1454">
        <v>45.74</v>
      </c>
      <c r="H1454">
        <v>3</v>
      </c>
      <c r="I1454">
        <v>6.8609999999999998</v>
      </c>
      <c r="J1454">
        <v>144.08099999999999</v>
      </c>
      <c r="K1454" s="1">
        <v>43741</v>
      </c>
      <c r="L1454" s="2">
        <v>0.73472222222222217</v>
      </c>
      <c r="M1454" t="s">
        <v>33</v>
      </c>
      <c r="N1454">
        <v>137.22</v>
      </c>
      <c r="O1454">
        <v>4.7619047620000003</v>
      </c>
      <c r="P1454">
        <v>6.8609999999999998</v>
      </c>
      <c r="Q1454">
        <v>6.5</v>
      </c>
    </row>
    <row r="1455" spans="1:17" x14ac:dyDescent="0.3">
      <c r="A1455" t="s">
        <v>537</v>
      </c>
      <c r="B1455" t="s">
        <v>46</v>
      </c>
      <c r="C1455" t="s">
        <v>47</v>
      </c>
      <c r="D1455" t="s">
        <v>20</v>
      </c>
      <c r="E1455" t="s">
        <v>21</v>
      </c>
      <c r="F1455" t="s">
        <v>22</v>
      </c>
      <c r="G1455">
        <v>27.07</v>
      </c>
      <c r="H1455">
        <v>1</v>
      </c>
      <c r="I1455">
        <v>1.3534999999999999</v>
      </c>
      <c r="J1455">
        <v>28.423500000000001</v>
      </c>
      <c r="K1455" s="1">
        <v>43800</v>
      </c>
      <c r="L1455" s="2">
        <v>0.83819444444444446</v>
      </c>
      <c r="M1455" t="s">
        <v>33</v>
      </c>
      <c r="N1455">
        <v>27.07</v>
      </c>
      <c r="O1455">
        <v>4.7619047620000003</v>
      </c>
      <c r="P1455">
        <v>1.3534999999999999</v>
      </c>
      <c r="Q1455">
        <v>5.3</v>
      </c>
    </row>
    <row r="1456" spans="1:17" x14ac:dyDescent="0.3">
      <c r="A1456" t="s">
        <v>538</v>
      </c>
      <c r="B1456" t="s">
        <v>46</v>
      </c>
      <c r="C1456" t="s">
        <v>47</v>
      </c>
      <c r="D1456" t="s">
        <v>20</v>
      </c>
      <c r="E1456" t="s">
        <v>21</v>
      </c>
      <c r="F1456" t="s">
        <v>37</v>
      </c>
      <c r="G1456">
        <v>39.119999999999997</v>
      </c>
      <c r="H1456">
        <v>1</v>
      </c>
      <c r="I1456">
        <v>1.956</v>
      </c>
      <c r="J1456">
        <v>41.076000000000001</v>
      </c>
      <c r="K1456" t="s">
        <v>167</v>
      </c>
      <c r="L1456" s="2">
        <v>0.4597222222222222</v>
      </c>
      <c r="M1456" t="s">
        <v>33</v>
      </c>
      <c r="N1456">
        <v>39.119999999999997</v>
      </c>
      <c r="O1456">
        <v>4.7619047620000003</v>
      </c>
      <c r="P1456">
        <v>1.956</v>
      </c>
      <c r="Q1456">
        <v>9.6</v>
      </c>
    </row>
    <row r="1457" spans="1:17" x14ac:dyDescent="0.3">
      <c r="A1457" t="s">
        <v>539</v>
      </c>
      <c r="B1457" t="s">
        <v>46</v>
      </c>
      <c r="C1457" t="s">
        <v>47</v>
      </c>
      <c r="D1457" t="s">
        <v>27</v>
      </c>
      <c r="E1457" t="s">
        <v>21</v>
      </c>
      <c r="F1457" t="s">
        <v>28</v>
      </c>
      <c r="G1457">
        <v>74.709999999999994</v>
      </c>
      <c r="H1457">
        <v>6</v>
      </c>
      <c r="I1457">
        <v>22.413</v>
      </c>
      <c r="J1457">
        <v>470.673</v>
      </c>
      <c r="K1457" s="1">
        <v>43466</v>
      </c>
      <c r="L1457" s="2">
        <v>0.79652777777777783</v>
      </c>
      <c r="M1457" t="s">
        <v>29</v>
      </c>
      <c r="N1457">
        <v>448.26</v>
      </c>
      <c r="O1457">
        <v>4.7619047620000003</v>
      </c>
      <c r="P1457">
        <v>22.413</v>
      </c>
      <c r="Q1457">
        <v>6.7</v>
      </c>
    </row>
    <row r="1458" spans="1:17" x14ac:dyDescent="0.3">
      <c r="A1458" t="s">
        <v>540</v>
      </c>
      <c r="B1458" t="s">
        <v>46</v>
      </c>
      <c r="C1458" t="s">
        <v>47</v>
      </c>
      <c r="D1458" t="s">
        <v>27</v>
      </c>
      <c r="E1458" t="s">
        <v>31</v>
      </c>
      <c r="F1458" t="s">
        <v>28</v>
      </c>
      <c r="G1458">
        <v>22.01</v>
      </c>
      <c r="H1458">
        <v>6</v>
      </c>
      <c r="I1458">
        <v>6.6029999999999998</v>
      </c>
      <c r="J1458">
        <v>138.66300000000001</v>
      </c>
      <c r="K1458" s="1">
        <v>43497</v>
      </c>
      <c r="L1458" s="2">
        <v>0.78472222222222221</v>
      </c>
      <c r="M1458" t="s">
        <v>29</v>
      </c>
      <c r="N1458">
        <v>132.06</v>
      </c>
      <c r="O1458">
        <v>4.7619047620000003</v>
      </c>
      <c r="P1458">
        <v>6.6029999999999998</v>
      </c>
      <c r="Q1458">
        <v>7.6</v>
      </c>
    </row>
    <row r="1459" spans="1:17" x14ac:dyDescent="0.3">
      <c r="A1459" t="s">
        <v>541</v>
      </c>
      <c r="B1459" t="s">
        <v>18</v>
      </c>
      <c r="C1459" t="s">
        <v>19</v>
      </c>
      <c r="D1459" t="s">
        <v>27</v>
      </c>
      <c r="E1459" t="s">
        <v>21</v>
      </c>
      <c r="F1459" t="s">
        <v>48</v>
      </c>
      <c r="G1459">
        <v>63.61</v>
      </c>
      <c r="H1459">
        <v>5</v>
      </c>
      <c r="I1459">
        <v>15.9025</v>
      </c>
      <c r="J1459">
        <v>333.95249999999999</v>
      </c>
      <c r="K1459" t="s">
        <v>96</v>
      </c>
      <c r="L1459" s="2">
        <v>0.52986111111111112</v>
      </c>
      <c r="M1459" t="s">
        <v>23</v>
      </c>
      <c r="N1459">
        <v>318.05</v>
      </c>
      <c r="O1459">
        <v>4.7619047620000003</v>
      </c>
      <c r="P1459">
        <v>15.9025</v>
      </c>
      <c r="Q1459">
        <v>4.8</v>
      </c>
    </row>
    <row r="1460" spans="1:17" x14ac:dyDescent="0.3">
      <c r="A1460" t="s">
        <v>542</v>
      </c>
      <c r="B1460" t="s">
        <v>18</v>
      </c>
      <c r="C1460" t="s">
        <v>19</v>
      </c>
      <c r="D1460" t="s">
        <v>27</v>
      </c>
      <c r="E1460" t="s">
        <v>31</v>
      </c>
      <c r="F1460" t="s">
        <v>22</v>
      </c>
      <c r="G1460">
        <v>25</v>
      </c>
      <c r="H1460">
        <v>1</v>
      </c>
      <c r="I1460">
        <v>1.25</v>
      </c>
      <c r="J1460">
        <v>26.25</v>
      </c>
      <c r="K1460" s="1">
        <v>43527</v>
      </c>
      <c r="L1460" s="2">
        <v>0.63124999999999998</v>
      </c>
      <c r="M1460" t="s">
        <v>23</v>
      </c>
      <c r="N1460">
        <v>25</v>
      </c>
      <c r="O1460">
        <v>4.7619047620000003</v>
      </c>
      <c r="P1460">
        <v>1.25</v>
      </c>
      <c r="Q1460">
        <v>5.5</v>
      </c>
    </row>
    <row r="1461" spans="1:17" x14ac:dyDescent="0.3">
      <c r="A1461" t="s">
        <v>543</v>
      </c>
      <c r="B1461" t="s">
        <v>18</v>
      </c>
      <c r="C1461" t="s">
        <v>19</v>
      </c>
      <c r="D1461" t="s">
        <v>20</v>
      </c>
      <c r="E1461" t="s">
        <v>31</v>
      </c>
      <c r="F1461" t="s">
        <v>28</v>
      </c>
      <c r="G1461">
        <v>20.77</v>
      </c>
      <c r="H1461">
        <v>4</v>
      </c>
      <c r="I1461">
        <v>4.1539999999999999</v>
      </c>
      <c r="J1461">
        <v>87.233999999999995</v>
      </c>
      <c r="K1461" t="s">
        <v>305</v>
      </c>
      <c r="L1461" s="2">
        <v>0.57430555555555551</v>
      </c>
      <c r="M1461" t="s">
        <v>29</v>
      </c>
      <c r="N1461">
        <v>83.08</v>
      </c>
      <c r="O1461">
        <v>4.7619047620000003</v>
      </c>
      <c r="P1461">
        <v>4.1539999999999999</v>
      </c>
      <c r="Q1461">
        <v>4.7</v>
      </c>
    </row>
    <row r="1462" spans="1:17" x14ac:dyDescent="0.3">
      <c r="A1462" t="s">
        <v>544</v>
      </c>
      <c r="B1462" t="s">
        <v>46</v>
      </c>
      <c r="C1462" t="s">
        <v>47</v>
      </c>
      <c r="D1462" t="s">
        <v>20</v>
      </c>
      <c r="E1462" t="s">
        <v>21</v>
      </c>
      <c r="F1462" t="s">
        <v>51</v>
      </c>
      <c r="G1462">
        <v>29.56</v>
      </c>
      <c r="H1462">
        <v>5</v>
      </c>
      <c r="I1462">
        <v>7.39</v>
      </c>
      <c r="J1462">
        <v>155.19</v>
      </c>
      <c r="K1462" t="s">
        <v>257</v>
      </c>
      <c r="L1462" s="2">
        <v>0.70763888888888893</v>
      </c>
      <c r="M1462" t="s">
        <v>29</v>
      </c>
      <c r="N1462">
        <v>147.80000000000001</v>
      </c>
      <c r="O1462">
        <v>4.7619047620000003</v>
      </c>
      <c r="P1462">
        <v>7.39</v>
      </c>
      <c r="Q1462">
        <v>6.9</v>
      </c>
    </row>
    <row r="1463" spans="1:17" x14ac:dyDescent="0.3">
      <c r="A1463" t="s">
        <v>545</v>
      </c>
      <c r="B1463" t="s">
        <v>46</v>
      </c>
      <c r="C1463" t="s">
        <v>47</v>
      </c>
      <c r="D1463" t="s">
        <v>20</v>
      </c>
      <c r="E1463" t="s">
        <v>21</v>
      </c>
      <c r="F1463" t="s">
        <v>48</v>
      </c>
      <c r="G1463">
        <v>77.400000000000006</v>
      </c>
      <c r="H1463">
        <v>9</v>
      </c>
      <c r="I1463">
        <v>34.83</v>
      </c>
      <c r="J1463">
        <v>731.43</v>
      </c>
      <c r="K1463" t="s">
        <v>118</v>
      </c>
      <c r="L1463" s="2">
        <v>0.59375</v>
      </c>
      <c r="M1463" t="s">
        <v>33</v>
      </c>
      <c r="N1463">
        <v>696.6</v>
      </c>
      <c r="O1463">
        <v>4.7619047620000003</v>
      </c>
      <c r="P1463">
        <v>34.83</v>
      </c>
      <c r="Q1463">
        <v>4.5</v>
      </c>
    </row>
    <row r="1464" spans="1:17" x14ac:dyDescent="0.3">
      <c r="A1464" t="s">
        <v>546</v>
      </c>
      <c r="B1464" t="s">
        <v>46</v>
      </c>
      <c r="C1464" t="s">
        <v>47</v>
      </c>
      <c r="D1464" t="s">
        <v>27</v>
      </c>
      <c r="E1464" t="s">
        <v>31</v>
      </c>
      <c r="F1464" t="s">
        <v>28</v>
      </c>
      <c r="G1464">
        <v>79.39</v>
      </c>
      <c r="H1464">
        <v>10</v>
      </c>
      <c r="I1464">
        <v>39.695</v>
      </c>
      <c r="J1464">
        <v>833.59500000000003</v>
      </c>
      <c r="K1464" s="1">
        <v>43648</v>
      </c>
      <c r="L1464" s="2">
        <v>0.85</v>
      </c>
      <c r="M1464" t="s">
        <v>29</v>
      </c>
      <c r="N1464">
        <v>793.9</v>
      </c>
      <c r="O1464">
        <v>4.7619047620000003</v>
      </c>
      <c r="P1464">
        <v>39.695</v>
      </c>
      <c r="Q1464">
        <v>6.2</v>
      </c>
    </row>
    <row r="1465" spans="1:17" x14ac:dyDescent="0.3">
      <c r="A1465" t="s">
        <v>547</v>
      </c>
      <c r="B1465" t="s">
        <v>25</v>
      </c>
      <c r="C1465" t="s">
        <v>26</v>
      </c>
      <c r="D1465" t="s">
        <v>20</v>
      </c>
      <c r="E1465" t="s">
        <v>21</v>
      </c>
      <c r="F1465" t="s">
        <v>28</v>
      </c>
      <c r="G1465">
        <v>46.57</v>
      </c>
      <c r="H1465">
        <v>10</v>
      </c>
      <c r="I1465">
        <v>23.285</v>
      </c>
      <c r="J1465">
        <v>488.98500000000001</v>
      </c>
      <c r="K1465" t="s">
        <v>35</v>
      </c>
      <c r="L1465" s="2">
        <v>0.58194444444444449</v>
      </c>
      <c r="M1465" t="s">
        <v>29</v>
      </c>
      <c r="N1465">
        <v>465.7</v>
      </c>
      <c r="O1465">
        <v>4.7619047620000003</v>
      </c>
      <c r="P1465">
        <v>23.285</v>
      </c>
      <c r="Q1465">
        <v>7.6</v>
      </c>
    </row>
    <row r="1466" spans="1:17" x14ac:dyDescent="0.3">
      <c r="A1466" t="s">
        <v>548</v>
      </c>
      <c r="B1466" t="s">
        <v>25</v>
      </c>
      <c r="C1466" t="s">
        <v>26</v>
      </c>
      <c r="D1466" t="s">
        <v>27</v>
      </c>
      <c r="E1466" t="s">
        <v>31</v>
      </c>
      <c r="F1466" t="s">
        <v>48</v>
      </c>
      <c r="G1466">
        <v>35.89</v>
      </c>
      <c r="H1466">
        <v>1</v>
      </c>
      <c r="I1466">
        <v>1.7945</v>
      </c>
      <c r="J1466">
        <v>37.6845</v>
      </c>
      <c r="K1466" t="s">
        <v>149</v>
      </c>
      <c r="L1466" s="2">
        <v>0.70277777777777783</v>
      </c>
      <c r="M1466" t="s">
        <v>33</v>
      </c>
      <c r="N1466">
        <v>35.89</v>
      </c>
      <c r="O1466">
        <v>4.7619047620000003</v>
      </c>
      <c r="P1466">
        <v>1.7945</v>
      </c>
      <c r="Q1466">
        <v>7.9</v>
      </c>
    </row>
    <row r="1467" spans="1:17" x14ac:dyDescent="0.3">
      <c r="A1467" t="s">
        <v>549</v>
      </c>
      <c r="B1467" t="s">
        <v>25</v>
      </c>
      <c r="C1467" t="s">
        <v>26</v>
      </c>
      <c r="D1467" t="s">
        <v>27</v>
      </c>
      <c r="E1467" t="s">
        <v>31</v>
      </c>
      <c r="F1467" t="s">
        <v>48</v>
      </c>
      <c r="G1467">
        <v>40.520000000000003</v>
      </c>
      <c r="H1467">
        <v>5</v>
      </c>
      <c r="I1467">
        <v>10.130000000000001</v>
      </c>
      <c r="J1467">
        <v>212.73</v>
      </c>
      <c r="K1467" s="1">
        <v>43526</v>
      </c>
      <c r="L1467" s="2">
        <v>0.6381944444444444</v>
      </c>
      <c r="M1467" t="s">
        <v>29</v>
      </c>
      <c r="N1467">
        <v>202.6</v>
      </c>
      <c r="O1467">
        <v>4.7619047620000003</v>
      </c>
      <c r="P1467">
        <v>10.130000000000001</v>
      </c>
      <c r="Q1467">
        <v>4.5</v>
      </c>
    </row>
    <row r="1468" spans="1:17" x14ac:dyDescent="0.3">
      <c r="A1468" t="s">
        <v>550</v>
      </c>
      <c r="B1468" t="s">
        <v>46</v>
      </c>
      <c r="C1468" t="s">
        <v>47</v>
      </c>
      <c r="D1468" t="s">
        <v>20</v>
      </c>
      <c r="E1468" t="s">
        <v>21</v>
      </c>
      <c r="F1468" t="s">
        <v>48</v>
      </c>
      <c r="G1468">
        <v>73.05</v>
      </c>
      <c r="H1468">
        <v>10</v>
      </c>
      <c r="I1468">
        <v>36.524999999999999</v>
      </c>
      <c r="J1468">
        <v>767.02499999999998</v>
      </c>
      <c r="K1468" s="1">
        <v>43527</v>
      </c>
      <c r="L1468" s="2">
        <v>0.51736111111111105</v>
      </c>
      <c r="M1468" t="s">
        <v>33</v>
      </c>
      <c r="N1468">
        <v>730.5</v>
      </c>
      <c r="O1468">
        <v>4.7619047620000003</v>
      </c>
      <c r="P1468">
        <v>36.524999999999999</v>
      </c>
      <c r="Q1468">
        <v>8.6999999999999993</v>
      </c>
    </row>
    <row r="1469" spans="1:17" x14ac:dyDescent="0.3">
      <c r="A1469" t="s">
        <v>551</v>
      </c>
      <c r="B1469" t="s">
        <v>25</v>
      </c>
      <c r="C1469" t="s">
        <v>26</v>
      </c>
      <c r="D1469" t="s">
        <v>27</v>
      </c>
      <c r="E1469" t="s">
        <v>21</v>
      </c>
      <c r="F1469" t="s">
        <v>37</v>
      </c>
      <c r="G1469">
        <v>73.95</v>
      </c>
      <c r="H1469">
        <v>4</v>
      </c>
      <c r="I1469">
        <v>14.79</v>
      </c>
      <c r="J1469">
        <v>310.58999999999997</v>
      </c>
      <c r="K1469" s="1">
        <v>43526</v>
      </c>
      <c r="L1469" s="2">
        <v>0.41805555555555557</v>
      </c>
      <c r="M1469" t="s">
        <v>29</v>
      </c>
      <c r="N1469">
        <v>295.8</v>
      </c>
      <c r="O1469">
        <v>4.7619047620000003</v>
      </c>
      <c r="P1469">
        <v>14.79</v>
      </c>
      <c r="Q1469">
        <v>6.1</v>
      </c>
    </row>
    <row r="1470" spans="1:17" x14ac:dyDescent="0.3">
      <c r="A1470" t="s">
        <v>552</v>
      </c>
      <c r="B1470" t="s">
        <v>25</v>
      </c>
      <c r="C1470" t="s">
        <v>26</v>
      </c>
      <c r="D1470" t="s">
        <v>20</v>
      </c>
      <c r="E1470" t="s">
        <v>21</v>
      </c>
      <c r="F1470" t="s">
        <v>48</v>
      </c>
      <c r="G1470">
        <v>22.62</v>
      </c>
      <c r="H1470">
        <v>1</v>
      </c>
      <c r="I1470">
        <v>1.131</v>
      </c>
      <c r="J1470">
        <v>23.751000000000001</v>
      </c>
      <c r="K1470" t="s">
        <v>338</v>
      </c>
      <c r="L1470" s="2">
        <v>0.79027777777777775</v>
      </c>
      <c r="M1470" t="s">
        <v>29</v>
      </c>
      <c r="N1470">
        <v>22.62</v>
      </c>
      <c r="O1470">
        <v>4.7619047620000003</v>
      </c>
      <c r="P1470">
        <v>1.131</v>
      </c>
      <c r="Q1470">
        <v>6.4</v>
      </c>
    </row>
    <row r="1471" spans="1:17" x14ac:dyDescent="0.3">
      <c r="A1471" t="s">
        <v>553</v>
      </c>
      <c r="B1471" t="s">
        <v>18</v>
      </c>
      <c r="C1471" t="s">
        <v>19</v>
      </c>
      <c r="D1471" t="s">
        <v>20</v>
      </c>
      <c r="E1471" t="s">
        <v>31</v>
      </c>
      <c r="F1471" t="s">
        <v>48</v>
      </c>
      <c r="G1471">
        <v>51.34</v>
      </c>
      <c r="H1471">
        <v>5</v>
      </c>
      <c r="I1471">
        <v>12.835000000000001</v>
      </c>
      <c r="J1471">
        <v>269.53500000000003</v>
      </c>
      <c r="K1471" t="s">
        <v>171</v>
      </c>
      <c r="L1471" s="2">
        <v>0.64652777777777781</v>
      </c>
      <c r="M1471" t="s">
        <v>33</v>
      </c>
      <c r="N1471">
        <v>256.7</v>
      </c>
      <c r="O1471">
        <v>4.7619047620000003</v>
      </c>
      <c r="P1471">
        <v>12.835000000000001</v>
      </c>
      <c r="Q1471">
        <v>9.1</v>
      </c>
    </row>
    <row r="1472" spans="1:17" x14ac:dyDescent="0.3">
      <c r="A1472" t="s">
        <v>554</v>
      </c>
      <c r="B1472" t="s">
        <v>25</v>
      </c>
      <c r="C1472" t="s">
        <v>26</v>
      </c>
      <c r="D1472" t="s">
        <v>20</v>
      </c>
      <c r="E1472" t="s">
        <v>21</v>
      </c>
      <c r="F1472" t="s">
        <v>37</v>
      </c>
      <c r="G1472">
        <v>54.55</v>
      </c>
      <c r="H1472">
        <v>10</v>
      </c>
      <c r="I1472">
        <v>27.274999999999999</v>
      </c>
      <c r="J1472">
        <v>572.77499999999998</v>
      </c>
      <c r="K1472" s="1">
        <v>43499</v>
      </c>
      <c r="L1472" s="2">
        <v>0.47361111111111115</v>
      </c>
      <c r="M1472" t="s">
        <v>33</v>
      </c>
      <c r="N1472">
        <v>545.5</v>
      </c>
      <c r="O1472">
        <v>4.7619047620000003</v>
      </c>
      <c r="P1472">
        <v>27.274999999999999</v>
      </c>
      <c r="Q1472">
        <v>7.1</v>
      </c>
    </row>
    <row r="1473" spans="1:17" x14ac:dyDescent="0.3">
      <c r="A1473" t="s">
        <v>555</v>
      </c>
      <c r="B1473" t="s">
        <v>25</v>
      </c>
      <c r="C1473" t="s">
        <v>26</v>
      </c>
      <c r="D1473" t="s">
        <v>20</v>
      </c>
      <c r="E1473" t="s">
        <v>21</v>
      </c>
      <c r="F1473" t="s">
        <v>22</v>
      </c>
      <c r="G1473">
        <v>37.15</v>
      </c>
      <c r="H1473">
        <v>7</v>
      </c>
      <c r="I1473">
        <v>13.0025</v>
      </c>
      <c r="J1473">
        <v>273.05250000000001</v>
      </c>
      <c r="K1473" s="1">
        <v>43679</v>
      </c>
      <c r="L1473" s="2">
        <v>0.54999999999999993</v>
      </c>
      <c r="M1473" t="s">
        <v>33</v>
      </c>
      <c r="N1473">
        <v>260.05</v>
      </c>
      <c r="O1473">
        <v>4.7619047620000003</v>
      </c>
      <c r="P1473">
        <v>13.0025</v>
      </c>
      <c r="Q1473">
        <v>7.7</v>
      </c>
    </row>
    <row r="1474" spans="1:17" x14ac:dyDescent="0.3">
      <c r="A1474" t="s">
        <v>556</v>
      </c>
      <c r="B1474" t="s">
        <v>46</v>
      </c>
      <c r="C1474" t="s">
        <v>47</v>
      </c>
      <c r="D1474" t="s">
        <v>27</v>
      </c>
      <c r="E1474" t="s">
        <v>31</v>
      </c>
      <c r="F1474" t="s">
        <v>37</v>
      </c>
      <c r="G1474">
        <v>37.020000000000003</v>
      </c>
      <c r="H1474">
        <v>6</v>
      </c>
      <c r="I1474">
        <v>11.106</v>
      </c>
      <c r="J1474">
        <v>233.226</v>
      </c>
      <c r="K1474" t="s">
        <v>72</v>
      </c>
      <c r="L1474" s="2">
        <v>0.7729166666666667</v>
      </c>
      <c r="M1474" t="s">
        <v>29</v>
      </c>
      <c r="N1474">
        <v>222.12</v>
      </c>
      <c r="O1474">
        <v>4.7619047620000003</v>
      </c>
      <c r="P1474">
        <v>11.106</v>
      </c>
      <c r="Q1474">
        <v>4.5</v>
      </c>
    </row>
    <row r="1475" spans="1:17" x14ac:dyDescent="0.3">
      <c r="A1475" t="s">
        <v>557</v>
      </c>
      <c r="B1475" t="s">
        <v>25</v>
      </c>
      <c r="C1475" t="s">
        <v>26</v>
      </c>
      <c r="D1475" t="s">
        <v>27</v>
      </c>
      <c r="E1475" t="s">
        <v>31</v>
      </c>
      <c r="F1475" t="s">
        <v>48</v>
      </c>
      <c r="G1475">
        <v>21.58</v>
      </c>
      <c r="H1475">
        <v>1</v>
      </c>
      <c r="I1475">
        <v>1.079</v>
      </c>
      <c r="J1475">
        <v>22.658999999999999</v>
      </c>
      <c r="K1475" s="1">
        <v>43710</v>
      </c>
      <c r="L1475" s="2">
        <v>0.41805555555555557</v>
      </c>
      <c r="M1475" t="s">
        <v>23</v>
      </c>
      <c r="N1475">
        <v>21.58</v>
      </c>
      <c r="O1475">
        <v>4.7619047620000003</v>
      </c>
      <c r="P1475">
        <v>1.079</v>
      </c>
      <c r="Q1475">
        <v>7.2</v>
      </c>
    </row>
    <row r="1476" spans="1:17" x14ac:dyDescent="0.3">
      <c r="A1476" t="s">
        <v>558</v>
      </c>
      <c r="B1476" t="s">
        <v>25</v>
      </c>
      <c r="C1476" t="s">
        <v>26</v>
      </c>
      <c r="D1476" t="s">
        <v>20</v>
      </c>
      <c r="E1476" t="s">
        <v>21</v>
      </c>
      <c r="F1476" t="s">
        <v>28</v>
      </c>
      <c r="G1476">
        <v>98.84</v>
      </c>
      <c r="H1476">
        <v>1</v>
      </c>
      <c r="I1476">
        <v>4.9420000000000002</v>
      </c>
      <c r="J1476">
        <v>103.782</v>
      </c>
      <c r="K1476" t="s">
        <v>118</v>
      </c>
      <c r="L1476" s="2">
        <v>0.47291666666666665</v>
      </c>
      <c r="M1476" t="s">
        <v>29</v>
      </c>
      <c r="N1476">
        <v>98.84</v>
      </c>
      <c r="O1476">
        <v>4.7619047620000003</v>
      </c>
      <c r="P1476">
        <v>4.9420000000000002</v>
      </c>
      <c r="Q1476">
        <v>8.4</v>
      </c>
    </row>
    <row r="1477" spans="1:17" x14ac:dyDescent="0.3">
      <c r="A1477" t="s">
        <v>559</v>
      </c>
      <c r="B1477" t="s">
        <v>25</v>
      </c>
      <c r="C1477" t="s">
        <v>26</v>
      </c>
      <c r="D1477" t="s">
        <v>20</v>
      </c>
      <c r="E1477" t="s">
        <v>21</v>
      </c>
      <c r="F1477" t="s">
        <v>32</v>
      </c>
      <c r="G1477">
        <v>83.77</v>
      </c>
      <c r="H1477">
        <v>6</v>
      </c>
      <c r="I1477">
        <v>25.131</v>
      </c>
      <c r="J1477">
        <v>527.75099999999998</v>
      </c>
      <c r="K1477" t="s">
        <v>147</v>
      </c>
      <c r="L1477" s="2">
        <v>0.50694444444444442</v>
      </c>
      <c r="M1477" t="s">
        <v>23</v>
      </c>
      <c r="N1477">
        <v>502.62</v>
      </c>
      <c r="O1477">
        <v>4.7619047620000003</v>
      </c>
      <c r="P1477">
        <v>25.131</v>
      </c>
      <c r="Q1477">
        <v>5.4</v>
      </c>
    </row>
    <row r="1478" spans="1:17" x14ac:dyDescent="0.3">
      <c r="A1478" t="s">
        <v>560</v>
      </c>
      <c r="B1478" t="s">
        <v>18</v>
      </c>
      <c r="C1478" t="s">
        <v>19</v>
      </c>
      <c r="D1478" t="s">
        <v>20</v>
      </c>
      <c r="E1478" t="s">
        <v>21</v>
      </c>
      <c r="F1478" t="s">
        <v>37</v>
      </c>
      <c r="G1478">
        <v>40.049999999999997</v>
      </c>
      <c r="H1478">
        <v>4</v>
      </c>
      <c r="I1478">
        <v>8.01</v>
      </c>
      <c r="J1478">
        <v>168.21</v>
      </c>
      <c r="K1478" t="s">
        <v>76</v>
      </c>
      <c r="L1478" s="2">
        <v>0.4861111111111111</v>
      </c>
      <c r="M1478" t="s">
        <v>29</v>
      </c>
      <c r="N1478">
        <v>160.19999999999999</v>
      </c>
      <c r="O1478">
        <v>4.7619047620000003</v>
      </c>
      <c r="P1478">
        <v>8.01</v>
      </c>
      <c r="Q1478">
        <v>9.6999999999999993</v>
      </c>
    </row>
    <row r="1479" spans="1:17" x14ac:dyDescent="0.3">
      <c r="A1479" t="s">
        <v>561</v>
      </c>
      <c r="B1479" t="s">
        <v>18</v>
      </c>
      <c r="C1479" t="s">
        <v>19</v>
      </c>
      <c r="D1479" t="s">
        <v>20</v>
      </c>
      <c r="E1479" t="s">
        <v>31</v>
      </c>
      <c r="F1479" t="s">
        <v>51</v>
      </c>
      <c r="G1479">
        <v>43.13</v>
      </c>
      <c r="H1479">
        <v>10</v>
      </c>
      <c r="I1479">
        <v>21.565000000000001</v>
      </c>
      <c r="J1479">
        <v>452.86500000000001</v>
      </c>
      <c r="K1479" s="1">
        <v>43498</v>
      </c>
      <c r="L1479" s="2">
        <v>0.7715277777777777</v>
      </c>
      <c r="M1479" t="s">
        <v>33</v>
      </c>
      <c r="N1479">
        <v>431.3</v>
      </c>
      <c r="O1479">
        <v>4.7619047620000003</v>
      </c>
      <c r="P1479">
        <v>21.565000000000001</v>
      </c>
      <c r="Q1479">
        <v>5.5</v>
      </c>
    </row>
    <row r="1480" spans="1:17" x14ac:dyDescent="0.3">
      <c r="A1480" t="s">
        <v>562</v>
      </c>
      <c r="B1480" t="s">
        <v>46</v>
      </c>
      <c r="C1480" t="s">
        <v>47</v>
      </c>
      <c r="D1480" t="s">
        <v>20</v>
      </c>
      <c r="E1480" t="s">
        <v>31</v>
      </c>
      <c r="F1480" t="s">
        <v>22</v>
      </c>
      <c r="G1480">
        <v>72.569999999999993</v>
      </c>
      <c r="H1480">
        <v>8</v>
      </c>
      <c r="I1480">
        <v>29.027999999999999</v>
      </c>
      <c r="J1480">
        <v>609.58799999999997</v>
      </c>
      <c r="K1480" t="s">
        <v>235</v>
      </c>
      <c r="L1480" s="2">
        <v>0.74861111111111101</v>
      </c>
      <c r="M1480" t="s">
        <v>29</v>
      </c>
      <c r="N1480">
        <v>580.55999999999995</v>
      </c>
      <c r="O1480">
        <v>4.7619047620000003</v>
      </c>
      <c r="P1480">
        <v>29.027999999999999</v>
      </c>
      <c r="Q1480">
        <v>4.5999999999999996</v>
      </c>
    </row>
    <row r="1481" spans="1:17" x14ac:dyDescent="0.3">
      <c r="A1481" t="s">
        <v>563</v>
      </c>
      <c r="B1481" t="s">
        <v>18</v>
      </c>
      <c r="C1481" t="s">
        <v>19</v>
      </c>
      <c r="D1481" t="s">
        <v>20</v>
      </c>
      <c r="E1481" t="s">
        <v>21</v>
      </c>
      <c r="F1481" t="s">
        <v>28</v>
      </c>
      <c r="G1481">
        <v>64.44</v>
      </c>
      <c r="H1481">
        <v>5</v>
      </c>
      <c r="I1481">
        <v>16.11</v>
      </c>
      <c r="J1481">
        <v>338.31</v>
      </c>
      <c r="K1481" t="s">
        <v>235</v>
      </c>
      <c r="L1481" s="2">
        <v>0.71111111111111114</v>
      </c>
      <c r="M1481" t="s">
        <v>29</v>
      </c>
      <c r="N1481">
        <v>322.2</v>
      </c>
      <c r="O1481">
        <v>4.7619047620000003</v>
      </c>
      <c r="P1481">
        <v>16.11</v>
      </c>
      <c r="Q1481">
        <v>6.6</v>
      </c>
    </row>
    <row r="1482" spans="1:17" x14ac:dyDescent="0.3">
      <c r="A1482" t="s">
        <v>564</v>
      </c>
      <c r="B1482" t="s">
        <v>18</v>
      </c>
      <c r="C1482" t="s">
        <v>19</v>
      </c>
      <c r="D1482" t="s">
        <v>27</v>
      </c>
      <c r="E1482" t="s">
        <v>31</v>
      </c>
      <c r="F1482" t="s">
        <v>22</v>
      </c>
      <c r="G1482">
        <v>65.180000000000007</v>
      </c>
      <c r="H1482">
        <v>3</v>
      </c>
      <c r="I1482">
        <v>9.7769999999999992</v>
      </c>
      <c r="J1482">
        <v>205.31700000000001</v>
      </c>
      <c r="K1482" t="s">
        <v>41</v>
      </c>
      <c r="L1482" s="2">
        <v>0.85763888888888884</v>
      </c>
      <c r="M1482" t="s">
        <v>33</v>
      </c>
      <c r="N1482">
        <v>195.54</v>
      </c>
      <c r="O1482">
        <v>4.7619047620000003</v>
      </c>
      <c r="P1482">
        <v>9.7769999999999992</v>
      </c>
      <c r="Q1482">
        <v>6.3</v>
      </c>
    </row>
    <row r="1483" spans="1:17" x14ac:dyDescent="0.3">
      <c r="A1483" t="s">
        <v>565</v>
      </c>
      <c r="B1483" t="s">
        <v>18</v>
      </c>
      <c r="C1483" t="s">
        <v>19</v>
      </c>
      <c r="D1483" t="s">
        <v>27</v>
      </c>
      <c r="E1483" t="s">
        <v>21</v>
      </c>
      <c r="F1483" t="s">
        <v>37</v>
      </c>
      <c r="G1483">
        <v>33.26</v>
      </c>
      <c r="H1483">
        <v>5</v>
      </c>
      <c r="I1483">
        <v>8.3149999999999995</v>
      </c>
      <c r="J1483">
        <v>174.61500000000001</v>
      </c>
      <c r="K1483" t="s">
        <v>289</v>
      </c>
      <c r="L1483" s="2">
        <v>0.67361111111111116</v>
      </c>
      <c r="M1483" t="s">
        <v>33</v>
      </c>
      <c r="N1483">
        <v>166.3</v>
      </c>
      <c r="O1483">
        <v>4.7619047620000003</v>
      </c>
      <c r="P1483">
        <v>8.3149999999999995</v>
      </c>
      <c r="Q1483">
        <v>4.2</v>
      </c>
    </row>
    <row r="1484" spans="1:17" x14ac:dyDescent="0.3">
      <c r="A1484" t="s">
        <v>566</v>
      </c>
      <c r="B1484" t="s">
        <v>25</v>
      </c>
      <c r="C1484" t="s">
        <v>26</v>
      </c>
      <c r="D1484" t="s">
        <v>27</v>
      </c>
      <c r="E1484" t="s">
        <v>31</v>
      </c>
      <c r="F1484" t="s">
        <v>28</v>
      </c>
      <c r="G1484">
        <v>84.07</v>
      </c>
      <c r="H1484">
        <v>4</v>
      </c>
      <c r="I1484">
        <v>16.814</v>
      </c>
      <c r="J1484">
        <v>353.09399999999999</v>
      </c>
      <c r="K1484" s="1">
        <v>43649</v>
      </c>
      <c r="L1484" s="2">
        <v>0.70416666666666661</v>
      </c>
      <c r="M1484" t="s">
        <v>23</v>
      </c>
      <c r="N1484">
        <v>336.28</v>
      </c>
      <c r="O1484">
        <v>4.7619047620000003</v>
      </c>
      <c r="P1484">
        <v>16.814</v>
      </c>
      <c r="Q1484">
        <v>4.4000000000000004</v>
      </c>
    </row>
    <row r="1485" spans="1:17" x14ac:dyDescent="0.3">
      <c r="A1485" t="s">
        <v>567</v>
      </c>
      <c r="B1485" t="s">
        <v>46</v>
      </c>
      <c r="C1485" t="s">
        <v>47</v>
      </c>
      <c r="D1485" t="s">
        <v>27</v>
      </c>
      <c r="E1485" t="s">
        <v>31</v>
      </c>
      <c r="F1485" t="s">
        <v>37</v>
      </c>
      <c r="G1485">
        <v>34.369999999999997</v>
      </c>
      <c r="H1485">
        <v>10</v>
      </c>
      <c r="I1485">
        <v>17.184999999999999</v>
      </c>
      <c r="J1485">
        <v>360.88499999999999</v>
      </c>
      <c r="K1485" t="s">
        <v>96</v>
      </c>
      <c r="L1485" s="2">
        <v>0.42430555555555555</v>
      </c>
      <c r="M1485" t="s">
        <v>23</v>
      </c>
      <c r="N1485">
        <v>343.7</v>
      </c>
      <c r="O1485">
        <v>4.7619047620000003</v>
      </c>
      <c r="P1485">
        <v>17.184999999999999</v>
      </c>
      <c r="Q1485">
        <v>6.7</v>
      </c>
    </row>
    <row r="1486" spans="1:17" x14ac:dyDescent="0.3">
      <c r="A1486" t="s">
        <v>568</v>
      </c>
      <c r="B1486" t="s">
        <v>18</v>
      </c>
      <c r="C1486" t="s">
        <v>19</v>
      </c>
      <c r="D1486" t="s">
        <v>27</v>
      </c>
      <c r="E1486" t="s">
        <v>31</v>
      </c>
      <c r="F1486" t="s">
        <v>28</v>
      </c>
      <c r="G1486">
        <v>38.6</v>
      </c>
      <c r="H1486">
        <v>1</v>
      </c>
      <c r="I1486">
        <v>1.93</v>
      </c>
      <c r="J1486">
        <v>40.53</v>
      </c>
      <c r="K1486" t="s">
        <v>228</v>
      </c>
      <c r="L1486" s="2">
        <v>0.47638888888888892</v>
      </c>
      <c r="M1486" t="s">
        <v>23</v>
      </c>
      <c r="N1486">
        <v>38.6</v>
      </c>
      <c r="O1486">
        <v>4.7619047620000003</v>
      </c>
      <c r="P1486">
        <v>1.93</v>
      </c>
      <c r="Q1486">
        <v>6.7</v>
      </c>
    </row>
    <row r="1487" spans="1:17" x14ac:dyDescent="0.3">
      <c r="A1487" t="s">
        <v>569</v>
      </c>
      <c r="B1487" t="s">
        <v>25</v>
      </c>
      <c r="C1487" t="s">
        <v>26</v>
      </c>
      <c r="D1487" t="s">
        <v>27</v>
      </c>
      <c r="E1487" t="s">
        <v>31</v>
      </c>
      <c r="F1487" t="s">
        <v>48</v>
      </c>
      <c r="G1487">
        <v>65.97</v>
      </c>
      <c r="H1487">
        <v>8</v>
      </c>
      <c r="I1487">
        <v>26.388000000000002</v>
      </c>
      <c r="J1487">
        <v>554.14800000000002</v>
      </c>
      <c r="K1487" s="1">
        <v>43498</v>
      </c>
      <c r="L1487" s="2">
        <v>0.8534722222222223</v>
      </c>
      <c r="M1487" t="s">
        <v>29</v>
      </c>
      <c r="N1487">
        <v>527.76</v>
      </c>
      <c r="O1487">
        <v>4.7619047620000003</v>
      </c>
      <c r="P1487">
        <v>26.388000000000002</v>
      </c>
      <c r="Q1487">
        <v>8.4</v>
      </c>
    </row>
    <row r="1488" spans="1:17" x14ac:dyDescent="0.3">
      <c r="A1488" t="s">
        <v>570</v>
      </c>
      <c r="B1488" t="s">
        <v>25</v>
      </c>
      <c r="C1488" t="s">
        <v>26</v>
      </c>
      <c r="D1488" t="s">
        <v>27</v>
      </c>
      <c r="E1488" t="s">
        <v>21</v>
      </c>
      <c r="F1488" t="s">
        <v>28</v>
      </c>
      <c r="G1488">
        <v>32.799999999999997</v>
      </c>
      <c r="H1488">
        <v>10</v>
      </c>
      <c r="I1488">
        <v>16.399999999999999</v>
      </c>
      <c r="J1488">
        <v>344.4</v>
      </c>
      <c r="K1488" t="s">
        <v>118</v>
      </c>
      <c r="L1488" s="2">
        <v>0.5083333333333333</v>
      </c>
      <c r="M1488" t="s">
        <v>29</v>
      </c>
      <c r="N1488">
        <v>328</v>
      </c>
      <c r="O1488">
        <v>4.7619047620000003</v>
      </c>
      <c r="P1488">
        <v>16.399999999999999</v>
      </c>
      <c r="Q1488">
        <v>6.2</v>
      </c>
    </row>
    <row r="1489" spans="1:17" x14ac:dyDescent="0.3">
      <c r="A1489" t="s">
        <v>571</v>
      </c>
      <c r="B1489" t="s">
        <v>18</v>
      </c>
      <c r="C1489" t="s">
        <v>19</v>
      </c>
      <c r="D1489" t="s">
        <v>27</v>
      </c>
      <c r="E1489" t="s">
        <v>31</v>
      </c>
      <c r="F1489" t="s">
        <v>37</v>
      </c>
      <c r="G1489">
        <v>37.14</v>
      </c>
      <c r="H1489">
        <v>5</v>
      </c>
      <c r="I1489">
        <v>9.2850000000000001</v>
      </c>
      <c r="J1489">
        <v>194.98500000000001</v>
      </c>
      <c r="K1489" s="1">
        <v>43678</v>
      </c>
      <c r="L1489" s="2">
        <v>0.54513888888888895</v>
      </c>
      <c r="M1489" t="s">
        <v>23</v>
      </c>
      <c r="N1489">
        <v>185.7</v>
      </c>
      <c r="O1489">
        <v>4.7619047620000003</v>
      </c>
      <c r="P1489">
        <v>9.2850000000000001</v>
      </c>
      <c r="Q1489">
        <v>5</v>
      </c>
    </row>
    <row r="1490" spans="1:17" x14ac:dyDescent="0.3">
      <c r="A1490" t="s">
        <v>572</v>
      </c>
      <c r="B1490" t="s">
        <v>46</v>
      </c>
      <c r="C1490" t="s">
        <v>47</v>
      </c>
      <c r="D1490" t="s">
        <v>20</v>
      </c>
      <c r="E1490" t="s">
        <v>31</v>
      </c>
      <c r="F1490" t="s">
        <v>32</v>
      </c>
      <c r="G1490">
        <v>60.38</v>
      </c>
      <c r="H1490">
        <v>10</v>
      </c>
      <c r="I1490">
        <v>30.19</v>
      </c>
      <c r="J1490">
        <v>633.99</v>
      </c>
      <c r="K1490" s="1">
        <v>43801</v>
      </c>
      <c r="L1490" s="2">
        <v>0.67986111111111114</v>
      </c>
      <c r="M1490" t="s">
        <v>29</v>
      </c>
      <c r="N1490">
        <v>603.79999999999995</v>
      </c>
      <c r="O1490">
        <v>4.7619047620000003</v>
      </c>
      <c r="P1490">
        <v>30.19</v>
      </c>
      <c r="Q1490">
        <v>6</v>
      </c>
    </row>
    <row r="1491" spans="1:17" x14ac:dyDescent="0.3">
      <c r="A1491" t="s">
        <v>573</v>
      </c>
      <c r="B1491" t="s">
        <v>25</v>
      </c>
      <c r="C1491" t="s">
        <v>26</v>
      </c>
      <c r="D1491" t="s">
        <v>20</v>
      </c>
      <c r="E1491" t="s">
        <v>21</v>
      </c>
      <c r="F1491" t="s">
        <v>37</v>
      </c>
      <c r="G1491">
        <v>36.979999999999997</v>
      </c>
      <c r="H1491">
        <v>10</v>
      </c>
      <c r="I1491">
        <v>18.489999999999998</v>
      </c>
      <c r="J1491">
        <v>388.29</v>
      </c>
      <c r="K1491" s="1">
        <v>43466</v>
      </c>
      <c r="L1491" s="2">
        <v>0.82500000000000007</v>
      </c>
      <c r="M1491" t="s">
        <v>33</v>
      </c>
      <c r="N1491">
        <v>369.8</v>
      </c>
      <c r="O1491">
        <v>4.7619047620000003</v>
      </c>
      <c r="P1491">
        <v>18.489999999999998</v>
      </c>
      <c r="Q1491">
        <v>7</v>
      </c>
    </row>
    <row r="1492" spans="1:17" x14ac:dyDescent="0.3">
      <c r="A1492" t="s">
        <v>574</v>
      </c>
      <c r="B1492" t="s">
        <v>46</v>
      </c>
      <c r="C1492" t="s">
        <v>47</v>
      </c>
      <c r="D1492" t="s">
        <v>20</v>
      </c>
      <c r="E1492" t="s">
        <v>21</v>
      </c>
      <c r="F1492" t="s">
        <v>37</v>
      </c>
      <c r="G1492">
        <v>49.49</v>
      </c>
      <c r="H1492">
        <v>4</v>
      </c>
      <c r="I1492">
        <v>9.8979999999999997</v>
      </c>
      <c r="J1492">
        <v>207.858</v>
      </c>
      <c r="K1492" t="s">
        <v>254</v>
      </c>
      <c r="L1492" s="2">
        <v>0.64236111111111105</v>
      </c>
      <c r="M1492" t="s">
        <v>23</v>
      </c>
      <c r="N1492">
        <v>197.96</v>
      </c>
      <c r="O1492">
        <v>4.7619047620000003</v>
      </c>
      <c r="P1492">
        <v>9.8979999999999997</v>
      </c>
      <c r="Q1492">
        <v>6.6</v>
      </c>
    </row>
    <row r="1493" spans="1:17" x14ac:dyDescent="0.3">
      <c r="A1493" t="s">
        <v>575</v>
      </c>
      <c r="B1493" t="s">
        <v>46</v>
      </c>
      <c r="C1493" t="s">
        <v>47</v>
      </c>
      <c r="D1493" t="s">
        <v>27</v>
      </c>
      <c r="E1493" t="s">
        <v>21</v>
      </c>
      <c r="F1493" t="s">
        <v>51</v>
      </c>
      <c r="G1493">
        <v>41.09</v>
      </c>
      <c r="H1493">
        <v>10</v>
      </c>
      <c r="I1493">
        <v>20.545000000000002</v>
      </c>
      <c r="J1493">
        <v>431.44499999999999</v>
      </c>
      <c r="K1493" t="s">
        <v>110</v>
      </c>
      <c r="L1493" s="2">
        <v>0.61249999999999993</v>
      </c>
      <c r="M1493" t="s">
        <v>29</v>
      </c>
      <c r="N1493">
        <v>410.9</v>
      </c>
      <c r="O1493">
        <v>4.7619047620000003</v>
      </c>
      <c r="P1493">
        <v>20.545000000000002</v>
      </c>
      <c r="Q1493">
        <v>7.3</v>
      </c>
    </row>
    <row r="1494" spans="1:17" x14ac:dyDescent="0.3">
      <c r="A1494" t="s">
        <v>576</v>
      </c>
      <c r="B1494" t="s">
        <v>18</v>
      </c>
      <c r="C1494" t="s">
        <v>19</v>
      </c>
      <c r="D1494" t="s">
        <v>27</v>
      </c>
      <c r="E1494" t="s">
        <v>31</v>
      </c>
      <c r="F1494" t="s">
        <v>51</v>
      </c>
      <c r="G1494">
        <v>37.15</v>
      </c>
      <c r="H1494">
        <v>4</v>
      </c>
      <c r="I1494">
        <v>7.43</v>
      </c>
      <c r="J1494">
        <v>156.03</v>
      </c>
      <c r="K1494" t="s">
        <v>88</v>
      </c>
      <c r="L1494" s="2">
        <v>0.7909722222222223</v>
      </c>
      <c r="M1494" t="s">
        <v>23</v>
      </c>
      <c r="N1494">
        <v>148.6</v>
      </c>
      <c r="O1494">
        <v>4.7619047620000003</v>
      </c>
      <c r="P1494">
        <v>7.43</v>
      </c>
      <c r="Q1494">
        <v>8.3000000000000007</v>
      </c>
    </row>
    <row r="1495" spans="1:17" x14ac:dyDescent="0.3">
      <c r="A1495" t="s">
        <v>577</v>
      </c>
      <c r="B1495" t="s">
        <v>25</v>
      </c>
      <c r="C1495" t="s">
        <v>26</v>
      </c>
      <c r="D1495" t="s">
        <v>27</v>
      </c>
      <c r="E1495" t="s">
        <v>31</v>
      </c>
      <c r="F1495" t="s">
        <v>32</v>
      </c>
      <c r="G1495">
        <v>22.96</v>
      </c>
      <c r="H1495">
        <v>1</v>
      </c>
      <c r="I1495">
        <v>1.1479999999999999</v>
      </c>
      <c r="J1495">
        <v>24.108000000000001</v>
      </c>
      <c r="K1495" t="s">
        <v>241</v>
      </c>
      <c r="L1495" s="2">
        <v>0.86597222222222225</v>
      </c>
      <c r="M1495" t="s">
        <v>29</v>
      </c>
      <c r="N1495">
        <v>22.96</v>
      </c>
      <c r="O1495">
        <v>4.7619047620000003</v>
      </c>
      <c r="P1495">
        <v>1.1479999999999999</v>
      </c>
      <c r="Q1495">
        <v>4.3</v>
      </c>
    </row>
    <row r="1496" spans="1:17" x14ac:dyDescent="0.3">
      <c r="A1496" t="s">
        <v>578</v>
      </c>
      <c r="B1496" t="s">
        <v>46</v>
      </c>
      <c r="C1496" t="s">
        <v>47</v>
      </c>
      <c r="D1496" t="s">
        <v>20</v>
      </c>
      <c r="E1496" t="s">
        <v>21</v>
      </c>
      <c r="F1496" t="s">
        <v>32</v>
      </c>
      <c r="G1496">
        <v>77.680000000000007</v>
      </c>
      <c r="H1496">
        <v>9</v>
      </c>
      <c r="I1496">
        <v>34.956000000000003</v>
      </c>
      <c r="J1496">
        <v>734.07600000000002</v>
      </c>
      <c r="K1496" s="1">
        <v>43557</v>
      </c>
      <c r="L1496" s="2">
        <v>0.55625000000000002</v>
      </c>
      <c r="M1496" t="s">
        <v>23</v>
      </c>
      <c r="N1496">
        <v>699.12</v>
      </c>
      <c r="O1496">
        <v>4.7619047620000003</v>
      </c>
      <c r="P1496">
        <v>34.956000000000003</v>
      </c>
      <c r="Q1496">
        <v>9.8000000000000007</v>
      </c>
    </row>
    <row r="1497" spans="1:17" x14ac:dyDescent="0.3">
      <c r="A1497" t="s">
        <v>579</v>
      </c>
      <c r="B1497" t="s">
        <v>46</v>
      </c>
      <c r="C1497" t="s">
        <v>47</v>
      </c>
      <c r="D1497" t="s">
        <v>27</v>
      </c>
      <c r="E1497" t="s">
        <v>21</v>
      </c>
      <c r="F1497" t="s">
        <v>51</v>
      </c>
      <c r="G1497">
        <v>34.700000000000003</v>
      </c>
      <c r="H1497">
        <v>2</v>
      </c>
      <c r="I1497">
        <v>3.47</v>
      </c>
      <c r="J1497">
        <v>72.87</v>
      </c>
      <c r="K1497" t="s">
        <v>125</v>
      </c>
      <c r="L1497" s="2">
        <v>0.82500000000000007</v>
      </c>
      <c r="M1497" t="s">
        <v>23</v>
      </c>
      <c r="N1497">
        <v>69.400000000000006</v>
      </c>
      <c r="O1497">
        <v>4.7619047620000003</v>
      </c>
      <c r="P1497">
        <v>3.47</v>
      </c>
      <c r="Q1497">
        <v>8.1999999999999993</v>
      </c>
    </row>
    <row r="1498" spans="1:17" x14ac:dyDescent="0.3">
      <c r="A1498" t="s">
        <v>580</v>
      </c>
      <c r="B1498" t="s">
        <v>18</v>
      </c>
      <c r="C1498" t="s">
        <v>19</v>
      </c>
      <c r="D1498" t="s">
        <v>20</v>
      </c>
      <c r="E1498" t="s">
        <v>21</v>
      </c>
      <c r="F1498" t="s">
        <v>51</v>
      </c>
      <c r="G1498">
        <v>19.66</v>
      </c>
      <c r="H1498">
        <v>10</v>
      </c>
      <c r="I1498">
        <v>9.83</v>
      </c>
      <c r="J1498">
        <v>206.43</v>
      </c>
      <c r="K1498" t="s">
        <v>67</v>
      </c>
      <c r="L1498" s="2">
        <v>0.76388888888888884</v>
      </c>
      <c r="M1498" t="s">
        <v>33</v>
      </c>
      <c r="N1498">
        <v>196.6</v>
      </c>
      <c r="O1498">
        <v>4.7619047620000003</v>
      </c>
      <c r="P1498">
        <v>9.83</v>
      </c>
      <c r="Q1498">
        <v>7.2</v>
      </c>
    </row>
    <row r="1499" spans="1:17" x14ac:dyDescent="0.3">
      <c r="A1499" t="s">
        <v>581</v>
      </c>
      <c r="B1499" t="s">
        <v>46</v>
      </c>
      <c r="C1499" t="s">
        <v>47</v>
      </c>
      <c r="D1499" t="s">
        <v>20</v>
      </c>
      <c r="E1499" t="s">
        <v>21</v>
      </c>
      <c r="F1499" t="s">
        <v>22</v>
      </c>
      <c r="G1499">
        <v>25.32</v>
      </c>
      <c r="H1499">
        <v>8</v>
      </c>
      <c r="I1499">
        <v>10.128</v>
      </c>
      <c r="J1499">
        <v>212.68799999999999</v>
      </c>
      <c r="K1499" s="1">
        <v>43588</v>
      </c>
      <c r="L1499" s="2">
        <v>0.85</v>
      </c>
      <c r="M1499" t="s">
        <v>23</v>
      </c>
      <c r="N1499">
        <v>202.56</v>
      </c>
      <c r="O1499">
        <v>4.7619047620000003</v>
      </c>
      <c r="P1499">
        <v>10.128</v>
      </c>
      <c r="Q1499">
        <v>8.6999999999999993</v>
      </c>
    </row>
    <row r="1500" spans="1:17" x14ac:dyDescent="0.3">
      <c r="A1500" t="s">
        <v>582</v>
      </c>
      <c r="B1500" t="s">
        <v>25</v>
      </c>
      <c r="C1500" t="s">
        <v>26</v>
      </c>
      <c r="D1500" t="s">
        <v>20</v>
      </c>
      <c r="E1500" t="s">
        <v>21</v>
      </c>
      <c r="F1500" t="s">
        <v>32</v>
      </c>
      <c r="G1500">
        <v>12.12</v>
      </c>
      <c r="H1500">
        <v>10</v>
      </c>
      <c r="I1500">
        <v>6.06</v>
      </c>
      <c r="J1500">
        <v>127.26</v>
      </c>
      <c r="K1500" s="1">
        <v>43588</v>
      </c>
      <c r="L1500" s="2">
        <v>0.57222222222222219</v>
      </c>
      <c r="M1500" t="s">
        <v>33</v>
      </c>
      <c r="N1500">
        <v>121.2</v>
      </c>
      <c r="O1500">
        <v>4.7619047620000003</v>
      </c>
      <c r="P1500">
        <v>6.06</v>
      </c>
      <c r="Q1500">
        <v>8.4</v>
      </c>
    </row>
    <row r="1501" spans="1:17" x14ac:dyDescent="0.3">
      <c r="A1501" t="s">
        <v>583</v>
      </c>
      <c r="B1501" t="s">
        <v>46</v>
      </c>
      <c r="C1501" t="s">
        <v>47</v>
      </c>
      <c r="D1501" t="s">
        <v>27</v>
      </c>
      <c r="E1501" t="s">
        <v>31</v>
      </c>
      <c r="F1501" t="s">
        <v>51</v>
      </c>
      <c r="G1501">
        <v>99.89</v>
      </c>
      <c r="H1501">
        <v>2</v>
      </c>
      <c r="I1501">
        <v>9.9890000000000008</v>
      </c>
      <c r="J1501">
        <v>209.76900000000001</v>
      </c>
      <c r="K1501" t="s">
        <v>314</v>
      </c>
      <c r="L1501" s="2">
        <v>0.4916666666666667</v>
      </c>
      <c r="M1501" t="s">
        <v>23</v>
      </c>
      <c r="N1501">
        <v>199.78</v>
      </c>
      <c r="O1501">
        <v>4.7619047620000003</v>
      </c>
      <c r="P1501">
        <v>9.9890000000000008</v>
      </c>
      <c r="Q1501">
        <v>7.1</v>
      </c>
    </row>
    <row r="1502" spans="1:17" x14ac:dyDescent="0.3">
      <c r="A1502" t="s">
        <v>584</v>
      </c>
      <c r="B1502" t="s">
        <v>46</v>
      </c>
      <c r="C1502" t="s">
        <v>47</v>
      </c>
      <c r="D1502" t="s">
        <v>27</v>
      </c>
      <c r="E1502" t="s">
        <v>31</v>
      </c>
      <c r="F1502" t="s">
        <v>37</v>
      </c>
      <c r="G1502">
        <v>75.92</v>
      </c>
      <c r="H1502">
        <v>8</v>
      </c>
      <c r="I1502">
        <v>30.367999999999999</v>
      </c>
      <c r="J1502">
        <v>637.72799999999995</v>
      </c>
      <c r="K1502" t="s">
        <v>295</v>
      </c>
      <c r="L1502" s="2">
        <v>0.59305555555555556</v>
      </c>
      <c r="M1502" t="s">
        <v>29</v>
      </c>
      <c r="N1502">
        <v>607.36</v>
      </c>
      <c r="O1502">
        <v>4.7619047620000003</v>
      </c>
      <c r="P1502">
        <v>30.367999999999999</v>
      </c>
      <c r="Q1502">
        <v>5.5</v>
      </c>
    </row>
    <row r="1503" spans="1:17" x14ac:dyDescent="0.3">
      <c r="A1503" t="s">
        <v>585</v>
      </c>
      <c r="B1503" t="s">
        <v>25</v>
      </c>
      <c r="C1503" t="s">
        <v>26</v>
      </c>
      <c r="D1503" t="s">
        <v>27</v>
      </c>
      <c r="E1503" t="s">
        <v>21</v>
      </c>
      <c r="F1503" t="s">
        <v>28</v>
      </c>
      <c r="G1503">
        <v>63.22</v>
      </c>
      <c r="H1503">
        <v>2</v>
      </c>
      <c r="I1503">
        <v>6.3220000000000001</v>
      </c>
      <c r="J1503">
        <v>132.762</v>
      </c>
      <c r="K1503" s="1">
        <v>43466</v>
      </c>
      <c r="L1503" s="2">
        <v>0.66041666666666665</v>
      </c>
      <c r="M1503" t="s">
        <v>29</v>
      </c>
      <c r="N1503">
        <v>126.44</v>
      </c>
      <c r="O1503">
        <v>4.7619047620000003</v>
      </c>
      <c r="P1503">
        <v>6.3220000000000001</v>
      </c>
      <c r="Q1503">
        <v>8.5</v>
      </c>
    </row>
    <row r="1504" spans="1:17" x14ac:dyDescent="0.3">
      <c r="A1504" t="s">
        <v>586</v>
      </c>
      <c r="B1504" t="s">
        <v>25</v>
      </c>
      <c r="C1504" t="s">
        <v>26</v>
      </c>
      <c r="D1504" t="s">
        <v>27</v>
      </c>
      <c r="E1504" t="s">
        <v>21</v>
      </c>
      <c r="F1504" t="s">
        <v>48</v>
      </c>
      <c r="G1504">
        <v>90.24</v>
      </c>
      <c r="H1504">
        <v>6</v>
      </c>
      <c r="I1504">
        <v>27.071999999999999</v>
      </c>
      <c r="J1504">
        <v>568.51199999999994</v>
      </c>
      <c r="K1504" t="s">
        <v>35</v>
      </c>
      <c r="L1504" s="2">
        <v>0.47013888888888888</v>
      </c>
      <c r="M1504" t="s">
        <v>29</v>
      </c>
      <c r="N1504">
        <v>541.44000000000005</v>
      </c>
      <c r="O1504">
        <v>4.7619047620000003</v>
      </c>
      <c r="P1504">
        <v>27.071999999999999</v>
      </c>
      <c r="Q1504">
        <v>6.2</v>
      </c>
    </row>
    <row r="1505" spans="1:17" x14ac:dyDescent="0.3">
      <c r="A1505" t="s">
        <v>587</v>
      </c>
      <c r="B1505" t="s">
        <v>46</v>
      </c>
      <c r="C1505" t="s">
        <v>47</v>
      </c>
      <c r="D1505" t="s">
        <v>20</v>
      </c>
      <c r="E1505" t="s">
        <v>21</v>
      </c>
      <c r="F1505" t="s">
        <v>37</v>
      </c>
      <c r="G1505">
        <v>98.13</v>
      </c>
      <c r="H1505">
        <v>1</v>
      </c>
      <c r="I1505">
        <v>4.9065000000000003</v>
      </c>
      <c r="J1505">
        <v>103.0365</v>
      </c>
      <c r="K1505" t="s">
        <v>62</v>
      </c>
      <c r="L1505" s="2">
        <v>0.73333333333333339</v>
      </c>
      <c r="M1505" t="s">
        <v>29</v>
      </c>
      <c r="N1505">
        <v>98.13</v>
      </c>
      <c r="O1505">
        <v>4.7619047620000003</v>
      </c>
      <c r="P1505">
        <v>4.9065000000000003</v>
      </c>
      <c r="Q1505">
        <v>8.9</v>
      </c>
    </row>
    <row r="1506" spans="1:17" x14ac:dyDescent="0.3">
      <c r="A1506" t="s">
        <v>588</v>
      </c>
      <c r="B1506" t="s">
        <v>18</v>
      </c>
      <c r="C1506" t="s">
        <v>19</v>
      </c>
      <c r="D1506" t="s">
        <v>20</v>
      </c>
      <c r="E1506" t="s">
        <v>21</v>
      </c>
      <c r="F1506" t="s">
        <v>37</v>
      </c>
      <c r="G1506">
        <v>51.52</v>
      </c>
      <c r="H1506">
        <v>8</v>
      </c>
      <c r="I1506">
        <v>20.608000000000001</v>
      </c>
      <c r="J1506">
        <v>432.76799999999997</v>
      </c>
      <c r="K1506" s="1">
        <v>43498</v>
      </c>
      <c r="L1506" s="2">
        <v>0.65763888888888888</v>
      </c>
      <c r="M1506" t="s">
        <v>29</v>
      </c>
      <c r="N1506">
        <v>412.16</v>
      </c>
      <c r="O1506">
        <v>4.7619047620000003</v>
      </c>
      <c r="P1506">
        <v>20.608000000000001</v>
      </c>
      <c r="Q1506">
        <v>9.6</v>
      </c>
    </row>
    <row r="1507" spans="1:17" x14ac:dyDescent="0.3">
      <c r="A1507" t="s">
        <v>589</v>
      </c>
      <c r="B1507" t="s">
        <v>46</v>
      </c>
      <c r="C1507" t="s">
        <v>47</v>
      </c>
      <c r="D1507" t="s">
        <v>20</v>
      </c>
      <c r="E1507" t="s">
        <v>31</v>
      </c>
      <c r="F1507" t="s">
        <v>37</v>
      </c>
      <c r="G1507">
        <v>73.97</v>
      </c>
      <c r="H1507">
        <v>1</v>
      </c>
      <c r="I1507">
        <v>3.6985000000000001</v>
      </c>
      <c r="J1507">
        <v>77.668499999999995</v>
      </c>
      <c r="K1507" s="1">
        <v>43526</v>
      </c>
      <c r="L1507" s="2">
        <v>0.66180555555555554</v>
      </c>
      <c r="M1507" t="s">
        <v>33</v>
      </c>
      <c r="N1507">
        <v>73.97</v>
      </c>
      <c r="O1507">
        <v>4.7619047620000003</v>
      </c>
      <c r="P1507">
        <v>3.6985000000000001</v>
      </c>
      <c r="Q1507">
        <v>5.4</v>
      </c>
    </row>
    <row r="1508" spans="1:17" x14ac:dyDescent="0.3">
      <c r="A1508" t="s">
        <v>590</v>
      </c>
      <c r="B1508" t="s">
        <v>25</v>
      </c>
      <c r="C1508" t="s">
        <v>26</v>
      </c>
      <c r="D1508" t="s">
        <v>20</v>
      </c>
      <c r="E1508" t="s">
        <v>21</v>
      </c>
      <c r="F1508" t="s">
        <v>51</v>
      </c>
      <c r="G1508">
        <v>31.9</v>
      </c>
      <c r="H1508">
        <v>1</v>
      </c>
      <c r="I1508">
        <v>1.595</v>
      </c>
      <c r="J1508">
        <v>33.494999999999997</v>
      </c>
      <c r="K1508" s="1">
        <v>43586</v>
      </c>
      <c r="L1508" s="2">
        <v>0.52777777777777779</v>
      </c>
      <c r="M1508" t="s">
        <v>23</v>
      </c>
      <c r="N1508">
        <v>31.9</v>
      </c>
      <c r="O1508">
        <v>4.7619047620000003</v>
      </c>
      <c r="P1508">
        <v>1.595</v>
      </c>
      <c r="Q1508">
        <v>9.1</v>
      </c>
    </row>
    <row r="1509" spans="1:17" x14ac:dyDescent="0.3">
      <c r="A1509" t="s">
        <v>591</v>
      </c>
      <c r="B1509" t="s">
        <v>25</v>
      </c>
      <c r="C1509" t="s">
        <v>26</v>
      </c>
      <c r="D1509" t="s">
        <v>27</v>
      </c>
      <c r="E1509" t="s">
        <v>31</v>
      </c>
      <c r="F1509" t="s">
        <v>32</v>
      </c>
      <c r="G1509">
        <v>69.400000000000006</v>
      </c>
      <c r="H1509">
        <v>2</v>
      </c>
      <c r="I1509">
        <v>6.94</v>
      </c>
      <c r="J1509">
        <v>145.74</v>
      </c>
      <c r="K1509" t="s">
        <v>35</v>
      </c>
      <c r="L1509" s="2">
        <v>0.82500000000000007</v>
      </c>
      <c r="M1509" t="s">
        <v>23</v>
      </c>
      <c r="N1509">
        <v>138.80000000000001</v>
      </c>
      <c r="O1509">
        <v>4.7619047620000003</v>
      </c>
      <c r="P1509">
        <v>6.94</v>
      </c>
      <c r="Q1509">
        <v>9</v>
      </c>
    </row>
    <row r="1510" spans="1:17" x14ac:dyDescent="0.3">
      <c r="A1510" t="s">
        <v>592</v>
      </c>
      <c r="B1510" t="s">
        <v>46</v>
      </c>
      <c r="C1510" t="s">
        <v>47</v>
      </c>
      <c r="D1510" t="s">
        <v>27</v>
      </c>
      <c r="E1510" t="s">
        <v>21</v>
      </c>
      <c r="F1510" t="s">
        <v>37</v>
      </c>
      <c r="G1510">
        <v>93.31</v>
      </c>
      <c r="H1510">
        <v>2</v>
      </c>
      <c r="I1510">
        <v>9.3309999999999995</v>
      </c>
      <c r="J1510">
        <v>195.95099999999999</v>
      </c>
      <c r="K1510" t="s">
        <v>39</v>
      </c>
      <c r="L1510" s="2">
        <v>0.74513888888888891</v>
      </c>
      <c r="M1510" t="s">
        <v>29</v>
      </c>
      <c r="N1510">
        <v>186.62</v>
      </c>
      <c r="O1510">
        <v>4.7619047620000003</v>
      </c>
      <c r="P1510">
        <v>9.3309999999999995</v>
      </c>
      <c r="Q1510">
        <v>6.3</v>
      </c>
    </row>
    <row r="1511" spans="1:17" x14ac:dyDescent="0.3">
      <c r="A1511" t="s">
        <v>593</v>
      </c>
      <c r="B1511" t="s">
        <v>46</v>
      </c>
      <c r="C1511" t="s">
        <v>47</v>
      </c>
      <c r="D1511" t="s">
        <v>27</v>
      </c>
      <c r="E1511" t="s">
        <v>31</v>
      </c>
      <c r="F1511" t="s">
        <v>37</v>
      </c>
      <c r="G1511">
        <v>88.45</v>
      </c>
      <c r="H1511">
        <v>1</v>
      </c>
      <c r="I1511">
        <v>4.4225000000000003</v>
      </c>
      <c r="J1511">
        <v>92.872500000000002</v>
      </c>
      <c r="K1511" t="s">
        <v>41</v>
      </c>
      <c r="L1511" s="2">
        <v>0.69166666666666676</v>
      </c>
      <c r="M1511" t="s">
        <v>33</v>
      </c>
      <c r="N1511">
        <v>88.45</v>
      </c>
      <c r="O1511">
        <v>4.7619047620000003</v>
      </c>
      <c r="P1511">
        <v>4.4225000000000003</v>
      </c>
      <c r="Q1511">
        <v>9.5</v>
      </c>
    </row>
    <row r="1512" spans="1:17" x14ac:dyDescent="0.3">
      <c r="A1512" t="s">
        <v>594</v>
      </c>
      <c r="B1512" t="s">
        <v>18</v>
      </c>
      <c r="C1512" t="s">
        <v>19</v>
      </c>
      <c r="D1512" t="s">
        <v>20</v>
      </c>
      <c r="E1512" t="s">
        <v>31</v>
      </c>
      <c r="F1512" t="s">
        <v>28</v>
      </c>
      <c r="G1512">
        <v>24.18</v>
      </c>
      <c r="H1512">
        <v>8</v>
      </c>
      <c r="I1512">
        <v>9.6720000000000006</v>
      </c>
      <c r="J1512">
        <v>203.11199999999999</v>
      </c>
      <c r="K1512" t="s">
        <v>80</v>
      </c>
      <c r="L1512" s="2">
        <v>0.87083333333333324</v>
      </c>
      <c r="M1512" t="s">
        <v>23</v>
      </c>
      <c r="N1512">
        <v>193.44</v>
      </c>
      <c r="O1512">
        <v>4.7619047620000003</v>
      </c>
      <c r="P1512">
        <v>9.6720000000000006</v>
      </c>
      <c r="Q1512">
        <v>9.8000000000000007</v>
      </c>
    </row>
    <row r="1513" spans="1:17" x14ac:dyDescent="0.3">
      <c r="A1513" t="s">
        <v>595</v>
      </c>
      <c r="B1513" t="s">
        <v>46</v>
      </c>
      <c r="C1513" t="s">
        <v>47</v>
      </c>
      <c r="D1513" t="s">
        <v>20</v>
      </c>
      <c r="E1513" t="s">
        <v>21</v>
      </c>
      <c r="F1513" t="s">
        <v>37</v>
      </c>
      <c r="G1513">
        <v>48.5</v>
      </c>
      <c r="H1513">
        <v>3</v>
      </c>
      <c r="I1513">
        <v>7.2750000000000004</v>
      </c>
      <c r="J1513">
        <v>152.77500000000001</v>
      </c>
      <c r="K1513" s="1">
        <v>43678</v>
      </c>
      <c r="L1513" s="2">
        <v>0.53472222222222221</v>
      </c>
      <c r="M1513" t="s">
        <v>29</v>
      </c>
      <c r="N1513">
        <v>145.5</v>
      </c>
      <c r="O1513">
        <v>4.7619047620000003</v>
      </c>
      <c r="P1513">
        <v>7.2750000000000004</v>
      </c>
      <c r="Q1513">
        <v>6.7</v>
      </c>
    </row>
    <row r="1514" spans="1:17" x14ac:dyDescent="0.3">
      <c r="A1514" t="s">
        <v>596</v>
      </c>
      <c r="B1514" t="s">
        <v>46</v>
      </c>
      <c r="C1514" t="s">
        <v>47</v>
      </c>
      <c r="D1514" t="s">
        <v>27</v>
      </c>
      <c r="E1514" t="s">
        <v>21</v>
      </c>
      <c r="F1514" t="s">
        <v>48</v>
      </c>
      <c r="G1514">
        <v>84.05</v>
      </c>
      <c r="H1514">
        <v>6</v>
      </c>
      <c r="I1514">
        <v>25.215</v>
      </c>
      <c r="J1514">
        <v>529.51499999999999</v>
      </c>
      <c r="K1514" t="s">
        <v>228</v>
      </c>
      <c r="L1514" s="2">
        <v>0.45</v>
      </c>
      <c r="M1514" t="s">
        <v>33</v>
      </c>
      <c r="N1514">
        <v>504.3</v>
      </c>
      <c r="O1514">
        <v>4.7619047620000003</v>
      </c>
      <c r="P1514">
        <v>25.215</v>
      </c>
      <c r="Q1514">
        <v>7.7</v>
      </c>
    </row>
    <row r="1515" spans="1:17" x14ac:dyDescent="0.3">
      <c r="A1515" t="s">
        <v>597</v>
      </c>
      <c r="B1515" t="s">
        <v>46</v>
      </c>
      <c r="C1515" t="s">
        <v>47</v>
      </c>
      <c r="D1515" t="s">
        <v>20</v>
      </c>
      <c r="E1515" t="s">
        <v>31</v>
      </c>
      <c r="F1515" t="s">
        <v>22</v>
      </c>
      <c r="G1515">
        <v>61.29</v>
      </c>
      <c r="H1515">
        <v>5</v>
      </c>
      <c r="I1515">
        <v>15.3225</v>
      </c>
      <c r="J1515">
        <v>321.77249999999998</v>
      </c>
      <c r="K1515" t="s">
        <v>56</v>
      </c>
      <c r="L1515" s="2">
        <v>0.60277777777777775</v>
      </c>
      <c r="M1515" t="s">
        <v>29</v>
      </c>
      <c r="N1515">
        <v>306.45</v>
      </c>
      <c r="O1515">
        <v>4.7619047620000003</v>
      </c>
      <c r="P1515">
        <v>15.3225</v>
      </c>
      <c r="Q1515">
        <v>7</v>
      </c>
    </row>
    <row r="1516" spans="1:17" x14ac:dyDescent="0.3">
      <c r="A1516" t="s">
        <v>598</v>
      </c>
      <c r="B1516" t="s">
        <v>25</v>
      </c>
      <c r="C1516" t="s">
        <v>26</v>
      </c>
      <c r="D1516" t="s">
        <v>20</v>
      </c>
      <c r="E1516" t="s">
        <v>21</v>
      </c>
      <c r="F1516" t="s">
        <v>32</v>
      </c>
      <c r="G1516">
        <v>15.95</v>
      </c>
      <c r="H1516">
        <v>6</v>
      </c>
      <c r="I1516">
        <v>4.7850000000000001</v>
      </c>
      <c r="J1516">
        <v>100.485</v>
      </c>
      <c r="K1516" s="1">
        <v>43710</v>
      </c>
      <c r="L1516" s="2">
        <v>0.71875</v>
      </c>
      <c r="M1516" t="s">
        <v>33</v>
      </c>
      <c r="N1516">
        <v>95.7</v>
      </c>
      <c r="O1516">
        <v>4.7619047620000003</v>
      </c>
      <c r="P1516">
        <v>4.7850000000000001</v>
      </c>
      <c r="Q1516">
        <v>5.0999999999999996</v>
      </c>
    </row>
    <row r="1517" spans="1:17" x14ac:dyDescent="0.3">
      <c r="A1517" t="s">
        <v>599</v>
      </c>
      <c r="B1517" t="s">
        <v>46</v>
      </c>
      <c r="C1517" t="s">
        <v>47</v>
      </c>
      <c r="D1517" t="s">
        <v>20</v>
      </c>
      <c r="E1517" t="s">
        <v>21</v>
      </c>
      <c r="F1517" t="s">
        <v>37</v>
      </c>
      <c r="G1517">
        <v>90.74</v>
      </c>
      <c r="H1517">
        <v>7</v>
      </c>
      <c r="I1517">
        <v>31.759</v>
      </c>
      <c r="J1517">
        <v>666.93899999999996</v>
      </c>
      <c r="K1517" t="s">
        <v>188</v>
      </c>
      <c r="L1517" s="2">
        <v>0.75208333333333333</v>
      </c>
      <c r="M1517" t="s">
        <v>33</v>
      </c>
      <c r="N1517">
        <v>635.17999999999995</v>
      </c>
      <c r="O1517">
        <v>4.7619047620000003</v>
      </c>
      <c r="P1517">
        <v>31.759</v>
      </c>
      <c r="Q1517">
        <v>6.2</v>
      </c>
    </row>
    <row r="1518" spans="1:17" x14ac:dyDescent="0.3">
      <c r="A1518" t="s">
        <v>600</v>
      </c>
      <c r="B1518" t="s">
        <v>18</v>
      </c>
      <c r="C1518" t="s">
        <v>19</v>
      </c>
      <c r="D1518" t="s">
        <v>27</v>
      </c>
      <c r="E1518" t="s">
        <v>21</v>
      </c>
      <c r="F1518" t="s">
        <v>32</v>
      </c>
      <c r="G1518">
        <v>42.91</v>
      </c>
      <c r="H1518">
        <v>5</v>
      </c>
      <c r="I1518">
        <v>10.727499999999999</v>
      </c>
      <c r="J1518">
        <v>225.2775</v>
      </c>
      <c r="K1518" s="1">
        <v>43586</v>
      </c>
      <c r="L1518" s="2">
        <v>0.7284722222222223</v>
      </c>
      <c r="M1518" t="s">
        <v>23</v>
      </c>
      <c r="N1518">
        <v>214.55</v>
      </c>
      <c r="O1518">
        <v>4.7619047620000003</v>
      </c>
      <c r="P1518">
        <v>10.727499999999999</v>
      </c>
      <c r="Q1518">
        <v>6.1</v>
      </c>
    </row>
    <row r="1519" spans="1:17" x14ac:dyDescent="0.3">
      <c r="A1519" t="s">
        <v>601</v>
      </c>
      <c r="B1519" t="s">
        <v>18</v>
      </c>
      <c r="C1519" t="s">
        <v>19</v>
      </c>
      <c r="D1519" t="s">
        <v>27</v>
      </c>
      <c r="E1519" t="s">
        <v>21</v>
      </c>
      <c r="F1519" t="s">
        <v>51</v>
      </c>
      <c r="G1519">
        <v>54.28</v>
      </c>
      <c r="H1519">
        <v>7</v>
      </c>
      <c r="I1519">
        <v>18.998000000000001</v>
      </c>
      <c r="J1519">
        <v>398.95800000000003</v>
      </c>
      <c r="K1519" t="s">
        <v>35</v>
      </c>
      <c r="L1519" s="2">
        <v>0.75347222222222221</v>
      </c>
      <c r="M1519" t="s">
        <v>23</v>
      </c>
      <c r="N1519">
        <v>379.96</v>
      </c>
      <c r="O1519">
        <v>4.7619047620000003</v>
      </c>
      <c r="P1519">
        <v>18.998000000000001</v>
      </c>
      <c r="Q1519">
        <v>9.3000000000000007</v>
      </c>
    </row>
    <row r="1520" spans="1:17" x14ac:dyDescent="0.3">
      <c r="A1520" t="s">
        <v>602</v>
      </c>
      <c r="B1520" t="s">
        <v>18</v>
      </c>
      <c r="C1520" t="s">
        <v>19</v>
      </c>
      <c r="D1520" t="s">
        <v>27</v>
      </c>
      <c r="E1520" t="s">
        <v>31</v>
      </c>
      <c r="F1520" t="s">
        <v>28</v>
      </c>
      <c r="G1520">
        <v>99.55</v>
      </c>
      <c r="H1520">
        <v>7</v>
      </c>
      <c r="I1520">
        <v>34.842500000000001</v>
      </c>
      <c r="J1520">
        <v>731.6925</v>
      </c>
      <c r="K1520" t="s">
        <v>354</v>
      </c>
      <c r="L1520" s="2">
        <v>0.50486111111111109</v>
      </c>
      <c r="M1520" t="s">
        <v>29</v>
      </c>
      <c r="N1520">
        <v>696.85</v>
      </c>
      <c r="O1520">
        <v>4.7619047620000003</v>
      </c>
      <c r="P1520">
        <v>34.842500000000001</v>
      </c>
      <c r="Q1520">
        <v>7.6</v>
      </c>
    </row>
    <row r="1521" spans="1:17" x14ac:dyDescent="0.3">
      <c r="A1521" t="s">
        <v>603</v>
      </c>
      <c r="B1521" t="s">
        <v>25</v>
      </c>
      <c r="C1521" t="s">
        <v>26</v>
      </c>
      <c r="D1521" t="s">
        <v>20</v>
      </c>
      <c r="E1521" t="s">
        <v>31</v>
      </c>
      <c r="F1521" t="s">
        <v>37</v>
      </c>
      <c r="G1521">
        <v>58.39</v>
      </c>
      <c r="H1521">
        <v>7</v>
      </c>
      <c r="I1521">
        <v>20.436499999999999</v>
      </c>
      <c r="J1521">
        <v>429.16649999999998</v>
      </c>
      <c r="K1521" t="s">
        <v>149</v>
      </c>
      <c r="L1521" s="2">
        <v>0.8256944444444444</v>
      </c>
      <c r="M1521" t="s">
        <v>33</v>
      </c>
      <c r="N1521">
        <v>408.73</v>
      </c>
      <c r="O1521">
        <v>4.7619047620000003</v>
      </c>
      <c r="P1521">
        <v>20.436499999999999</v>
      </c>
      <c r="Q1521">
        <v>8.1999999999999993</v>
      </c>
    </row>
    <row r="1522" spans="1:17" x14ac:dyDescent="0.3">
      <c r="A1522" t="s">
        <v>604</v>
      </c>
      <c r="B1522" t="s">
        <v>25</v>
      </c>
      <c r="C1522" t="s">
        <v>26</v>
      </c>
      <c r="D1522" t="s">
        <v>20</v>
      </c>
      <c r="E1522" t="s">
        <v>21</v>
      </c>
      <c r="F1522" t="s">
        <v>51</v>
      </c>
      <c r="G1522">
        <v>51.47</v>
      </c>
      <c r="H1522">
        <v>1</v>
      </c>
      <c r="I1522">
        <v>2.5735000000000001</v>
      </c>
      <c r="J1522">
        <v>54.043500000000002</v>
      </c>
      <c r="K1522" t="s">
        <v>289</v>
      </c>
      <c r="L1522" s="2">
        <v>0.66111111111111109</v>
      </c>
      <c r="M1522" t="s">
        <v>23</v>
      </c>
      <c r="N1522">
        <v>51.47</v>
      </c>
      <c r="O1522">
        <v>4.7619047620000003</v>
      </c>
      <c r="P1522">
        <v>2.5735000000000001</v>
      </c>
      <c r="Q1522">
        <v>8.5</v>
      </c>
    </row>
    <row r="1523" spans="1:17" x14ac:dyDescent="0.3">
      <c r="A1523" t="s">
        <v>605</v>
      </c>
      <c r="B1523" t="s">
        <v>46</v>
      </c>
      <c r="C1523" t="s">
        <v>47</v>
      </c>
      <c r="D1523" t="s">
        <v>20</v>
      </c>
      <c r="E1523" t="s">
        <v>31</v>
      </c>
      <c r="F1523" t="s">
        <v>22</v>
      </c>
      <c r="G1523">
        <v>54.86</v>
      </c>
      <c r="H1523">
        <v>5</v>
      </c>
      <c r="I1523">
        <v>13.715</v>
      </c>
      <c r="J1523">
        <v>288.01499999999999</v>
      </c>
      <c r="K1523" t="s">
        <v>56</v>
      </c>
      <c r="L1523" s="2">
        <v>0.70000000000000007</v>
      </c>
      <c r="M1523" t="s">
        <v>23</v>
      </c>
      <c r="N1523">
        <v>274.3</v>
      </c>
      <c r="O1523">
        <v>4.7619047620000003</v>
      </c>
      <c r="P1523">
        <v>13.715</v>
      </c>
      <c r="Q1523">
        <v>9.8000000000000007</v>
      </c>
    </row>
    <row r="1524" spans="1:17" x14ac:dyDescent="0.3">
      <c r="A1524" t="s">
        <v>606</v>
      </c>
      <c r="B1524" t="s">
        <v>25</v>
      </c>
      <c r="C1524" t="s">
        <v>26</v>
      </c>
      <c r="D1524" t="s">
        <v>20</v>
      </c>
      <c r="E1524" t="s">
        <v>31</v>
      </c>
      <c r="F1524" t="s">
        <v>32</v>
      </c>
      <c r="G1524">
        <v>39.39</v>
      </c>
      <c r="H1524">
        <v>5</v>
      </c>
      <c r="I1524">
        <v>9.8475000000000001</v>
      </c>
      <c r="J1524">
        <v>206.79750000000001</v>
      </c>
      <c r="K1524" t="s">
        <v>136</v>
      </c>
      <c r="L1524" s="2">
        <v>0.8652777777777777</v>
      </c>
      <c r="M1524" t="s">
        <v>33</v>
      </c>
      <c r="N1524">
        <v>196.95</v>
      </c>
      <c r="O1524">
        <v>4.7619047620000003</v>
      </c>
      <c r="P1524">
        <v>9.8475000000000001</v>
      </c>
      <c r="Q1524">
        <v>8.6999999999999993</v>
      </c>
    </row>
    <row r="1525" spans="1:17" x14ac:dyDescent="0.3">
      <c r="A1525" t="s">
        <v>607</v>
      </c>
      <c r="B1525" t="s">
        <v>18</v>
      </c>
      <c r="C1525" t="s">
        <v>19</v>
      </c>
      <c r="D1525" t="s">
        <v>27</v>
      </c>
      <c r="E1525" t="s">
        <v>31</v>
      </c>
      <c r="F1525" t="s">
        <v>32</v>
      </c>
      <c r="G1525">
        <v>34.729999999999997</v>
      </c>
      <c r="H1525">
        <v>2</v>
      </c>
      <c r="I1525">
        <v>3.4729999999999999</v>
      </c>
      <c r="J1525">
        <v>72.933000000000007</v>
      </c>
      <c r="K1525" s="1">
        <v>43468</v>
      </c>
      <c r="L1525" s="2">
        <v>0.7597222222222223</v>
      </c>
      <c r="M1525" t="s">
        <v>23</v>
      </c>
      <c r="N1525">
        <v>69.459999999999994</v>
      </c>
      <c r="O1525">
        <v>4.7619047620000003</v>
      </c>
      <c r="P1525">
        <v>3.4729999999999999</v>
      </c>
      <c r="Q1525">
        <v>9.6999999999999993</v>
      </c>
    </row>
    <row r="1526" spans="1:17" x14ac:dyDescent="0.3">
      <c r="A1526" t="s">
        <v>608</v>
      </c>
      <c r="B1526" t="s">
        <v>25</v>
      </c>
      <c r="C1526" t="s">
        <v>26</v>
      </c>
      <c r="D1526" t="s">
        <v>20</v>
      </c>
      <c r="E1526" t="s">
        <v>31</v>
      </c>
      <c r="F1526" t="s">
        <v>37</v>
      </c>
      <c r="G1526">
        <v>71.92</v>
      </c>
      <c r="H1526">
        <v>5</v>
      </c>
      <c r="I1526">
        <v>17.98</v>
      </c>
      <c r="J1526">
        <v>377.58</v>
      </c>
      <c r="K1526" t="s">
        <v>91</v>
      </c>
      <c r="L1526" s="2">
        <v>0.62847222222222221</v>
      </c>
      <c r="M1526" t="s">
        <v>33</v>
      </c>
      <c r="N1526">
        <v>359.6</v>
      </c>
      <c r="O1526">
        <v>4.7619047620000003</v>
      </c>
      <c r="P1526">
        <v>17.98</v>
      </c>
      <c r="Q1526">
        <v>4.3</v>
      </c>
    </row>
    <row r="1527" spans="1:17" x14ac:dyDescent="0.3">
      <c r="A1527" t="s">
        <v>609</v>
      </c>
      <c r="B1527" t="s">
        <v>46</v>
      </c>
      <c r="C1527" t="s">
        <v>47</v>
      </c>
      <c r="D1527" t="s">
        <v>27</v>
      </c>
      <c r="E1527" t="s">
        <v>21</v>
      </c>
      <c r="F1527" t="s">
        <v>28</v>
      </c>
      <c r="G1527">
        <v>45.71</v>
      </c>
      <c r="H1527">
        <v>3</v>
      </c>
      <c r="I1527">
        <v>6.8564999999999996</v>
      </c>
      <c r="J1527">
        <v>143.98650000000001</v>
      </c>
      <c r="K1527" t="s">
        <v>167</v>
      </c>
      <c r="L1527" s="2">
        <v>0.44027777777777777</v>
      </c>
      <c r="M1527" t="s">
        <v>33</v>
      </c>
      <c r="N1527">
        <v>137.13</v>
      </c>
      <c r="O1527">
        <v>4.7619047620000003</v>
      </c>
      <c r="P1527">
        <v>6.8564999999999996</v>
      </c>
      <c r="Q1527">
        <v>7.7</v>
      </c>
    </row>
    <row r="1528" spans="1:17" x14ac:dyDescent="0.3">
      <c r="A1528" t="s">
        <v>610</v>
      </c>
      <c r="B1528" t="s">
        <v>25</v>
      </c>
      <c r="C1528" t="s">
        <v>26</v>
      </c>
      <c r="D1528" t="s">
        <v>20</v>
      </c>
      <c r="E1528" t="s">
        <v>21</v>
      </c>
      <c r="F1528" t="s">
        <v>32</v>
      </c>
      <c r="G1528">
        <v>83.17</v>
      </c>
      <c r="H1528">
        <v>6</v>
      </c>
      <c r="I1528">
        <v>24.951000000000001</v>
      </c>
      <c r="J1528">
        <v>523.971</v>
      </c>
      <c r="K1528" t="s">
        <v>295</v>
      </c>
      <c r="L1528" s="2">
        <v>0.47430555555555554</v>
      </c>
      <c r="M1528" t="s">
        <v>29</v>
      </c>
      <c r="N1528">
        <v>499.02</v>
      </c>
      <c r="O1528">
        <v>4.7619047620000003</v>
      </c>
      <c r="P1528">
        <v>24.951000000000001</v>
      </c>
      <c r="Q1528">
        <v>7.3</v>
      </c>
    </row>
    <row r="1529" spans="1:17" x14ac:dyDescent="0.3">
      <c r="A1529" t="s">
        <v>611</v>
      </c>
      <c r="B1529" t="s">
        <v>18</v>
      </c>
      <c r="C1529" t="s">
        <v>19</v>
      </c>
      <c r="D1529" t="s">
        <v>20</v>
      </c>
      <c r="E1529" t="s">
        <v>21</v>
      </c>
      <c r="F1529" t="s">
        <v>32</v>
      </c>
      <c r="G1529">
        <v>37.44</v>
      </c>
      <c r="H1529">
        <v>6</v>
      </c>
      <c r="I1529">
        <v>11.231999999999999</v>
      </c>
      <c r="J1529">
        <v>235.87200000000001</v>
      </c>
      <c r="K1529" s="1">
        <v>43618</v>
      </c>
      <c r="L1529" s="2">
        <v>0.57986111111111105</v>
      </c>
      <c r="M1529" t="s">
        <v>33</v>
      </c>
      <c r="N1529">
        <v>224.64</v>
      </c>
      <c r="O1529">
        <v>4.7619047620000003</v>
      </c>
      <c r="P1529">
        <v>11.231999999999999</v>
      </c>
      <c r="Q1529">
        <v>5.9</v>
      </c>
    </row>
    <row r="1530" spans="1:17" x14ac:dyDescent="0.3">
      <c r="A1530" t="s">
        <v>612</v>
      </c>
      <c r="B1530" t="s">
        <v>25</v>
      </c>
      <c r="C1530" t="s">
        <v>26</v>
      </c>
      <c r="D1530" t="s">
        <v>27</v>
      </c>
      <c r="E1530" t="s">
        <v>31</v>
      </c>
      <c r="F1530" t="s">
        <v>22</v>
      </c>
      <c r="G1530">
        <v>62.87</v>
      </c>
      <c r="H1530">
        <v>2</v>
      </c>
      <c r="I1530">
        <v>6.2869999999999999</v>
      </c>
      <c r="J1530">
        <v>132.02699999999999</v>
      </c>
      <c r="K1530" s="1">
        <v>43466</v>
      </c>
      <c r="L1530" s="2">
        <v>0.48819444444444443</v>
      </c>
      <c r="M1530" t="s">
        <v>29</v>
      </c>
      <c r="N1530">
        <v>125.74</v>
      </c>
      <c r="O1530">
        <v>4.7619047620000003</v>
      </c>
      <c r="P1530">
        <v>6.2869999999999999</v>
      </c>
      <c r="Q1530">
        <v>5</v>
      </c>
    </row>
    <row r="1531" spans="1:17" x14ac:dyDescent="0.3">
      <c r="A1531" t="s">
        <v>613</v>
      </c>
      <c r="B1531" t="s">
        <v>18</v>
      </c>
      <c r="C1531" t="s">
        <v>19</v>
      </c>
      <c r="D1531" t="s">
        <v>27</v>
      </c>
      <c r="E1531" t="s">
        <v>31</v>
      </c>
      <c r="F1531" t="s">
        <v>48</v>
      </c>
      <c r="G1531">
        <v>81.709999999999994</v>
      </c>
      <c r="H1531">
        <v>6</v>
      </c>
      <c r="I1531">
        <v>24.513000000000002</v>
      </c>
      <c r="J1531">
        <v>514.77300000000002</v>
      </c>
      <c r="K1531" t="s">
        <v>35</v>
      </c>
      <c r="L1531" s="2">
        <v>0.60833333333333328</v>
      </c>
      <c r="M1531" t="s">
        <v>33</v>
      </c>
      <c r="N1531">
        <v>490.26</v>
      </c>
      <c r="O1531">
        <v>4.7619047620000003</v>
      </c>
      <c r="P1531">
        <v>24.513000000000002</v>
      </c>
      <c r="Q1531">
        <v>8</v>
      </c>
    </row>
    <row r="1532" spans="1:17" x14ac:dyDescent="0.3">
      <c r="A1532" t="s">
        <v>614</v>
      </c>
      <c r="B1532" t="s">
        <v>18</v>
      </c>
      <c r="C1532" t="s">
        <v>19</v>
      </c>
      <c r="D1532" t="s">
        <v>20</v>
      </c>
      <c r="E1532" t="s">
        <v>21</v>
      </c>
      <c r="F1532" t="s">
        <v>37</v>
      </c>
      <c r="G1532">
        <v>91.41</v>
      </c>
      <c r="H1532">
        <v>5</v>
      </c>
      <c r="I1532">
        <v>22.852499999999999</v>
      </c>
      <c r="J1532">
        <v>479.90249999999997</v>
      </c>
      <c r="K1532" t="s">
        <v>41</v>
      </c>
      <c r="L1532" s="2">
        <v>0.66875000000000007</v>
      </c>
      <c r="M1532" t="s">
        <v>23</v>
      </c>
      <c r="N1532">
        <v>457.05</v>
      </c>
      <c r="O1532">
        <v>4.7619047620000003</v>
      </c>
      <c r="P1532">
        <v>22.852499999999999</v>
      </c>
      <c r="Q1532">
        <v>7.1</v>
      </c>
    </row>
    <row r="1533" spans="1:17" x14ac:dyDescent="0.3">
      <c r="A1533" t="s">
        <v>615</v>
      </c>
      <c r="B1533" t="s">
        <v>46</v>
      </c>
      <c r="C1533" t="s">
        <v>47</v>
      </c>
      <c r="D1533" t="s">
        <v>27</v>
      </c>
      <c r="E1533" t="s">
        <v>31</v>
      </c>
      <c r="F1533" t="s">
        <v>51</v>
      </c>
      <c r="G1533">
        <v>39.21</v>
      </c>
      <c r="H1533">
        <v>4</v>
      </c>
      <c r="I1533">
        <v>7.8419999999999996</v>
      </c>
      <c r="J1533">
        <v>164.68199999999999</v>
      </c>
      <c r="K1533" t="s">
        <v>188</v>
      </c>
      <c r="L1533" s="2">
        <v>0.8354166666666667</v>
      </c>
      <c r="M1533" t="s">
        <v>33</v>
      </c>
      <c r="N1533">
        <v>156.84</v>
      </c>
      <c r="O1533">
        <v>4.7619047620000003</v>
      </c>
      <c r="P1533">
        <v>7.8419999999999996</v>
      </c>
      <c r="Q1533">
        <v>9</v>
      </c>
    </row>
    <row r="1534" spans="1:17" x14ac:dyDescent="0.3">
      <c r="A1534" t="s">
        <v>616</v>
      </c>
      <c r="B1534" t="s">
        <v>46</v>
      </c>
      <c r="C1534" t="s">
        <v>47</v>
      </c>
      <c r="D1534" t="s">
        <v>20</v>
      </c>
      <c r="E1534" t="s">
        <v>31</v>
      </c>
      <c r="F1534" t="s">
        <v>51</v>
      </c>
      <c r="G1534">
        <v>59.86</v>
      </c>
      <c r="H1534">
        <v>2</v>
      </c>
      <c r="I1534">
        <v>5.9859999999999998</v>
      </c>
      <c r="J1534">
        <v>125.706</v>
      </c>
      <c r="K1534" t="s">
        <v>138</v>
      </c>
      <c r="L1534" s="2">
        <v>0.62152777777777779</v>
      </c>
      <c r="M1534" t="s">
        <v>23</v>
      </c>
      <c r="N1534">
        <v>119.72</v>
      </c>
      <c r="O1534">
        <v>4.7619047620000003</v>
      </c>
      <c r="P1534">
        <v>5.9859999999999998</v>
      </c>
      <c r="Q1534">
        <v>6.7</v>
      </c>
    </row>
    <row r="1535" spans="1:17" x14ac:dyDescent="0.3">
      <c r="A1535" t="s">
        <v>617</v>
      </c>
      <c r="B1535" t="s">
        <v>46</v>
      </c>
      <c r="C1535" t="s">
        <v>47</v>
      </c>
      <c r="D1535" t="s">
        <v>20</v>
      </c>
      <c r="E1535" t="s">
        <v>21</v>
      </c>
      <c r="F1535" t="s">
        <v>48</v>
      </c>
      <c r="G1535">
        <v>54.36</v>
      </c>
      <c r="H1535">
        <v>10</v>
      </c>
      <c r="I1535">
        <v>27.18</v>
      </c>
      <c r="J1535">
        <v>570.78</v>
      </c>
      <c r="K1535" s="1">
        <v>43648</v>
      </c>
      <c r="L1535" s="2">
        <v>0.4777777777777778</v>
      </c>
      <c r="M1535" t="s">
        <v>33</v>
      </c>
      <c r="N1535">
        <v>543.6</v>
      </c>
      <c r="O1535">
        <v>4.7619047620000003</v>
      </c>
      <c r="P1535">
        <v>27.18</v>
      </c>
      <c r="Q1535">
        <v>6.1</v>
      </c>
    </row>
    <row r="1536" spans="1:17" x14ac:dyDescent="0.3">
      <c r="A1536" t="s">
        <v>618</v>
      </c>
      <c r="B1536" t="s">
        <v>18</v>
      </c>
      <c r="C1536" t="s">
        <v>19</v>
      </c>
      <c r="D1536" t="s">
        <v>27</v>
      </c>
      <c r="E1536" t="s">
        <v>31</v>
      </c>
      <c r="F1536" t="s">
        <v>37</v>
      </c>
      <c r="G1536">
        <v>98.09</v>
      </c>
      <c r="H1536">
        <v>9</v>
      </c>
      <c r="I1536">
        <v>44.140500000000003</v>
      </c>
      <c r="J1536">
        <v>926.95050000000003</v>
      </c>
      <c r="K1536" t="s">
        <v>69</v>
      </c>
      <c r="L1536" s="2">
        <v>0.82013888888888886</v>
      </c>
      <c r="M1536" t="s">
        <v>29</v>
      </c>
      <c r="N1536">
        <v>882.81</v>
      </c>
      <c r="O1536">
        <v>4.7619047620000003</v>
      </c>
      <c r="P1536">
        <v>44.140500000000003</v>
      </c>
      <c r="Q1536">
        <v>9.3000000000000007</v>
      </c>
    </row>
    <row r="1537" spans="1:17" x14ac:dyDescent="0.3">
      <c r="A1537" t="s">
        <v>619</v>
      </c>
      <c r="B1537" t="s">
        <v>18</v>
      </c>
      <c r="C1537" t="s">
        <v>19</v>
      </c>
      <c r="D1537" t="s">
        <v>27</v>
      </c>
      <c r="E1537" t="s">
        <v>31</v>
      </c>
      <c r="F1537" t="s">
        <v>22</v>
      </c>
      <c r="G1537">
        <v>25.43</v>
      </c>
      <c r="H1537">
        <v>6</v>
      </c>
      <c r="I1537">
        <v>7.6289999999999996</v>
      </c>
      <c r="J1537">
        <v>160.209</v>
      </c>
      <c r="K1537" s="1">
        <v>43801</v>
      </c>
      <c r="L1537" s="2">
        <v>0.79236111111111107</v>
      </c>
      <c r="M1537" t="s">
        <v>23</v>
      </c>
      <c r="N1537">
        <v>152.58000000000001</v>
      </c>
      <c r="O1537">
        <v>4.7619047620000003</v>
      </c>
      <c r="P1537">
        <v>7.6289999999999996</v>
      </c>
      <c r="Q1537">
        <v>7</v>
      </c>
    </row>
    <row r="1538" spans="1:17" x14ac:dyDescent="0.3">
      <c r="A1538" t="s">
        <v>620</v>
      </c>
      <c r="B1538" t="s">
        <v>18</v>
      </c>
      <c r="C1538" t="s">
        <v>19</v>
      </c>
      <c r="D1538" t="s">
        <v>20</v>
      </c>
      <c r="E1538" t="s">
        <v>31</v>
      </c>
      <c r="F1538" t="s">
        <v>51</v>
      </c>
      <c r="G1538">
        <v>86.68</v>
      </c>
      <c r="H1538">
        <v>8</v>
      </c>
      <c r="I1538">
        <v>34.671999999999997</v>
      </c>
      <c r="J1538">
        <v>728.11199999999997</v>
      </c>
      <c r="K1538" t="s">
        <v>129</v>
      </c>
      <c r="L1538" s="2">
        <v>0.75277777777777777</v>
      </c>
      <c r="M1538" t="s">
        <v>33</v>
      </c>
      <c r="N1538">
        <v>693.44</v>
      </c>
      <c r="O1538">
        <v>4.7619047620000003</v>
      </c>
      <c r="P1538">
        <v>34.671999999999997</v>
      </c>
      <c r="Q1538">
        <v>7.2</v>
      </c>
    </row>
    <row r="1539" spans="1:17" x14ac:dyDescent="0.3">
      <c r="A1539" t="s">
        <v>621</v>
      </c>
      <c r="B1539" t="s">
        <v>46</v>
      </c>
      <c r="C1539" t="s">
        <v>47</v>
      </c>
      <c r="D1539" t="s">
        <v>27</v>
      </c>
      <c r="E1539" t="s">
        <v>31</v>
      </c>
      <c r="F1539" t="s">
        <v>28</v>
      </c>
      <c r="G1539">
        <v>22.95</v>
      </c>
      <c r="H1539">
        <v>10</v>
      </c>
      <c r="I1539">
        <v>11.475</v>
      </c>
      <c r="J1539">
        <v>240.97499999999999</v>
      </c>
      <c r="K1539" s="1">
        <v>43618</v>
      </c>
      <c r="L1539" s="2">
        <v>0.80555555555555547</v>
      </c>
      <c r="M1539" t="s">
        <v>23</v>
      </c>
      <c r="N1539">
        <v>229.5</v>
      </c>
      <c r="O1539">
        <v>4.7619047620000003</v>
      </c>
      <c r="P1539">
        <v>11.475</v>
      </c>
      <c r="Q1539">
        <v>8.1999999999999993</v>
      </c>
    </row>
    <row r="1540" spans="1:17" x14ac:dyDescent="0.3">
      <c r="A1540" t="s">
        <v>622</v>
      </c>
      <c r="B1540" t="s">
        <v>25</v>
      </c>
      <c r="C1540" t="s">
        <v>26</v>
      </c>
      <c r="D1540" t="s">
        <v>27</v>
      </c>
      <c r="E1540" t="s">
        <v>21</v>
      </c>
      <c r="F1540" t="s">
        <v>48</v>
      </c>
      <c r="G1540">
        <v>16.309999999999999</v>
      </c>
      <c r="H1540">
        <v>9</v>
      </c>
      <c r="I1540">
        <v>7.3395000000000001</v>
      </c>
      <c r="J1540">
        <v>154.12950000000001</v>
      </c>
      <c r="K1540" t="s">
        <v>167</v>
      </c>
      <c r="L1540" s="2">
        <v>0.4381944444444445</v>
      </c>
      <c r="M1540" t="s">
        <v>23</v>
      </c>
      <c r="N1540">
        <v>146.79</v>
      </c>
      <c r="O1540">
        <v>4.7619047620000003</v>
      </c>
      <c r="P1540">
        <v>7.3395000000000001</v>
      </c>
      <c r="Q1540">
        <v>8.4</v>
      </c>
    </row>
    <row r="1541" spans="1:17" x14ac:dyDescent="0.3">
      <c r="A1541" t="s">
        <v>623</v>
      </c>
      <c r="B1541" t="s">
        <v>18</v>
      </c>
      <c r="C1541" t="s">
        <v>19</v>
      </c>
      <c r="D1541" t="s">
        <v>27</v>
      </c>
      <c r="E1541" t="s">
        <v>21</v>
      </c>
      <c r="F1541" t="s">
        <v>32</v>
      </c>
      <c r="G1541">
        <v>28.32</v>
      </c>
      <c r="H1541">
        <v>5</v>
      </c>
      <c r="I1541">
        <v>7.08</v>
      </c>
      <c r="J1541">
        <v>148.68</v>
      </c>
      <c r="K1541" s="1">
        <v>43772</v>
      </c>
      <c r="L1541" s="2">
        <v>0.56111111111111112</v>
      </c>
      <c r="M1541" t="s">
        <v>23</v>
      </c>
      <c r="N1541">
        <v>141.6</v>
      </c>
      <c r="O1541">
        <v>4.7619047620000003</v>
      </c>
      <c r="P1541">
        <v>7.08</v>
      </c>
      <c r="Q1541">
        <v>6.2</v>
      </c>
    </row>
    <row r="1542" spans="1:17" x14ac:dyDescent="0.3">
      <c r="A1542" t="s">
        <v>624</v>
      </c>
      <c r="B1542" t="s">
        <v>25</v>
      </c>
      <c r="C1542" t="s">
        <v>26</v>
      </c>
      <c r="D1542" t="s">
        <v>27</v>
      </c>
      <c r="E1542" t="s">
        <v>31</v>
      </c>
      <c r="F1542" t="s">
        <v>32</v>
      </c>
      <c r="G1542">
        <v>16.670000000000002</v>
      </c>
      <c r="H1542">
        <v>7</v>
      </c>
      <c r="I1542">
        <v>5.8345000000000002</v>
      </c>
      <c r="J1542">
        <v>122.5245</v>
      </c>
      <c r="K1542" s="1">
        <v>43648</v>
      </c>
      <c r="L1542" s="2">
        <v>0.48333333333333334</v>
      </c>
      <c r="M1542" t="s">
        <v>23</v>
      </c>
      <c r="N1542">
        <v>116.69</v>
      </c>
      <c r="O1542">
        <v>4.7619047620000003</v>
      </c>
      <c r="P1542">
        <v>5.8345000000000002</v>
      </c>
      <c r="Q1542">
        <v>7.4</v>
      </c>
    </row>
    <row r="1543" spans="1:17" x14ac:dyDescent="0.3">
      <c r="A1543" t="s">
        <v>625</v>
      </c>
      <c r="B1543" t="s">
        <v>46</v>
      </c>
      <c r="C1543" t="s">
        <v>47</v>
      </c>
      <c r="D1543" t="s">
        <v>20</v>
      </c>
      <c r="E1543" t="s">
        <v>21</v>
      </c>
      <c r="F1543" t="s">
        <v>51</v>
      </c>
      <c r="G1543">
        <v>73.959999999999994</v>
      </c>
      <c r="H1543">
        <v>1</v>
      </c>
      <c r="I1543">
        <v>3.698</v>
      </c>
      <c r="J1543">
        <v>77.658000000000001</v>
      </c>
      <c r="K1543" s="1">
        <v>43586</v>
      </c>
      <c r="L1543" s="2">
        <v>0.48055555555555557</v>
      </c>
      <c r="M1543" t="s">
        <v>33</v>
      </c>
      <c r="N1543">
        <v>73.959999999999994</v>
      </c>
      <c r="O1543">
        <v>4.7619047620000003</v>
      </c>
      <c r="P1543">
        <v>3.698</v>
      </c>
      <c r="Q1543">
        <v>5</v>
      </c>
    </row>
    <row r="1544" spans="1:17" x14ac:dyDescent="0.3">
      <c r="A1544" t="s">
        <v>626</v>
      </c>
      <c r="B1544" t="s">
        <v>18</v>
      </c>
      <c r="C1544" t="s">
        <v>19</v>
      </c>
      <c r="D1544" t="s">
        <v>27</v>
      </c>
      <c r="E1544" t="s">
        <v>31</v>
      </c>
      <c r="F1544" t="s">
        <v>32</v>
      </c>
      <c r="G1544">
        <v>97.94</v>
      </c>
      <c r="H1544">
        <v>1</v>
      </c>
      <c r="I1544">
        <v>4.8970000000000002</v>
      </c>
      <c r="J1544">
        <v>102.837</v>
      </c>
      <c r="K1544" s="1">
        <v>43649</v>
      </c>
      <c r="L1544" s="2">
        <v>0.48888888888888887</v>
      </c>
      <c r="M1544" t="s">
        <v>23</v>
      </c>
      <c r="N1544">
        <v>97.94</v>
      </c>
      <c r="O1544">
        <v>4.7619047620000003</v>
      </c>
      <c r="P1544">
        <v>4.8970000000000002</v>
      </c>
      <c r="Q1544">
        <v>6.9</v>
      </c>
    </row>
    <row r="1545" spans="1:17" x14ac:dyDescent="0.3">
      <c r="A1545" t="s">
        <v>627</v>
      </c>
      <c r="B1545" t="s">
        <v>18</v>
      </c>
      <c r="C1545" t="s">
        <v>19</v>
      </c>
      <c r="D1545" t="s">
        <v>27</v>
      </c>
      <c r="E1545" t="s">
        <v>21</v>
      </c>
      <c r="F1545" t="s">
        <v>51</v>
      </c>
      <c r="G1545">
        <v>73.05</v>
      </c>
      <c r="H1545">
        <v>4</v>
      </c>
      <c r="I1545">
        <v>14.61</v>
      </c>
      <c r="J1545">
        <v>306.81</v>
      </c>
      <c r="K1545" t="s">
        <v>41</v>
      </c>
      <c r="L1545" s="2">
        <v>0.71944444444444444</v>
      </c>
      <c r="M1545" t="s">
        <v>33</v>
      </c>
      <c r="N1545">
        <v>292.2</v>
      </c>
      <c r="O1545">
        <v>4.7619047620000003</v>
      </c>
      <c r="P1545">
        <v>14.61</v>
      </c>
      <c r="Q1545">
        <v>4.9000000000000004</v>
      </c>
    </row>
    <row r="1546" spans="1:17" x14ac:dyDescent="0.3">
      <c r="A1546" t="s">
        <v>628</v>
      </c>
      <c r="B1546" t="s">
        <v>25</v>
      </c>
      <c r="C1546" t="s">
        <v>26</v>
      </c>
      <c r="D1546" t="s">
        <v>20</v>
      </c>
      <c r="E1546" t="s">
        <v>21</v>
      </c>
      <c r="F1546" t="s">
        <v>48</v>
      </c>
      <c r="G1546">
        <v>87.48</v>
      </c>
      <c r="H1546">
        <v>6</v>
      </c>
      <c r="I1546">
        <v>26.244</v>
      </c>
      <c r="J1546">
        <v>551.12400000000002</v>
      </c>
      <c r="K1546" s="1">
        <v>43467</v>
      </c>
      <c r="L1546" s="2">
        <v>0.77986111111111101</v>
      </c>
      <c r="M1546" t="s">
        <v>23</v>
      </c>
      <c r="N1546">
        <v>524.88</v>
      </c>
      <c r="O1546">
        <v>4.7619047620000003</v>
      </c>
      <c r="P1546">
        <v>26.244</v>
      </c>
      <c r="Q1546">
        <v>5.0999999999999996</v>
      </c>
    </row>
    <row r="1547" spans="1:17" x14ac:dyDescent="0.3">
      <c r="A1547" t="s">
        <v>629</v>
      </c>
      <c r="B1547" t="s">
        <v>18</v>
      </c>
      <c r="C1547" t="s">
        <v>19</v>
      </c>
      <c r="D1547" t="s">
        <v>27</v>
      </c>
      <c r="E1547" t="s">
        <v>31</v>
      </c>
      <c r="F1547" t="s">
        <v>32</v>
      </c>
      <c r="G1547">
        <v>30.68</v>
      </c>
      <c r="H1547">
        <v>3</v>
      </c>
      <c r="I1547">
        <v>4.6020000000000003</v>
      </c>
      <c r="J1547">
        <v>96.641999999999996</v>
      </c>
      <c r="K1547" t="s">
        <v>136</v>
      </c>
      <c r="L1547" s="2">
        <v>0.45833333333333331</v>
      </c>
      <c r="M1547" t="s">
        <v>23</v>
      </c>
      <c r="N1547">
        <v>92.04</v>
      </c>
      <c r="O1547">
        <v>4.7619047620000003</v>
      </c>
      <c r="P1547">
        <v>4.6020000000000003</v>
      </c>
      <c r="Q1547">
        <v>9.1</v>
      </c>
    </row>
    <row r="1548" spans="1:17" x14ac:dyDescent="0.3">
      <c r="A1548" t="s">
        <v>630</v>
      </c>
      <c r="B1548" t="s">
        <v>25</v>
      </c>
      <c r="C1548" t="s">
        <v>26</v>
      </c>
      <c r="D1548" t="s">
        <v>20</v>
      </c>
      <c r="E1548" t="s">
        <v>31</v>
      </c>
      <c r="F1548" t="s">
        <v>22</v>
      </c>
      <c r="G1548">
        <v>75.88</v>
      </c>
      <c r="H1548">
        <v>1</v>
      </c>
      <c r="I1548">
        <v>3.794</v>
      </c>
      <c r="J1548">
        <v>79.674000000000007</v>
      </c>
      <c r="K1548" s="1">
        <v>43525</v>
      </c>
      <c r="L1548" s="2">
        <v>0.4375</v>
      </c>
      <c r="M1548" t="s">
        <v>33</v>
      </c>
      <c r="N1548">
        <v>75.88</v>
      </c>
      <c r="O1548">
        <v>4.7619047620000003</v>
      </c>
      <c r="P1548">
        <v>3.794</v>
      </c>
      <c r="Q1548">
        <v>7.1</v>
      </c>
    </row>
    <row r="1549" spans="1:17" x14ac:dyDescent="0.3">
      <c r="A1549" t="s">
        <v>631</v>
      </c>
      <c r="B1549" t="s">
        <v>46</v>
      </c>
      <c r="C1549" t="s">
        <v>47</v>
      </c>
      <c r="D1549" t="s">
        <v>20</v>
      </c>
      <c r="E1549" t="s">
        <v>21</v>
      </c>
      <c r="F1549" t="s">
        <v>37</v>
      </c>
      <c r="G1549">
        <v>20.18</v>
      </c>
      <c r="H1549">
        <v>4</v>
      </c>
      <c r="I1549">
        <v>4.0359999999999996</v>
      </c>
      <c r="J1549">
        <v>84.756</v>
      </c>
      <c r="K1549" t="s">
        <v>257</v>
      </c>
      <c r="L1549" s="2">
        <v>0.50972222222222219</v>
      </c>
      <c r="M1549" t="s">
        <v>33</v>
      </c>
      <c r="N1549">
        <v>80.72</v>
      </c>
      <c r="O1549">
        <v>4.7619047620000003</v>
      </c>
      <c r="P1549">
        <v>4.0359999999999996</v>
      </c>
      <c r="Q1549">
        <v>5</v>
      </c>
    </row>
    <row r="1550" spans="1:17" x14ac:dyDescent="0.3">
      <c r="A1550" t="s">
        <v>632</v>
      </c>
      <c r="B1550" t="s">
        <v>25</v>
      </c>
      <c r="C1550" t="s">
        <v>26</v>
      </c>
      <c r="D1550" t="s">
        <v>20</v>
      </c>
      <c r="E1550" t="s">
        <v>31</v>
      </c>
      <c r="F1550" t="s">
        <v>28</v>
      </c>
      <c r="G1550">
        <v>18.77</v>
      </c>
      <c r="H1550">
        <v>6</v>
      </c>
      <c r="I1550">
        <v>5.6310000000000002</v>
      </c>
      <c r="J1550">
        <v>118.251</v>
      </c>
      <c r="K1550" t="s">
        <v>80</v>
      </c>
      <c r="L1550" s="2">
        <v>0.69652777777777775</v>
      </c>
      <c r="M1550" t="s">
        <v>33</v>
      </c>
      <c r="N1550">
        <v>112.62</v>
      </c>
      <c r="O1550">
        <v>4.7619047620000003</v>
      </c>
      <c r="P1550">
        <v>5.6310000000000002</v>
      </c>
      <c r="Q1550">
        <v>5.5</v>
      </c>
    </row>
    <row r="1551" spans="1:17" x14ac:dyDescent="0.3">
      <c r="A1551" t="s">
        <v>633</v>
      </c>
      <c r="B1551" t="s">
        <v>46</v>
      </c>
      <c r="C1551" t="s">
        <v>47</v>
      </c>
      <c r="D1551" t="s">
        <v>27</v>
      </c>
      <c r="E1551" t="s">
        <v>21</v>
      </c>
      <c r="F1551" t="s">
        <v>48</v>
      </c>
      <c r="G1551">
        <v>71.2</v>
      </c>
      <c r="H1551">
        <v>1</v>
      </c>
      <c r="I1551">
        <v>3.56</v>
      </c>
      <c r="J1551">
        <v>74.760000000000005</v>
      </c>
      <c r="K1551" s="1">
        <v>43586</v>
      </c>
      <c r="L1551" s="2">
        <v>0.86111111111111116</v>
      </c>
      <c r="M1551" t="s">
        <v>33</v>
      </c>
      <c r="N1551">
        <v>71.2</v>
      </c>
      <c r="O1551">
        <v>4.7619047620000003</v>
      </c>
      <c r="P1551">
        <v>3.56</v>
      </c>
      <c r="Q1551">
        <v>9.1999999999999993</v>
      </c>
    </row>
    <row r="1552" spans="1:17" x14ac:dyDescent="0.3">
      <c r="A1552" t="s">
        <v>634</v>
      </c>
      <c r="B1552" t="s">
        <v>46</v>
      </c>
      <c r="C1552" t="s">
        <v>47</v>
      </c>
      <c r="D1552" t="s">
        <v>20</v>
      </c>
      <c r="E1552" t="s">
        <v>31</v>
      </c>
      <c r="F1552" t="s">
        <v>32</v>
      </c>
      <c r="G1552">
        <v>38.81</v>
      </c>
      <c r="H1552">
        <v>4</v>
      </c>
      <c r="I1552">
        <v>7.7619999999999996</v>
      </c>
      <c r="J1552">
        <v>163.00200000000001</v>
      </c>
      <c r="K1552" t="s">
        <v>103</v>
      </c>
      <c r="L1552" s="2">
        <v>0.56944444444444442</v>
      </c>
      <c r="M1552" t="s">
        <v>23</v>
      </c>
      <c r="N1552">
        <v>155.24</v>
      </c>
      <c r="O1552">
        <v>4.7619047620000003</v>
      </c>
      <c r="P1552">
        <v>7.7619999999999996</v>
      </c>
      <c r="Q1552">
        <v>4.9000000000000004</v>
      </c>
    </row>
    <row r="1553" spans="1:17" x14ac:dyDescent="0.3">
      <c r="A1553" t="s">
        <v>635</v>
      </c>
      <c r="B1553" t="s">
        <v>18</v>
      </c>
      <c r="C1553" t="s">
        <v>19</v>
      </c>
      <c r="D1553" t="s">
        <v>27</v>
      </c>
      <c r="E1553" t="s">
        <v>21</v>
      </c>
      <c r="F1553" t="s">
        <v>51</v>
      </c>
      <c r="G1553">
        <v>29.42</v>
      </c>
      <c r="H1553">
        <v>10</v>
      </c>
      <c r="I1553">
        <v>14.71</v>
      </c>
      <c r="J1553">
        <v>308.91000000000003</v>
      </c>
      <c r="K1553" s="1">
        <v>43800</v>
      </c>
      <c r="L1553" s="2">
        <v>0.68263888888888891</v>
      </c>
      <c r="M1553" t="s">
        <v>23</v>
      </c>
      <c r="N1553">
        <v>294.2</v>
      </c>
      <c r="O1553">
        <v>4.7619047620000003</v>
      </c>
      <c r="P1553">
        <v>14.71</v>
      </c>
      <c r="Q1553">
        <v>8.9</v>
      </c>
    </row>
    <row r="1554" spans="1:17" x14ac:dyDescent="0.3">
      <c r="A1554" t="s">
        <v>636</v>
      </c>
      <c r="B1554" t="s">
        <v>18</v>
      </c>
      <c r="C1554" t="s">
        <v>19</v>
      </c>
      <c r="D1554" t="s">
        <v>27</v>
      </c>
      <c r="E1554" t="s">
        <v>31</v>
      </c>
      <c r="F1554" t="s">
        <v>37</v>
      </c>
      <c r="G1554">
        <v>60.95</v>
      </c>
      <c r="H1554">
        <v>9</v>
      </c>
      <c r="I1554">
        <v>27.427499999999998</v>
      </c>
      <c r="J1554">
        <v>575.97749999999996</v>
      </c>
      <c r="K1554" s="1">
        <v>43647</v>
      </c>
      <c r="L1554" s="2">
        <v>0.50555555555555554</v>
      </c>
      <c r="M1554" t="s">
        <v>33</v>
      </c>
      <c r="N1554">
        <v>548.54999999999995</v>
      </c>
      <c r="O1554">
        <v>4.7619047620000003</v>
      </c>
      <c r="P1554">
        <v>27.427499999999998</v>
      </c>
      <c r="Q1554">
        <v>6</v>
      </c>
    </row>
    <row r="1555" spans="1:17" x14ac:dyDescent="0.3">
      <c r="A1555" t="s">
        <v>637</v>
      </c>
      <c r="B1555" t="s">
        <v>46</v>
      </c>
      <c r="C1555" t="s">
        <v>47</v>
      </c>
      <c r="D1555" t="s">
        <v>27</v>
      </c>
      <c r="E1555" t="s">
        <v>21</v>
      </c>
      <c r="F1555" t="s">
        <v>37</v>
      </c>
      <c r="G1555">
        <v>51.54</v>
      </c>
      <c r="H1555">
        <v>5</v>
      </c>
      <c r="I1555">
        <v>12.885</v>
      </c>
      <c r="J1555">
        <v>270.58499999999998</v>
      </c>
      <c r="K1555" t="s">
        <v>145</v>
      </c>
      <c r="L1555" s="2">
        <v>0.73958333333333337</v>
      </c>
      <c r="M1555" t="s">
        <v>29</v>
      </c>
      <c r="N1555">
        <v>257.7</v>
      </c>
      <c r="O1555">
        <v>4.7619047620000003</v>
      </c>
      <c r="P1555">
        <v>12.885</v>
      </c>
      <c r="Q1555">
        <v>4.2</v>
      </c>
    </row>
    <row r="1556" spans="1:17" x14ac:dyDescent="0.3">
      <c r="A1556" t="s">
        <v>638</v>
      </c>
      <c r="B1556" t="s">
        <v>18</v>
      </c>
      <c r="C1556" t="s">
        <v>19</v>
      </c>
      <c r="D1556" t="s">
        <v>27</v>
      </c>
      <c r="E1556" t="s">
        <v>21</v>
      </c>
      <c r="F1556" t="s">
        <v>28</v>
      </c>
      <c r="G1556">
        <v>66.06</v>
      </c>
      <c r="H1556">
        <v>6</v>
      </c>
      <c r="I1556">
        <v>19.818000000000001</v>
      </c>
      <c r="J1556">
        <v>416.178</v>
      </c>
      <c r="K1556" t="s">
        <v>147</v>
      </c>
      <c r="L1556" s="2">
        <v>0.43611111111111112</v>
      </c>
      <c r="M1556" t="s">
        <v>29</v>
      </c>
      <c r="N1556">
        <v>396.36</v>
      </c>
      <c r="O1556">
        <v>4.7619047620000003</v>
      </c>
      <c r="P1556">
        <v>19.818000000000001</v>
      </c>
      <c r="Q1556">
        <v>7.3</v>
      </c>
    </row>
    <row r="1557" spans="1:17" x14ac:dyDescent="0.3">
      <c r="A1557" t="s">
        <v>639</v>
      </c>
      <c r="B1557" t="s">
        <v>46</v>
      </c>
      <c r="C1557" t="s">
        <v>47</v>
      </c>
      <c r="D1557" t="s">
        <v>27</v>
      </c>
      <c r="E1557" t="s">
        <v>31</v>
      </c>
      <c r="F1557" t="s">
        <v>51</v>
      </c>
      <c r="G1557">
        <v>57.27</v>
      </c>
      <c r="H1557">
        <v>3</v>
      </c>
      <c r="I1557">
        <v>8.5905000000000005</v>
      </c>
      <c r="J1557">
        <v>180.40049999999999</v>
      </c>
      <c r="K1557" s="1">
        <v>43710</v>
      </c>
      <c r="L1557" s="2">
        <v>0.85486111111111107</v>
      </c>
      <c r="M1557" t="s">
        <v>23</v>
      </c>
      <c r="N1557">
        <v>171.81</v>
      </c>
      <c r="O1557">
        <v>4.7619047620000003</v>
      </c>
      <c r="P1557">
        <v>8.5905000000000005</v>
      </c>
      <c r="Q1557">
        <v>6.5</v>
      </c>
    </row>
    <row r="1558" spans="1:17" x14ac:dyDescent="0.3">
      <c r="A1558" t="s">
        <v>640</v>
      </c>
      <c r="B1558" t="s">
        <v>46</v>
      </c>
      <c r="C1558" t="s">
        <v>47</v>
      </c>
      <c r="D1558" t="s">
        <v>27</v>
      </c>
      <c r="E1558" t="s">
        <v>21</v>
      </c>
      <c r="F1558" t="s">
        <v>51</v>
      </c>
      <c r="G1558">
        <v>54.31</v>
      </c>
      <c r="H1558">
        <v>9</v>
      </c>
      <c r="I1558">
        <v>24.439499999999999</v>
      </c>
      <c r="J1558">
        <v>513.22950000000003</v>
      </c>
      <c r="K1558" t="s">
        <v>218</v>
      </c>
      <c r="L1558" s="2">
        <v>0.45069444444444445</v>
      </c>
      <c r="M1558" t="s">
        <v>29</v>
      </c>
      <c r="N1558">
        <v>488.79</v>
      </c>
      <c r="O1558">
        <v>4.7619047620000003</v>
      </c>
      <c r="P1558">
        <v>24.439499999999999</v>
      </c>
      <c r="Q1558">
        <v>8.9</v>
      </c>
    </row>
    <row r="1559" spans="1:17" x14ac:dyDescent="0.3">
      <c r="A1559" t="s">
        <v>641</v>
      </c>
      <c r="B1559" t="s">
        <v>46</v>
      </c>
      <c r="C1559" t="s">
        <v>47</v>
      </c>
      <c r="D1559" t="s">
        <v>27</v>
      </c>
      <c r="E1559" t="s">
        <v>21</v>
      </c>
      <c r="F1559" t="s">
        <v>22</v>
      </c>
      <c r="G1559">
        <v>58.24</v>
      </c>
      <c r="H1559">
        <v>9</v>
      </c>
      <c r="I1559">
        <v>26.207999999999998</v>
      </c>
      <c r="J1559">
        <v>550.36800000000005</v>
      </c>
      <c r="K1559" s="1">
        <v>43587</v>
      </c>
      <c r="L1559" s="2">
        <v>0.52361111111111114</v>
      </c>
      <c r="M1559" t="s">
        <v>29</v>
      </c>
      <c r="N1559">
        <v>524.16</v>
      </c>
      <c r="O1559">
        <v>4.7619047620000003</v>
      </c>
      <c r="P1559">
        <v>26.207999999999998</v>
      </c>
      <c r="Q1559">
        <v>9.6999999999999993</v>
      </c>
    </row>
    <row r="1560" spans="1:17" x14ac:dyDescent="0.3">
      <c r="A1560" t="s">
        <v>642</v>
      </c>
      <c r="B1560" t="s">
        <v>25</v>
      </c>
      <c r="C1560" t="s">
        <v>26</v>
      </c>
      <c r="D1560" t="s">
        <v>27</v>
      </c>
      <c r="E1560" t="s">
        <v>31</v>
      </c>
      <c r="F1560" t="s">
        <v>28</v>
      </c>
      <c r="G1560">
        <v>22.21</v>
      </c>
      <c r="H1560">
        <v>6</v>
      </c>
      <c r="I1560">
        <v>6.6630000000000003</v>
      </c>
      <c r="J1560">
        <v>139.923</v>
      </c>
      <c r="K1560" s="1">
        <v>43649</v>
      </c>
      <c r="L1560" s="2">
        <v>0.43263888888888885</v>
      </c>
      <c r="M1560" t="s">
        <v>33</v>
      </c>
      <c r="N1560">
        <v>133.26</v>
      </c>
      <c r="O1560">
        <v>4.7619047620000003</v>
      </c>
      <c r="P1560">
        <v>6.6630000000000003</v>
      </c>
      <c r="Q1560">
        <v>8.6</v>
      </c>
    </row>
    <row r="1561" spans="1:17" x14ac:dyDescent="0.3">
      <c r="A1561" t="s">
        <v>643</v>
      </c>
      <c r="B1561" t="s">
        <v>18</v>
      </c>
      <c r="C1561" t="s">
        <v>19</v>
      </c>
      <c r="D1561" t="s">
        <v>20</v>
      </c>
      <c r="E1561" t="s">
        <v>31</v>
      </c>
      <c r="F1561" t="s">
        <v>28</v>
      </c>
      <c r="G1561">
        <v>19.32</v>
      </c>
      <c r="H1561">
        <v>7</v>
      </c>
      <c r="I1561">
        <v>6.7619999999999996</v>
      </c>
      <c r="J1561">
        <v>142.00200000000001</v>
      </c>
      <c r="K1561" t="s">
        <v>39</v>
      </c>
      <c r="L1561" s="2">
        <v>0.78541666666666676</v>
      </c>
      <c r="M1561" t="s">
        <v>29</v>
      </c>
      <c r="N1561">
        <v>135.24</v>
      </c>
      <c r="O1561">
        <v>4.7619047620000003</v>
      </c>
      <c r="P1561">
        <v>6.7619999999999996</v>
      </c>
      <c r="Q1561">
        <v>6.9</v>
      </c>
    </row>
    <row r="1562" spans="1:17" x14ac:dyDescent="0.3">
      <c r="A1562" t="s">
        <v>644</v>
      </c>
      <c r="B1562" t="s">
        <v>46</v>
      </c>
      <c r="C1562" t="s">
        <v>47</v>
      </c>
      <c r="D1562" t="s">
        <v>27</v>
      </c>
      <c r="E1562" t="s">
        <v>31</v>
      </c>
      <c r="F1562" t="s">
        <v>32</v>
      </c>
      <c r="G1562">
        <v>37.479999999999997</v>
      </c>
      <c r="H1562">
        <v>3</v>
      </c>
      <c r="I1562">
        <v>5.6219999999999999</v>
      </c>
      <c r="J1562">
        <v>118.062</v>
      </c>
      <c r="K1562" t="s">
        <v>115</v>
      </c>
      <c r="L1562" s="2">
        <v>0.57291666666666663</v>
      </c>
      <c r="M1562" t="s">
        <v>33</v>
      </c>
      <c r="N1562">
        <v>112.44</v>
      </c>
      <c r="O1562">
        <v>4.7619047620000003</v>
      </c>
      <c r="P1562">
        <v>5.6219999999999999</v>
      </c>
      <c r="Q1562">
        <v>7.7</v>
      </c>
    </row>
    <row r="1563" spans="1:17" x14ac:dyDescent="0.3">
      <c r="A1563" t="s">
        <v>645</v>
      </c>
      <c r="B1563" t="s">
        <v>46</v>
      </c>
      <c r="C1563" t="s">
        <v>47</v>
      </c>
      <c r="D1563" t="s">
        <v>20</v>
      </c>
      <c r="E1563" t="s">
        <v>21</v>
      </c>
      <c r="F1563" t="s">
        <v>51</v>
      </c>
      <c r="G1563">
        <v>72.040000000000006</v>
      </c>
      <c r="H1563">
        <v>2</v>
      </c>
      <c r="I1563">
        <v>7.2039999999999997</v>
      </c>
      <c r="J1563">
        <v>151.28399999999999</v>
      </c>
      <c r="K1563" s="1">
        <v>43557</v>
      </c>
      <c r="L1563" s="2">
        <v>0.81805555555555554</v>
      </c>
      <c r="M1563" t="s">
        <v>29</v>
      </c>
      <c r="N1563">
        <v>144.08000000000001</v>
      </c>
      <c r="O1563">
        <v>4.7619047620000003</v>
      </c>
      <c r="P1563">
        <v>7.2039999999999997</v>
      </c>
      <c r="Q1563">
        <v>9.5</v>
      </c>
    </row>
    <row r="1564" spans="1:17" x14ac:dyDescent="0.3">
      <c r="A1564" t="s">
        <v>646</v>
      </c>
      <c r="B1564" t="s">
        <v>25</v>
      </c>
      <c r="C1564" t="s">
        <v>26</v>
      </c>
      <c r="D1564" t="s">
        <v>20</v>
      </c>
      <c r="E1564" t="s">
        <v>21</v>
      </c>
      <c r="F1564" t="s">
        <v>48</v>
      </c>
      <c r="G1564">
        <v>98.52</v>
      </c>
      <c r="H1564">
        <v>10</v>
      </c>
      <c r="I1564">
        <v>49.26</v>
      </c>
      <c r="J1564">
        <v>1034.46</v>
      </c>
      <c r="K1564" t="s">
        <v>241</v>
      </c>
      <c r="L1564" s="2">
        <v>0.84930555555555554</v>
      </c>
      <c r="M1564" t="s">
        <v>23</v>
      </c>
      <c r="N1564">
        <v>985.2</v>
      </c>
      <c r="O1564">
        <v>4.7619047620000003</v>
      </c>
      <c r="P1564">
        <v>49.26</v>
      </c>
      <c r="Q1564">
        <v>4.5</v>
      </c>
    </row>
    <row r="1565" spans="1:17" x14ac:dyDescent="0.3">
      <c r="A1565" t="s">
        <v>647</v>
      </c>
      <c r="B1565" t="s">
        <v>18</v>
      </c>
      <c r="C1565" t="s">
        <v>19</v>
      </c>
      <c r="D1565" t="s">
        <v>20</v>
      </c>
      <c r="E1565" t="s">
        <v>31</v>
      </c>
      <c r="F1565" t="s">
        <v>48</v>
      </c>
      <c r="G1565">
        <v>41.66</v>
      </c>
      <c r="H1565">
        <v>6</v>
      </c>
      <c r="I1565">
        <v>12.497999999999999</v>
      </c>
      <c r="J1565">
        <v>262.45800000000003</v>
      </c>
      <c r="K1565" s="1">
        <v>43497</v>
      </c>
      <c r="L1565" s="2">
        <v>0.64166666666666672</v>
      </c>
      <c r="M1565" t="s">
        <v>23</v>
      </c>
      <c r="N1565">
        <v>249.96</v>
      </c>
      <c r="O1565">
        <v>4.7619047620000003</v>
      </c>
      <c r="P1565">
        <v>12.497999999999999</v>
      </c>
      <c r="Q1565">
        <v>5.6</v>
      </c>
    </row>
    <row r="1566" spans="1:17" x14ac:dyDescent="0.3">
      <c r="A1566" t="s">
        <v>648</v>
      </c>
      <c r="B1566" t="s">
        <v>18</v>
      </c>
      <c r="C1566" t="s">
        <v>19</v>
      </c>
      <c r="D1566" t="s">
        <v>20</v>
      </c>
      <c r="E1566" t="s">
        <v>21</v>
      </c>
      <c r="F1566" t="s">
        <v>32</v>
      </c>
      <c r="G1566">
        <v>72.42</v>
      </c>
      <c r="H1566">
        <v>3</v>
      </c>
      <c r="I1566">
        <v>10.863</v>
      </c>
      <c r="J1566">
        <v>228.12299999999999</v>
      </c>
      <c r="K1566" t="s">
        <v>56</v>
      </c>
      <c r="L1566" s="2">
        <v>0.70416666666666661</v>
      </c>
      <c r="M1566" t="s">
        <v>23</v>
      </c>
      <c r="N1566">
        <v>217.26</v>
      </c>
      <c r="O1566">
        <v>4.7619047620000003</v>
      </c>
      <c r="P1566">
        <v>10.863</v>
      </c>
      <c r="Q1566">
        <v>8.1999999999999993</v>
      </c>
    </row>
    <row r="1567" spans="1:17" x14ac:dyDescent="0.3">
      <c r="A1567" t="s">
        <v>649</v>
      </c>
      <c r="B1567" t="s">
        <v>46</v>
      </c>
      <c r="C1567" t="s">
        <v>47</v>
      </c>
      <c r="D1567" t="s">
        <v>27</v>
      </c>
      <c r="E1567" t="s">
        <v>31</v>
      </c>
      <c r="F1567" t="s">
        <v>28</v>
      </c>
      <c r="G1567">
        <v>21.58</v>
      </c>
      <c r="H1567">
        <v>9</v>
      </c>
      <c r="I1567">
        <v>9.7110000000000003</v>
      </c>
      <c r="J1567">
        <v>203.93100000000001</v>
      </c>
      <c r="K1567" t="s">
        <v>354</v>
      </c>
      <c r="L1567" s="2">
        <v>0.52222222222222225</v>
      </c>
      <c r="M1567" t="s">
        <v>29</v>
      </c>
      <c r="N1567">
        <v>194.22</v>
      </c>
      <c r="O1567">
        <v>4.7619047620000003</v>
      </c>
      <c r="P1567">
        <v>9.7110000000000003</v>
      </c>
      <c r="Q1567">
        <v>7.3</v>
      </c>
    </row>
    <row r="1568" spans="1:17" x14ac:dyDescent="0.3">
      <c r="A1568" t="s">
        <v>650</v>
      </c>
      <c r="B1568" t="s">
        <v>25</v>
      </c>
      <c r="C1568" t="s">
        <v>26</v>
      </c>
      <c r="D1568" t="s">
        <v>27</v>
      </c>
      <c r="E1568" t="s">
        <v>31</v>
      </c>
      <c r="F1568" t="s">
        <v>48</v>
      </c>
      <c r="G1568">
        <v>89.2</v>
      </c>
      <c r="H1568">
        <v>10</v>
      </c>
      <c r="I1568">
        <v>44.6</v>
      </c>
      <c r="J1568">
        <v>936.6</v>
      </c>
      <c r="K1568" s="1">
        <v>43771</v>
      </c>
      <c r="L1568" s="2">
        <v>0.65416666666666667</v>
      </c>
      <c r="M1568" t="s">
        <v>33</v>
      </c>
      <c r="N1568">
        <v>892</v>
      </c>
      <c r="O1568">
        <v>4.7619047620000003</v>
      </c>
      <c r="P1568">
        <v>44.6</v>
      </c>
      <c r="Q1568">
        <v>4.4000000000000004</v>
      </c>
    </row>
    <row r="1569" spans="1:17" x14ac:dyDescent="0.3">
      <c r="A1569" t="s">
        <v>651</v>
      </c>
      <c r="B1569" t="s">
        <v>46</v>
      </c>
      <c r="C1569" t="s">
        <v>47</v>
      </c>
      <c r="D1569" t="s">
        <v>27</v>
      </c>
      <c r="E1569" t="s">
        <v>21</v>
      </c>
      <c r="F1569" t="s">
        <v>28</v>
      </c>
      <c r="G1569">
        <v>42.42</v>
      </c>
      <c r="H1569">
        <v>8</v>
      </c>
      <c r="I1569">
        <v>16.968</v>
      </c>
      <c r="J1569">
        <v>356.32799999999997</v>
      </c>
      <c r="K1569" t="s">
        <v>241</v>
      </c>
      <c r="L1569" s="2">
        <v>0.58194444444444449</v>
      </c>
      <c r="M1569" t="s">
        <v>23</v>
      </c>
      <c r="N1569">
        <v>339.36</v>
      </c>
      <c r="O1569">
        <v>4.7619047620000003</v>
      </c>
      <c r="P1569">
        <v>16.968</v>
      </c>
      <c r="Q1569">
        <v>5.7</v>
      </c>
    </row>
    <row r="1570" spans="1:17" x14ac:dyDescent="0.3">
      <c r="A1570" t="s">
        <v>652</v>
      </c>
      <c r="B1570" t="s">
        <v>18</v>
      </c>
      <c r="C1570" t="s">
        <v>19</v>
      </c>
      <c r="D1570" t="s">
        <v>20</v>
      </c>
      <c r="E1570" t="s">
        <v>31</v>
      </c>
      <c r="F1570" t="s">
        <v>28</v>
      </c>
      <c r="G1570">
        <v>74.510000000000005</v>
      </c>
      <c r="H1570">
        <v>6</v>
      </c>
      <c r="I1570">
        <v>22.353000000000002</v>
      </c>
      <c r="J1570">
        <v>469.41300000000001</v>
      </c>
      <c r="K1570" t="s">
        <v>295</v>
      </c>
      <c r="L1570" s="2">
        <v>0.63055555555555554</v>
      </c>
      <c r="M1570" t="s">
        <v>23</v>
      </c>
      <c r="N1570">
        <v>447.06</v>
      </c>
      <c r="O1570">
        <v>4.7619047620000003</v>
      </c>
      <c r="P1570">
        <v>22.353000000000002</v>
      </c>
      <c r="Q1570">
        <v>5</v>
      </c>
    </row>
    <row r="1571" spans="1:17" x14ac:dyDescent="0.3">
      <c r="A1571" t="s">
        <v>653</v>
      </c>
      <c r="B1571" t="s">
        <v>46</v>
      </c>
      <c r="C1571" t="s">
        <v>47</v>
      </c>
      <c r="D1571" t="s">
        <v>27</v>
      </c>
      <c r="E1571" t="s">
        <v>31</v>
      </c>
      <c r="F1571" t="s">
        <v>51</v>
      </c>
      <c r="G1571">
        <v>99.25</v>
      </c>
      <c r="H1571">
        <v>2</v>
      </c>
      <c r="I1571">
        <v>9.9250000000000007</v>
      </c>
      <c r="J1571">
        <v>208.42500000000001</v>
      </c>
      <c r="K1571" t="s">
        <v>295</v>
      </c>
      <c r="L1571" s="2">
        <v>0.54305555555555551</v>
      </c>
      <c r="M1571" t="s">
        <v>29</v>
      </c>
      <c r="N1571">
        <v>198.5</v>
      </c>
      <c r="O1571">
        <v>4.7619047620000003</v>
      </c>
      <c r="P1571">
        <v>9.9250000000000007</v>
      </c>
      <c r="Q1571">
        <v>9</v>
      </c>
    </row>
    <row r="1572" spans="1:17" x14ac:dyDescent="0.3">
      <c r="A1572" t="s">
        <v>654</v>
      </c>
      <c r="B1572" t="s">
        <v>18</v>
      </c>
      <c r="C1572" t="s">
        <v>19</v>
      </c>
      <c r="D1572" t="s">
        <v>27</v>
      </c>
      <c r="E1572" t="s">
        <v>21</v>
      </c>
      <c r="F1572" t="s">
        <v>48</v>
      </c>
      <c r="G1572">
        <v>81.209999999999994</v>
      </c>
      <c r="H1572">
        <v>10</v>
      </c>
      <c r="I1572">
        <v>40.604999999999997</v>
      </c>
      <c r="J1572">
        <v>852.70500000000004</v>
      </c>
      <c r="K1572" t="s">
        <v>91</v>
      </c>
      <c r="L1572" s="2">
        <v>0.54236111111111118</v>
      </c>
      <c r="M1572" t="s">
        <v>33</v>
      </c>
      <c r="N1572">
        <v>812.1</v>
      </c>
      <c r="O1572">
        <v>4.7619047620000003</v>
      </c>
      <c r="P1572">
        <v>40.604999999999997</v>
      </c>
      <c r="Q1572">
        <v>6.3</v>
      </c>
    </row>
    <row r="1573" spans="1:17" x14ac:dyDescent="0.3">
      <c r="A1573" t="s">
        <v>655</v>
      </c>
      <c r="B1573" t="s">
        <v>25</v>
      </c>
      <c r="C1573" t="s">
        <v>26</v>
      </c>
      <c r="D1573" t="s">
        <v>27</v>
      </c>
      <c r="E1573" t="s">
        <v>21</v>
      </c>
      <c r="F1573" t="s">
        <v>37</v>
      </c>
      <c r="G1573">
        <v>49.33</v>
      </c>
      <c r="H1573">
        <v>10</v>
      </c>
      <c r="I1573">
        <v>24.664999999999999</v>
      </c>
      <c r="J1573">
        <v>517.96500000000003</v>
      </c>
      <c r="K1573" s="1">
        <v>43526</v>
      </c>
      <c r="L1573" s="2">
        <v>0.69444444444444453</v>
      </c>
      <c r="M1573" t="s">
        <v>33</v>
      </c>
      <c r="N1573">
        <v>493.3</v>
      </c>
      <c r="O1573">
        <v>4.7619047620000003</v>
      </c>
      <c r="P1573">
        <v>24.664999999999999</v>
      </c>
      <c r="Q1573">
        <v>9.4</v>
      </c>
    </row>
    <row r="1574" spans="1:17" x14ac:dyDescent="0.3">
      <c r="A1574" t="s">
        <v>656</v>
      </c>
      <c r="B1574" t="s">
        <v>18</v>
      </c>
      <c r="C1574" t="s">
        <v>19</v>
      </c>
      <c r="D1574" t="s">
        <v>27</v>
      </c>
      <c r="E1574" t="s">
        <v>21</v>
      </c>
      <c r="F1574" t="s">
        <v>51</v>
      </c>
      <c r="G1574">
        <v>65.739999999999995</v>
      </c>
      <c r="H1574">
        <v>9</v>
      </c>
      <c r="I1574">
        <v>29.582999999999998</v>
      </c>
      <c r="J1574">
        <v>621.24300000000005</v>
      </c>
      <c r="K1574" s="1">
        <v>43466</v>
      </c>
      <c r="L1574" s="2">
        <v>0.57986111111111105</v>
      </c>
      <c r="M1574" t="s">
        <v>29</v>
      </c>
      <c r="N1574">
        <v>591.66</v>
      </c>
      <c r="O1574">
        <v>4.7619047620000003</v>
      </c>
      <c r="P1574">
        <v>29.582999999999998</v>
      </c>
      <c r="Q1574">
        <v>7.7</v>
      </c>
    </row>
    <row r="1575" spans="1:17" x14ac:dyDescent="0.3">
      <c r="A1575" t="s">
        <v>657</v>
      </c>
      <c r="B1575" t="s">
        <v>46</v>
      </c>
      <c r="C1575" t="s">
        <v>47</v>
      </c>
      <c r="D1575" t="s">
        <v>27</v>
      </c>
      <c r="E1575" t="s">
        <v>21</v>
      </c>
      <c r="F1575" t="s">
        <v>51</v>
      </c>
      <c r="G1575">
        <v>79.86</v>
      </c>
      <c r="H1575">
        <v>7</v>
      </c>
      <c r="I1575">
        <v>27.951000000000001</v>
      </c>
      <c r="J1575">
        <v>586.971</v>
      </c>
      <c r="K1575" s="1">
        <v>43739</v>
      </c>
      <c r="L1575" s="2">
        <v>0.43958333333333338</v>
      </c>
      <c r="M1575" t="s">
        <v>33</v>
      </c>
      <c r="N1575">
        <v>559.02</v>
      </c>
      <c r="O1575">
        <v>4.7619047620000003</v>
      </c>
      <c r="P1575">
        <v>27.951000000000001</v>
      </c>
      <c r="Q1575">
        <v>5.5</v>
      </c>
    </row>
    <row r="1576" spans="1:17" x14ac:dyDescent="0.3">
      <c r="A1576" t="s">
        <v>658</v>
      </c>
      <c r="B1576" t="s">
        <v>25</v>
      </c>
      <c r="C1576" t="s">
        <v>26</v>
      </c>
      <c r="D1576" t="s">
        <v>27</v>
      </c>
      <c r="E1576" t="s">
        <v>21</v>
      </c>
      <c r="F1576" t="s">
        <v>37</v>
      </c>
      <c r="G1576">
        <v>73.98</v>
      </c>
      <c r="H1576">
        <v>7</v>
      </c>
      <c r="I1576">
        <v>25.893000000000001</v>
      </c>
      <c r="J1576">
        <v>543.75300000000004</v>
      </c>
      <c r="K1576" s="1">
        <v>43499</v>
      </c>
      <c r="L1576" s="2">
        <v>0.6958333333333333</v>
      </c>
      <c r="M1576" t="s">
        <v>23</v>
      </c>
      <c r="N1576">
        <v>517.86</v>
      </c>
      <c r="O1576">
        <v>4.7619047620000003</v>
      </c>
      <c r="P1576">
        <v>25.893000000000001</v>
      </c>
      <c r="Q1576">
        <v>4.0999999999999996</v>
      </c>
    </row>
    <row r="1577" spans="1:17" x14ac:dyDescent="0.3">
      <c r="A1577" t="s">
        <v>659</v>
      </c>
      <c r="B1577" t="s">
        <v>46</v>
      </c>
      <c r="C1577" t="s">
        <v>47</v>
      </c>
      <c r="D1577" t="s">
        <v>20</v>
      </c>
      <c r="E1577" t="s">
        <v>21</v>
      </c>
      <c r="F1577" t="s">
        <v>32</v>
      </c>
      <c r="G1577">
        <v>82.04</v>
      </c>
      <c r="H1577">
        <v>5</v>
      </c>
      <c r="I1577">
        <v>20.51</v>
      </c>
      <c r="J1577">
        <v>430.71</v>
      </c>
      <c r="K1577" t="s">
        <v>41</v>
      </c>
      <c r="L1577" s="2">
        <v>0.71944444444444444</v>
      </c>
      <c r="M1577" t="s">
        <v>33</v>
      </c>
      <c r="N1577">
        <v>410.2</v>
      </c>
      <c r="O1577">
        <v>4.7619047620000003</v>
      </c>
      <c r="P1577">
        <v>20.51</v>
      </c>
      <c r="Q1577">
        <v>7.6</v>
      </c>
    </row>
    <row r="1578" spans="1:17" x14ac:dyDescent="0.3">
      <c r="A1578" t="s">
        <v>660</v>
      </c>
      <c r="B1578" t="s">
        <v>46</v>
      </c>
      <c r="C1578" t="s">
        <v>47</v>
      </c>
      <c r="D1578" t="s">
        <v>20</v>
      </c>
      <c r="E1578" t="s">
        <v>31</v>
      </c>
      <c r="F1578" t="s">
        <v>37</v>
      </c>
      <c r="G1578">
        <v>26.67</v>
      </c>
      <c r="H1578">
        <v>10</v>
      </c>
      <c r="I1578">
        <v>13.335000000000001</v>
      </c>
      <c r="J1578">
        <v>280.03500000000003</v>
      </c>
      <c r="K1578" t="s">
        <v>228</v>
      </c>
      <c r="L1578" s="2">
        <v>0.4916666666666667</v>
      </c>
      <c r="M1578" t="s">
        <v>29</v>
      </c>
      <c r="N1578">
        <v>266.7</v>
      </c>
      <c r="O1578">
        <v>4.7619047620000003</v>
      </c>
      <c r="P1578">
        <v>13.335000000000001</v>
      </c>
      <c r="Q1578">
        <v>8.6</v>
      </c>
    </row>
    <row r="1579" spans="1:17" x14ac:dyDescent="0.3">
      <c r="A1579" t="s">
        <v>661</v>
      </c>
      <c r="B1579" t="s">
        <v>18</v>
      </c>
      <c r="C1579" t="s">
        <v>19</v>
      </c>
      <c r="D1579" t="s">
        <v>20</v>
      </c>
      <c r="E1579" t="s">
        <v>31</v>
      </c>
      <c r="F1579" t="s">
        <v>48</v>
      </c>
      <c r="G1579">
        <v>10.130000000000001</v>
      </c>
      <c r="H1579">
        <v>7</v>
      </c>
      <c r="I1579">
        <v>3.5455000000000001</v>
      </c>
      <c r="J1579">
        <v>74.455500000000001</v>
      </c>
      <c r="K1579" s="1">
        <v>43741</v>
      </c>
      <c r="L1579" s="2">
        <v>0.81597222222222221</v>
      </c>
      <c r="M1579" t="s">
        <v>23</v>
      </c>
      <c r="N1579">
        <v>70.91</v>
      </c>
      <c r="O1579">
        <v>4.7619047620000003</v>
      </c>
      <c r="P1579">
        <v>3.5455000000000001</v>
      </c>
      <c r="Q1579">
        <v>8.3000000000000007</v>
      </c>
    </row>
    <row r="1580" spans="1:17" x14ac:dyDescent="0.3">
      <c r="A1580" t="s">
        <v>662</v>
      </c>
      <c r="B1580" t="s">
        <v>46</v>
      </c>
      <c r="C1580" t="s">
        <v>47</v>
      </c>
      <c r="D1580" t="s">
        <v>27</v>
      </c>
      <c r="E1580" t="s">
        <v>31</v>
      </c>
      <c r="F1580" t="s">
        <v>48</v>
      </c>
      <c r="G1580">
        <v>72.39</v>
      </c>
      <c r="H1580">
        <v>2</v>
      </c>
      <c r="I1580">
        <v>7.2389999999999999</v>
      </c>
      <c r="J1580">
        <v>152.01900000000001</v>
      </c>
      <c r="K1580" t="s">
        <v>138</v>
      </c>
      <c r="L1580" s="2">
        <v>0.82986111111111116</v>
      </c>
      <c r="M1580" t="s">
        <v>33</v>
      </c>
      <c r="N1580">
        <v>144.78</v>
      </c>
      <c r="O1580">
        <v>4.7619047620000003</v>
      </c>
      <c r="P1580">
        <v>7.2389999999999999</v>
      </c>
      <c r="Q1580">
        <v>8.1</v>
      </c>
    </row>
    <row r="1581" spans="1:17" x14ac:dyDescent="0.3">
      <c r="A1581" t="s">
        <v>663</v>
      </c>
      <c r="B1581" t="s">
        <v>18</v>
      </c>
      <c r="C1581" t="s">
        <v>19</v>
      </c>
      <c r="D1581" t="s">
        <v>27</v>
      </c>
      <c r="E1581" t="s">
        <v>31</v>
      </c>
      <c r="F1581" t="s">
        <v>37</v>
      </c>
      <c r="G1581">
        <v>85.91</v>
      </c>
      <c r="H1581">
        <v>5</v>
      </c>
      <c r="I1581">
        <v>21.477499999999999</v>
      </c>
      <c r="J1581">
        <v>451.02749999999997</v>
      </c>
      <c r="K1581" t="s">
        <v>72</v>
      </c>
      <c r="L1581" s="2">
        <v>0.60625000000000007</v>
      </c>
      <c r="M1581" t="s">
        <v>33</v>
      </c>
      <c r="N1581">
        <v>429.55</v>
      </c>
      <c r="O1581">
        <v>4.7619047620000003</v>
      </c>
      <c r="P1581">
        <v>21.477499999999999</v>
      </c>
      <c r="Q1581">
        <v>8.6</v>
      </c>
    </row>
    <row r="1582" spans="1:17" x14ac:dyDescent="0.3">
      <c r="A1582" t="s">
        <v>664</v>
      </c>
      <c r="B1582" t="s">
        <v>46</v>
      </c>
      <c r="C1582" t="s">
        <v>47</v>
      </c>
      <c r="D1582" t="s">
        <v>20</v>
      </c>
      <c r="E1582" t="s">
        <v>31</v>
      </c>
      <c r="F1582" t="s">
        <v>51</v>
      </c>
      <c r="G1582">
        <v>81.31</v>
      </c>
      <c r="H1582">
        <v>7</v>
      </c>
      <c r="I1582">
        <v>28.458500000000001</v>
      </c>
      <c r="J1582">
        <v>597.62850000000003</v>
      </c>
      <c r="K1582" s="1">
        <v>43468</v>
      </c>
      <c r="L1582" s="2">
        <v>0.8256944444444444</v>
      </c>
      <c r="M1582" t="s">
        <v>23</v>
      </c>
      <c r="N1582">
        <v>569.16999999999996</v>
      </c>
      <c r="O1582">
        <v>4.7619047620000003</v>
      </c>
      <c r="P1582">
        <v>28.458500000000001</v>
      </c>
      <c r="Q1582">
        <v>6.3</v>
      </c>
    </row>
    <row r="1583" spans="1:17" x14ac:dyDescent="0.3">
      <c r="A1583" t="s">
        <v>665</v>
      </c>
      <c r="B1583" t="s">
        <v>46</v>
      </c>
      <c r="C1583" t="s">
        <v>47</v>
      </c>
      <c r="D1583" t="s">
        <v>27</v>
      </c>
      <c r="E1583" t="s">
        <v>31</v>
      </c>
      <c r="F1583" t="s">
        <v>48</v>
      </c>
      <c r="G1583">
        <v>60.3</v>
      </c>
      <c r="H1583">
        <v>4</v>
      </c>
      <c r="I1583">
        <v>12.06</v>
      </c>
      <c r="J1583">
        <v>253.26</v>
      </c>
      <c r="K1583" t="s">
        <v>49</v>
      </c>
      <c r="L1583" s="2">
        <v>0.77986111111111101</v>
      </c>
      <c r="M1583" t="s">
        <v>29</v>
      </c>
      <c r="N1583">
        <v>241.2</v>
      </c>
      <c r="O1583">
        <v>4.7619047620000003</v>
      </c>
      <c r="P1583">
        <v>12.06</v>
      </c>
      <c r="Q1583">
        <v>5.8</v>
      </c>
    </row>
    <row r="1584" spans="1:17" x14ac:dyDescent="0.3">
      <c r="A1584" t="s">
        <v>666</v>
      </c>
      <c r="B1584" t="s">
        <v>25</v>
      </c>
      <c r="C1584" t="s">
        <v>26</v>
      </c>
      <c r="D1584" t="s">
        <v>27</v>
      </c>
      <c r="E1584" t="s">
        <v>31</v>
      </c>
      <c r="F1584" t="s">
        <v>48</v>
      </c>
      <c r="G1584">
        <v>31.77</v>
      </c>
      <c r="H1584">
        <v>4</v>
      </c>
      <c r="I1584">
        <v>6.3540000000000001</v>
      </c>
      <c r="J1584">
        <v>133.434</v>
      </c>
      <c r="K1584" t="s">
        <v>283</v>
      </c>
      <c r="L1584" s="2">
        <v>0.61319444444444449</v>
      </c>
      <c r="M1584" t="s">
        <v>23</v>
      </c>
      <c r="N1584">
        <v>127.08</v>
      </c>
      <c r="O1584">
        <v>4.7619047620000003</v>
      </c>
      <c r="P1584">
        <v>6.3540000000000001</v>
      </c>
      <c r="Q1584">
        <v>6.2</v>
      </c>
    </row>
    <row r="1585" spans="1:17" x14ac:dyDescent="0.3">
      <c r="A1585" t="s">
        <v>667</v>
      </c>
      <c r="B1585" t="s">
        <v>18</v>
      </c>
      <c r="C1585" t="s">
        <v>19</v>
      </c>
      <c r="D1585" t="s">
        <v>27</v>
      </c>
      <c r="E1585" t="s">
        <v>21</v>
      </c>
      <c r="F1585" t="s">
        <v>22</v>
      </c>
      <c r="G1585">
        <v>64.27</v>
      </c>
      <c r="H1585">
        <v>4</v>
      </c>
      <c r="I1585">
        <v>12.853999999999999</v>
      </c>
      <c r="J1585">
        <v>269.93400000000003</v>
      </c>
      <c r="K1585" t="s">
        <v>167</v>
      </c>
      <c r="L1585" s="2">
        <v>0.57916666666666672</v>
      </c>
      <c r="M1585" t="s">
        <v>29</v>
      </c>
      <c r="N1585">
        <v>257.08</v>
      </c>
      <c r="O1585">
        <v>4.7619047620000003</v>
      </c>
      <c r="P1585">
        <v>12.853999999999999</v>
      </c>
      <c r="Q1585">
        <v>7.7</v>
      </c>
    </row>
    <row r="1586" spans="1:17" x14ac:dyDescent="0.3">
      <c r="A1586" t="s">
        <v>668</v>
      </c>
      <c r="B1586" t="s">
        <v>46</v>
      </c>
      <c r="C1586" t="s">
        <v>47</v>
      </c>
      <c r="D1586" t="s">
        <v>27</v>
      </c>
      <c r="E1586" t="s">
        <v>31</v>
      </c>
      <c r="F1586" t="s">
        <v>22</v>
      </c>
      <c r="G1586">
        <v>69.510000000000005</v>
      </c>
      <c r="H1586">
        <v>2</v>
      </c>
      <c r="I1586">
        <v>6.9509999999999996</v>
      </c>
      <c r="J1586">
        <v>145.971</v>
      </c>
      <c r="K1586" s="1">
        <v>43468</v>
      </c>
      <c r="L1586" s="2">
        <v>0.51041666666666663</v>
      </c>
      <c r="M1586" t="s">
        <v>23</v>
      </c>
      <c r="N1586">
        <v>139.02000000000001</v>
      </c>
      <c r="O1586">
        <v>4.7619047620000003</v>
      </c>
      <c r="P1586">
        <v>6.9509999999999996</v>
      </c>
      <c r="Q1586">
        <v>8.1</v>
      </c>
    </row>
    <row r="1587" spans="1:17" x14ac:dyDescent="0.3">
      <c r="A1587" t="s">
        <v>669</v>
      </c>
      <c r="B1587" t="s">
        <v>25</v>
      </c>
      <c r="C1587" t="s">
        <v>26</v>
      </c>
      <c r="D1587" t="s">
        <v>27</v>
      </c>
      <c r="E1587" t="s">
        <v>31</v>
      </c>
      <c r="F1587" t="s">
        <v>48</v>
      </c>
      <c r="G1587">
        <v>27.22</v>
      </c>
      <c r="H1587">
        <v>3</v>
      </c>
      <c r="I1587">
        <v>4.0830000000000002</v>
      </c>
      <c r="J1587">
        <v>85.742999999999995</v>
      </c>
      <c r="K1587" s="1">
        <v>43647</v>
      </c>
      <c r="L1587" s="2">
        <v>0.52569444444444446</v>
      </c>
      <c r="M1587" t="s">
        <v>29</v>
      </c>
      <c r="N1587">
        <v>81.66</v>
      </c>
      <c r="O1587">
        <v>4.7619047620000003</v>
      </c>
      <c r="P1587">
        <v>4.0830000000000002</v>
      </c>
      <c r="Q1587">
        <v>7.3</v>
      </c>
    </row>
    <row r="1588" spans="1:17" x14ac:dyDescent="0.3">
      <c r="A1588" t="s">
        <v>670</v>
      </c>
      <c r="B1588" t="s">
        <v>18</v>
      </c>
      <c r="C1588" t="s">
        <v>19</v>
      </c>
      <c r="D1588" t="s">
        <v>20</v>
      </c>
      <c r="E1588" t="s">
        <v>21</v>
      </c>
      <c r="F1588" t="s">
        <v>22</v>
      </c>
      <c r="G1588">
        <v>77.680000000000007</v>
      </c>
      <c r="H1588">
        <v>4</v>
      </c>
      <c r="I1588">
        <v>15.536</v>
      </c>
      <c r="J1588">
        <v>326.25599999999997</v>
      </c>
      <c r="K1588" s="1">
        <v>43467</v>
      </c>
      <c r="L1588" s="2">
        <v>0.82916666666666661</v>
      </c>
      <c r="M1588" t="s">
        <v>29</v>
      </c>
      <c r="N1588">
        <v>310.72000000000003</v>
      </c>
      <c r="O1588">
        <v>4.7619047620000003</v>
      </c>
      <c r="P1588">
        <v>15.536</v>
      </c>
      <c r="Q1588">
        <v>8.4</v>
      </c>
    </row>
    <row r="1589" spans="1:17" x14ac:dyDescent="0.3">
      <c r="A1589" t="s">
        <v>671</v>
      </c>
      <c r="B1589" t="s">
        <v>25</v>
      </c>
      <c r="C1589" t="s">
        <v>26</v>
      </c>
      <c r="D1589" t="s">
        <v>20</v>
      </c>
      <c r="E1589" t="s">
        <v>21</v>
      </c>
      <c r="F1589" t="s">
        <v>51</v>
      </c>
      <c r="G1589">
        <v>92.98</v>
      </c>
      <c r="H1589">
        <v>2</v>
      </c>
      <c r="I1589">
        <v>9.298</v>
      </c>
      <c r="J1589">
        <v>195.25800000000001</v>
      </c>
      <c r="K1589" t="s">
        <v>257</v>
      </c>
      <c r="L1589" s="2">
        <v>0.62916666666666665</v>
      </c>
      <c r="M1589" t="s">
        <v>33</v>
      </c>
      <c r="N1589">
        <v>185.96</v>
      </c>
      <c r="O1589">
        <v>4.7619047620000003</v>
      </c>
      <c r="P1589">
        <v>9.298</v>
      </c>
      <c r="Q1589">
        <v>8</v>
      </c>
    </row>
    <row r="1590" spans="1:17" x14ac:dyDescent="0.3">
      <c r="A1590" t="s">
        <v>672</v>
      </c>
      <c r="B1590" t="s">
        <v>46</v>
      </c>
      <c r="C1590" t="s">
        <v>47</v>
      </c>
      <c r="D1590" t="s">
        <v>20</v>
      </c>
      <c r="E1590" t="s">
        <v>21</v>
      </c>
      <c r="F1590" t="s">
        <v>51</v>
      </c>
      <c r="G1590">
        <v>18.079999999999998</v>
      </c>
      <c r="H1590">
        <v>4</v>
      </c>
      <c r="I1590">
        <v>3.6160000000000001</v>
      </c>
      <c r="J1590">
        <v>75.936000000000007</v>
      </c>
      <c r="K1590" t="s">
        <v>283</v>
      </c>
      <c r="L1590" s="2">
        <v>0.75208333333333333</v>
      </c>
      <c r="M1590" t="s">
        <v>33</v>
      </c>
      <c r="N1590">
        <v>72.319999999999993</v>
      </c>
      <c r="O1590">
        <v>4.7619047620000003</v>
      </c>
      <c r="P1590">
        <v>3.6160000000000001</v>
      </c>
      <c r="Q1590">
        <v>9.5</v>
      </c>
    </row>
    <row r="1591" spans="1:17" x14ac:dyDescent="0.3">
      <c r="A1591" t="s">
        <v>673</v>
      </c>
      <c r="B1591" t="s">
        <v>46</v>
      </c>
      <c r="C1591" t="s">
        <v>47</v>
      </c>
      <c r="D1591" t="s">
        <v>27</v>
      </c>
      <c r="E1591" t="s">
        <v>31</v>
      </c>
      <c r="F1591" t="s">
        <v>37</v>
      </c>
      <c r="G1591">
        <v>63.06</v>
      </c>
      <c r="H1591">
        <v>3</v>
      </c>
      <c r="I1591">
        <v>9.4589999999999996</v>
      </c>
      <c r="J1591">
        <v>198.63900000000001</v>
      </c>
      <c r="K1591" t="s">
        <v>183</v>
      </c>
      <c r="L1591" s="2">
        <v>0.66527777777777775</v>
      </c>
      <c r="M1591" t="s">
        <v>23</v>
      </c>
      <c r="N1591">
        <v>189.18</v>
      </c>
      <c r="O1591">
        <v>4.7619047620000003</v>
      </c>
      <c r="P1591">
        <v>9.4589999999999996</v>
      </c>
      <c r="Q1591">
        <v>7</v>
      </c>
    </row>
    <row r="1592" spans="1:17" x14ac:dyDescent="0.3">
      <c r="A1592" t="s">
        <v>674</v>
      </c>
      <c r="B1592" t="s">
        <v>18</v>
      </c>
      <c r="C1592" t="s">
        <v>19</v>
      </c>
      <c r="D1592" t="s">
        <v>27</v>
      </c>
      <c r="E1592" t="s">
        <v>31</v>
      </c>
      <c r="F1592" t="s">
        <v>22</v>
      </c>
      <c r="G1592">
        <v>51.71</v>
      </c>
      <c r="H1592">
        <v>4</v>
      </c>
      <c r="I1592">
        <v>10.342000000000001</v>
      </c>
      <c r="J1592">
        <v>217.18199999999999</v>
      </c>
      <c r="K1592" s="1">
        <v>43711</v>
      </c>
      <c r="L1592" s="2">
        <v>0.57847222222222217</v>
      </c>
      <c r="M1592" t="s">
        <v>33</v>
      </c>
      <c r="N1592">
        <v>206.84</v>
      </c>
      <c r="O1592">
        <v>4.7619047620000003</v>
      </c>
      <c r="P1592">
        <v>10.342000000000001</v>
      </c>
      <c r="Q1592">
        <v>9.8000000000000007</v>
      </c>
    </row>
    <row r="1593" spans="1:17" x14ac:dyDescent="0.3">
      <c r="A1593" t="s">
        <v>675</v>
      </c>
      <c r="B1593" t="s">
        <v>18</v>
      </c>
      <c r="C1593" t="s">
        <v>19</v>
      </c>
      <c r="D1593" t="s">
        <v>27</v>
      </c>
      <c r="E1593" t="s">
        <v>21</v>
      </c>
      <c r="F1593" t="s">
        <v>48</v>
      </c>
      <c r="G1593">
        <v>52.34</v>
      </c>
      <c r="H1593">
        <v>3</v>
      </c>
      <c r="I1593">
        <v>7.851</v>
      </c>
      <c r="J1593">
        <v>164.87100000000001</v>
      </c>
      <c r="K1593" t="s">
        <v>112</v>
      </c>
      <c r="L1593" s="2">
        <v>0.5854166666666667</v>
      </c>
      <c r="M1593" t="s">
        <v>29</v>
      </c>
      <c r="N1593">
        <v>157.02000000000001</v>
      </c>
      <c r="O1593">
        <v>4.7619047620000003</v>
      </c>
      <c r="P1593">
        <v>7.851</v>
      </c>
      <c r="Q1593">
        <v>9.1999999999999993</v>
      </c>
    </row>
    <row r="1594" spans="1:17" x14ac:dyDescent="0.3">
      <c r="A1594" t="s">
        <v>676</v>
      </c>
      <c r="B1594" t="s">
        <v>18</v>
      </c>
      <c r="C1594" t="s">
        <v>19</v>
      </c>
      <c r="D1594" t="s">
        <v>27</v>
      </c>
      <c r="E1594" t="s">
        <v>21</v>
      </c>
      <c r="F1594" t="s">
        <v>37</v>
      </c>
      <c r="G1594">
        <v>43.06</v>
      </c>
      <c r="H1594">
        <v>5</v>
      </c>
      <c r="I1594">
        <v>10.765000000000001</v>
      </c>
      <c r="J1594">
        <v>226.065</v>
      </c>
      <c r="K1594" s="1">
        <v>43557</v>
      </c>
      <c r="L1594" s="2">
        <v>0.69305555555555554</v>
      </c>
      <c r="M1594" t="s">
        <v>23</v>
      </c>
      <c r="N1594">
        <v>215.3</v>
      </c>
      <c r="O1594">
        <v>4.7619047620000003</v>
      </c>
      <c r="P1594">
        <v>10.765000000000001</v>
      </c>
      <c r="Q1594">
        <v>7.7</v>
      </c>
    </row>
    <row r="1595" spans="1:17" x14ac:dyDescent="0.3">
      <c r="A1595" t="s">
        <v>677</v>
      </c>
      <c r="B1595" t="s">
        <v>25</v>
      </c>
      <c r="C1595" t="s">
        <v>26</v>
      </c>
      <c r="D1595" t="s">
        <v>27</v>
      </c>
      <c r="E1595" t="s">
        <v>31</v>
      </c>
      <c r="F1595" t="s">
        <v>51</v>
      </c>
      <c r="G1595">
        <v>59.61</v>
      </c>
      <c r="H1595">
        <v>10</v>
      </c>
      <c r="I1595">
        <v>29.805</v>
      </c>
      <c r="J1595">
        <v>625.90499999999997</v>
      </c>
      <c r="K1595" t="s">
        <v>354</v>
      </c>
      <c r="L1595" s="2">
        <v>0.46319444444444446</v>
      </c>
      <c r="M1595" t="s">
        <v>29</v>
      </c>
      <c r="N1595">
        <v>596.1</v>
      </c>
      <c r="O1595">
        <v>4.7619047620000003</v>
      </c>
      <c r="P1595">
        <v>29.805</v>
      </c>
      <c r="Q1595">
        <v>5.3</v>
      </c>
    </row>
    <row r="1596" spans="1:17" x14ac:dyDescent="0.3">
      <c r="A1596" t="s">
        <v>678</v>
      </c>
      <c r="B1596" t="s">
        <v>18</v>
      </c>
      <c r="C1596" t="s">
        <v>19</v>
      </c>
      <c r="D1596" t="s">
        <v>27</v>
      </c>
      <c r="E1596" t="s">
        <v>31</v>
      </c>
      <c r="F1596" t="s">
        <v>22</v>
      </c>
      <c r="G1596">
        <v>14.62</v>
      </c>
      <c r="H1596">
        <v>5</v>
      </c>
      <c r="I1596">
        <v>3.6549999999999998</v>
      </c>
      <c r="J1596">
        <v>76.754999999999995</v>
      </c>
      <c r="K1596" s="1">
        <v>43558</v>
      </c>
      <c r="L1596" s="2">
        <v>0.51597222222222217</v>
      </c>
      <c r="M1596" t="s">
        <v>29</v>
      </c>
      <c r="N1596">
        <v>73.099999999999994</v>
      </c>
      <c r="O1596">
        <v>4.7619047620000003</v>
      </c>
      <c r="P1596">
        <v>3.6549999999999998</v>
      </c>
      <c r="Q1596">
        <v>4.4000000000000004</v>
      </c>
    </row>
    <row r="1597" spans="1:17" x14ac:dyDescent="0.3">
      <c r="A1597" t="s">
        <v>679</v>
      </c>
      <c r="B1597" t="s">
        <v>25</v>
      </c>
      <c r="C1597" t="s">
        <v>26</v>
      </c>
      <c r="D1597" t="s">
        <v>20</v>
      </c>
      <c r="E1597" t="s">
        <v>31</v>
      </c>
      <c r="F1597" t="s">
        <v>22</v>
      </c>
      <c r="G1597">
        <v>46.53</v>
      </c>
      <c r="H1597">
        <v>6</v>
      </c>
      <c r="I1597">
        <v>13.959</v>
      </c>
      <c r="J1597">
        <v>293.13900000000001</v>
      </c>
      <c r="K1597" s="1">
        <v>43527</v>
      </c>
      <c r="L1597" s="2">
        <v>0.45416666666666666</v>
      </c>
      <c r="M1597" t="s">
        <v>33</v>
      </c>
      <c r="N1597">
        <v>279.18</v>
      </c>
      <c r="O1597">
        <v>4.7619047620000003</v>
      </c>
      <c r="P1597">
        <v>13.959</v>
      </c>
      <c r="Q1597">
        <v>4.3</v>
      </c>
    </row>
    <row r="1598" spans="1:17" x14ac:dyDescent="0.3">
      <c r="A1598" t="s">
        <v>680</v>
      </c>
      <c r="B1598" t="s">
        <v>25</v>
      </c>
      <c r="C1598" t="s">
        <v>26</v>
      </c>
      <c r="D1598" t="s">
        <v>20</v>
      </c>
      <c r="E1598" t="s">
        <v>21</v>
      </c>
      <c r="F1598" t="s">
        <v>32</v>
      </c>
      <c r="G1598">
        <v>24.24</v>
      </c>
      <c r="H1598">
        <v>7</v>
      </c>
      <c r="I1598">
        <v>8.484</v>
      </c>
      <c r="J1598">
        <v>178.16399999999999</v>
      </c>
      <c r="K1598" t="s">
        <v>35</v>
      </c>
      <c r="L1598" s="2">
        <v>0.73472222222222217</v>
      </c>
      <c r="M1598" t="s">
        <v>23</v>
      </c>
      <c r="N1598">
        <v>169.68</v>
      </c>
      <c r="O1598">
        <v>4.7619047620000003</v>
      </c>
      <c r="P1598">
        <v>8.484</v>
      </c>
      <c r="Q1598">
        <v>9.4</v>
      </c>
    </row>
    <row r="1599" spans="1:17" x14ac:dyDescent="0.3">
      <c r="A1599" t="s">
        <v>681</v>
      </c>
      <c r="B1599" t="s">
        <v>18</v>
      </c>
      <c r="C1599" t="s">
        <v>19</v>
      </c>
      <c r="D1599" t="s">
        <v>20</v>
      </c>
      <c r="E1599" t="s">
        <v>21</v>
      </c>
      <c r="F1599" t="s">
        <v>37</v>
      </c>
      <c r="G1599">
        <v>45.58</v>
      </c>
      <c r="H1599">
        <v>1</v>
      </c>
      <c r="I1599">
        <v>2.2789999999999999</v>
      </c>
      <c r="J1599">
        <v>47.859000000000002</v>
      </c>
      <c r="K1599" s="1">
        <v>43648</v>
      </c>
      <c r="L1599" s="2">
        <v>0.59236111111111112</v>
      </c>
      <c r="M1599" t="s">
        <v>29</v>
      </c>
      <c r="N1599">
        <v>45.58</v>
      </c>
      <c r="O1599">
        <v>4.7619047620000003</v>
      </c>
      <c r="P1599">
        <v>2.2789999999999999</v>
      </c>
      <c r="Q1599">
        <v>9.8000000000000007</v>
      </c>
    </row>
    <row r="1600" spans="1:17" x14ac:dyDescent="0.3">
      <c r="A1600" t="s">
        <v>682</v>
      </c>
      <c r="B1600" t="s">
        <v>18</v>
      </c>
      <c r="C1600" t="s">
        <v>19</v>
      </c>
      <c r="D1600" t="s">
        <v>20</v>
      </c>
      <c r="E1600" t="s">
        <v>21</v>
      </c>
      <c r="F1600" t="s">
        <v>37</v>
      </c>
      <c r="G1600">
        <v>75.2</v>
      </c>
      <c r="H1600">
        <v>3</v>
      </c>
      <c r="I1600">
        <v>11.28</v>
      </c>
      <c r="J1600">
        <v>236.88</v>
      </c>
      <c r="K1600" s="1">
        <v>43587</v>
      </c>
      <c r="L1600" s="2">
        <v>0.49374999999999997</v>
      </c>
      <c r="M1600" t="s">
        <v>23</v>
      </c>
      <c r="N1600">
        <v>225.6</v>
      </c>
      <c r="O1600">
        <v>4.7619047620000003</v>
      </c>
      <c r="P1600">
        <v>11.28</v>
      </c>
      <c r="Q1600">
        <v>4.8</v>
      </c>
    </row>
    <row r="1601" spans="1:17" x14ac:dyDescent="0.3">
      <c r="A1601" t="s">
        <v>683</v>
      </c>
      <c r="B1601" t="s">
        <v>46</v>
      </c>
      <c r="C1601" t="s">
        <v>47</v>
      </c>
      <c r="D1601" t="s">
        <v>20</v>
      </c>
      <c r="E1601" t="s">
        <v>31</v>
      </c>
      <c r="F1601" t="s">
        <v>37</v>
      </c>
      <c r="G1601">
        <v>96.8</v>
      </c>
      <c r="H1601">
        <v>3</v>
      </c>
      <c r="I1601">
        <v>14.52</v>
      </c>
      <c r="J1601">
        <v>304.92</v>
      </c>
      <c r="K1601" t="s">
        <v>67</v>
      </c>
      <c r="L1601" s="2">
        <v>0.54513888888888895</v>
      </c>
      <c r="M1601" t="s">
        <v>29</v>
      </c>
      <c r="N1601">
        <v>290.39999999999998</v>
      </c>
      <c r="O1601">
        <v>4.7619047620000003</v>
      </c>
      <c r="P1601">
        <v>14.52</v>
      </c>
      <c r="Q1601">
        <v>5.3</v>
      </c>
    </row>
    <row r="1602" spans="1:17" x14ac:dyDescent="0.3">
      <c r="A1602" t="s">
        <v>684</v>
      </c>
      <c r="B1602" t="s">
        <v>46</v>
      </c>
      <c r="C1602" t="s">
        <v>47</v>
      </c>
      <c r="D1602" t="s">
        <v>27</v>
      </c>
      <c r="E1602" t="s">
        <v>31</v>
      </c>
      <c r="F1602" t="s">
        <v>22</v>
      </c>
      <c r="G1602">
        <v>14.82</v>
      </c>
      <c r="H1602">
        <v>3</v>
      </c>
      <c r="I1602">
        <v>2.2229999999999999</v>
      </c>
      <c r="J1602">
        <v>46.683</v>
      </c>
      <c r="K1602" s="1">
        <v>43468</v>
      </c>
      <c r="L1602" s="2">
        <v>0.47916666666666669</v>
      </c>
      <c r="M1602" t="s">
        <v>33</v>
      </c>
      <c r="N1602">
        <v>44.46</v>
      </c>
      <c r="O1602">
        <v>4.7619047620000003</v>
      </c>
      <c r="P1602">
        <v>2.2229999999999999</v>
      </c>
      <c r="Q1602">
        <v>8.6999999999999993</v>
      </c>
    </row>
    <row r="1603" spans="1:17" x14ac:dyDescent="0.3">
      <c r="A1603" t="s">
        <v>685</v>
      </c>
      <c r="B1603" t="s">
        <v>18</v>
      </c>
      <c r="C1603" t="s">
        <v>19</v>
      </c>
      <c r="D1603" t="s">
        <v>27</v>
      </c>
      <c r="E1603" t="s">
        <v>31</v>
      </c>
      <c r="F1603" t="s">
        <v>48</v>
      </c>
      <c r="G1603">
        <v>52.2</v>
      </c>
      <c r="H1603">
        <v>3</v>
      </c>
      <c r="I1603">
        <v>7.83</v>
      </c>
      <c r="J1603">
        <v>164.43</v>
      </c>
      <c r="K1603" t="s">
        <v>118</v>
      </c>
      <c r="L1603" s="2">
        <v>0.5625</v>
      </c>
      <c r="M1603" t="s">
        <v>33</v>
      </c>
      <c r="N1603">
        <v>156.6</v>
      </c>
      <c r="O1603">
        <v>4.7619047620000003</v>
      </c>
      <c r="P1603">
        <v>7.83</v>
      </c>
      <c r="Q1603">
        <v>9.5</v>
      </c>
    </row>
    <row r="1604" spans="1:17" x14ac:dyDescent="0.3">
      <c r="A1604" t="s">
        <v>686</v>
      </c>
      <c r="B1604" t="s">
        <v>25</v>
      </c>
      <c r="C1604" t="s">
        <v>26</v>
      </c>
      <c r="D1604" t="s">
        <v>27</v>
      </c>
      <c r="E1604" t="s">
        <v>21</v>
      </c>
      <c r="F1604" t="s">
        <v>37</v>
      </c>
      <c r="G1604">
        <v>46.66</v>
      </c>
      <c r="H1604">
        <v>9</v>
      </c>
      <c r="I1604">
        <v>20.997</v>
      </c>
      <c r="J1604">
        <v>440.93700000000001</v>
      </c>
      <c r="K1604" t="s">
        <v>69</v>
      </c>
      <c r="L1604" s="2">
        <v>0.7993055555555556</v>
      </c>
      <c r="M1604" t="s">
        <v>23</v>
      </c>
      <c r="N1604">
        <v>419.94</v>
      </c>
      <c r="O1604">
        <v>4.7619047620000003</v>
      </c>
      <c r="P1604">
        <v>20.997</v>
      </c>
      <c r="Q1604">
        <v>5.3</v>
      </c>
    </row>
    <row r="1605" spans="1:17" x14ac:dyDescent="0.3">
      <c r="A1605" t="s">
        <v>687</v>
      </c>
      <c r="B1605" t="s">
        <v>25</v>
      </c>
      <c r="C1605" t="s">
        <v>26</v>
      </c>
      <c r="D1605" t="s">
        <v>27</v>
      </c>
      <c r="E1605" t="s">
        <v>21</v>
      </c>
      <c r="F1605" t="s">
        <v>51</v>
      </c>
      <c r="G1605">
        <v>36.85</v>
      </c>
      <c r="H1605">
        <v>5</v>
      </c>
      <c r="I1605">
        <v>9.2125000000000004</v>
      </c>
      <c r="J1605">
        <v>193.46250000000001</v>
      </c>
      <c r="K1605" t="s">
        <v>145</v>
      </c>
      <c r="L1605" s="2">
        <v>0.78680555555555554</v>
      </c>
      <c r="M1605" t="s">
        <v>29</v>
      </c>
      <c r="N1605">
        <v>184.25</v>
      </c>
      <c r="O1605">
        <v>4.7619047620000003</v>
      </c>
      <c r="P1605">
        <v>9.2125000000000004</v>
      </c>
      <c r="Q1605">
        <v>9.1999999999999993</v>
      </c>
    </row>
    <row r="1606" spans="1:17" x14ac:dyDescent="0.3">
      <c r="A1606" t="s">
        <v>688</v>
      </c>
      <c r="B1606" t="s">
        <v>18</v>
      </c>
      <c r="C1606" t="s">
        <v>19</v>
      </c>
      <c r="D1606" t="s">
        <v>20</v>
      </c>
      <c r="E1606" t="s">
        <v>21</v>
      </c>
      <c r="F1606" t="s">
        <v>32</v>
      </c>
      <c r="G1606">
        <v>70.319999999999993</v>
      </c>
      <c r="H1606">
        <v>2</v>
      </c>
      <c r="I1606">
        <v>7.032</v>
      </c>
      <c r="J1606">
        <v>147.672</v>
      </c>
      <c r="K1606" t="s">
        <v>177</v>
      </c>
      <c r="L1606" s="2">
        <v>0.59861111111111109</v>
      </c>
      <c r="M1606" t="s">
        <v>23</v>
      </c>
      <c r="N1606">
        <v>140.63999999999999</v>
      </c>
      <c r="O1606">
        <v>4.7619047620000003</v>
      </c>
      <c r="P1606">
        <v>7.032</v>
      </c>
      <c r="Q1606">
        <v>9.6</v>
      </c>
    </row>
    <row r="1607" spans="1:17" x14ac:dyDescent="0.3">
      <c r="A1607" t="s">
        <v>689</v>
      </c>
      <c r="B1607" t="s">
        <v>25</v>
      </c>
      <c r="C1607" t="s">
        <v>26</v>
      </c>
      <c r="D1607" t="s">
        <v>27</v>
      </c>
      <c r="E1607" t="s">
        <v>31</v>
      </c>
      <c r="F1607" t="s">
        <v>28</v>
      </c>
      <c r="G1607">
        <v>83.08</v>
      </c>
      <c r="H1607">
        <v>1</v>
      </c>
      <c r="I1607">
        <v>4.1539999999999999</v>
      </c>
      <c r="J1607">
        <v>87.233999999999995</v>
      </c>
      <c r="K1607" t="s">
        <v>147</v>
      </c>
      <c r="L1607" s="2">
        <v>0.71944444444444444</v>
      </c>
      <c r="M1607" t="s">
        <v>23</v>
      </c>
      <c r="N1607">
        <v>83.08</v>
      </c>
      <c r="O1607">
        <v>4.7619047620000003</v>
      </c>
      <c r="P1607">
        <v>4.1539999999999999</v>
      </c>
      <c r="Q1607">
        <v>6.4</v>
      </c>
    </row>
    <row r="1608" spans="1:17" x14ac:dyDescent="0.3">
      <c r="A1608" t="s">
        <v>690</v>
      </c>
      <c r="B1608" t="s">
        <v>25</v>
      </c>
      <c r="C1608" t="s">
        <v>26</v>
      </c>
      <c r="D1608" t="s">
        <v>27</v>
      </c>
      <c r="E1608" t="s">
        <v>21</v>
      </c>
      <c r="F1608" t="s">
        <v>51</v>
      </c>
      <c r="G1608">
        <v>64.989999999999995</v>
      </c>
      <c r="H1608">
        <v>1</v>
      </c>
      <c r="I1608">
        <v>3.2494999999999998</v>
      </c>
      <c r="J1608">
        <v>68.239500000000007</v>
      </c>
      <c r="K1608" t="s">
        <v>145</v>
      </c>
      <c r="L1608" s="2">
        <v>0.42083333333333334</v>
      </c>
      <c r="M1608" t="s">
        <v>33</v>
      </c>
      <c r="N1608">
        <v>64.989999999999995</v>
      </c>
      <c r="O1608">
        <v>4.7619047620000003</v>
      </c>
      <c r="P1608">
        <v>3.2494999999999998</v>
      </c>
      <c r="Q1608">
        <v>4.5</v>
      </c>
    </row>
    <row r="1609" spans="1:17" x14ac:dyDescent="0.3">
      <c r="A1609" t="s">
        <v>691</v>
      </c>
      <c r="B1609" t="s">
        <v>25</v>
      </c>
      <c r="C1609" t="s">
        <v>26</v>
      </c>
      <c r="D1609" t="s">
        <v>27</v>
      </c>
      <c r="E1609" t="s">
        <v>31</v>
      </c>
      <c r="F1609" t="s">
        <v>48</v>
      </c>
      <c r="G1609">
        <v>77.56</v>
      </c>
      <c r="H1609">
        <v>10</v>
      </c>
      <c r="I1609">
        <v>38.78</v>
      </c>
      <c r="J1609">
        <v>814.38</v>
      </c>
      <c r="K1609" t="s">
        <v>354</v>
      </c>
      <c r="L1609" s="2">
        <v>0.85763888888888884</v>
      </c>
      <c r="M1609" t="s">
        <v>23</v>
      </c>
      <c r="N1609">
        <v>775.6</v>
      </c>
      <c r="O1609">
        <v>4.7619047620000003</v>
      </c>
      <c r="P1609">
        <v>38.78</v>
      </c>
      <c r="Q1609">
        <v>6.9</v>
      </c>
    </row>
    <row r="1610" spans="1:17" x14ac:dyDescent="0.3">
      <c r="A1610" t="s">
        <v>692</v>
      </c>
      <c r="B1610" t="s">
        <v>46</v>
      </c>
      <c r="C1610" t="s">
        <v>47</v>
      </c>
      <c r="D1610" t="s">
        <v>27</v>
      </c>
      <c r="E1610" t="s">
        <v>21</v>
      </c>
      <c r="F1610" t="s">
        <v>37</v>
      </c>
      <c r="G1610">
        <v>54.51</v>
      </c>
      <c r="H1610">
        <v>6</v>
      </c>
      <c r="I1610">
        <v>16.353000000000002</v>
      </c>
      <c r="J1610">
        <v>343.41300000000001</v>
      </c>
      <c r="K1610" t="s">
        <v>338</v>
      </c>
      <c r="L1610" s="2">
        <v>0.57916666666666672</v>
      </c>
      <c r="M1610" t="s">
        <v>23</v>
      </c>
      <c r="N1610">
        <v>327.06</v>
      </c>
      <c r="O1610">
        <v>4.7619047620000003</v>
      </c>
      <c r="P1610">
        <v>16.353000000000002</v>
      </c>
      <c r="Q1610">
        <v>7.8</v>
      </c>
    </row>
    <row r="1611" spans="1:17" x14ac:dyDescent="0.3">
      <c r="A1611" t="s">
        <v>693</v>
      </c>
      <c r="B1611" t="s">
        <v>25</v>
      </c>
      <c r="C1611" t="s">
        <v>26</v>
      </c>
      <c r="D1611" t="s">
        <v>20</v>
      </c>
      <c r="E1611" t="s">
        <v>21</v>
      </c>
      <c r="F1611" t="s">
        <v>51</v>
      </c>
      <c r="G1611">
        <v>51.89</v>
      </c>
      <c r="H1611">
        <v>7</v>
      </c>
      <c r="I1611">
        <v>18.1615</v>
      </c>
      <c r="J1611">
        <v>381.39150000000001</v>
      </c>
      <c r="K1611" s="1">
        <v>43678</v>
      </c>
      <c r="L1611" s="2">
        <v>0.83888888888888891</v>
      </c>
      <c r="M1611" t="s">
        <v>29</v>
      </c>
      <c r="N1611">
        <v>363.23</v>
      </c>
      <c r="O1611">
        <v>4.7619047620000003</v>
      </c>
      <c r="P1611">
        <v>18.1615</v>
      </c>
      <c r="Q1611">
        <v>4.5</v>
      </c>
    </row>
    <row r="1612" spans="1:17" x14ac:dyDescent="0.3">
      <c r="A1612" t="s">
        <v>694</v>
      </c>
      <c r="B1612" t="s">
        <v>46</v>
      </c>
      <c r="C1612" t="s">
        <v>47</v>
      </c>
      <c r="D1612" t="s">
        <v>27</v>
      </c>
      <c r="E1612" t="s">
        <v>31</v>
      </c>
      <c r="F1612" t="s">
        <v>32</v>
      </c>
      <c r="G1612">
        <v>31.75</v>
      </c>
      <c r="H1612">
        <v>4</v>
      </c>
      <c r="I1612">
        <v>6.35</v>
      </c>
      <c r="J1612">
        <v>133.35</v>
      </c>
      <c r="K1612" s="1">
        <v>43679</v>
      </c>
      <c r="L1612" s="2">
        <v>0.6430555555555556</v>
      </c>
      <c r="M1612" t="s">
        <v>29</v>
      </c>
      <c r="N1612">
        <v>127</v>
      </c>
      <c r="O1612">
        <v>4.7619047620000003</v>
      </c>
      <c r="P1612">
        <v>6.35</v>
      </c>
      <c r="Q1612">
        <v>8.6</v>
      </c>
    </row>
    <row r="1613" spans="1:17" x14ac:dyDescent="0.3">
      <c r="A1613" t="s">
        <v>695</v>
      </c>
      <c r="B1613" t="s">
        <v>18</v>
      </c>
      <c r="C1613" t="s">
        <v>19</v>
      </c>
      <c r="D1613" t="s">
        <v>20</v>
      </c>
      <c r="E1613" t="s">
        <v>21</v>
      </c>
      <c r="F1613" t="s">
        <v>51</v>
      </c>
      <c r="G1613">
        <v>53.65</v>
      </c>
      <c r="H1613">
        <v>7</v>
      </c>
      <c r="I1613">
        <v>18.7775</v>
      </c>
      <c r="J1613">
        <v>394.32749999999999</v>
      </c>
      <c r="K1613" s="1">
        <v>43740</v>
      </c>
      <c r="L1613" s="2">
        <v>0.53888888888888886</v>
      </c>
      <c r="M1613" t="s">
        <v>23</v>
      </c>
      <c r="N1613">
        <v>375.55</v>
      </c>
      <c r="O1613">
        <v>4.7619047620000003</v>
      </c>
      <c r="P1613">
        <v>18.7775</v>
      </c>
      <c r="Q1613">
        <v>5.2</v>
      </c>
    </row>
    <row r="1614" spans="1:17" x14ac:dyDescent="0.3">
      <c r="A1614" t="s">
        <v>696</v>
      </c>
      <c r="B1614" t="s">
        <v>25</v>
      </c>
      <c r="C1614" t="s">
        <v>26</v>
      </c>
      <c r="D1614" t="s">
        <v>20</v>
      </c>
      <c r="E1614" t="s">
        <v>21</v>
      </c>
      <c r="F1614" t="s">
        <v>48</v>
      </c>
      <c r="G1614">
        <v>49.79</v>
      </c>
      <c r="H1614">
        <v>4</v>
      </c>
      <c r="I1614">
        <v>9.9580000000000002</v>
      </c>
      <c r="J1614">
        <v>209.11799999999999</v>
      </c>
      <c r="K1614" t="s">
        <v>171</v>
      </c>
      <c r="L1614" s="2">
        <v>0.8027777777777777</v>
      </c>
      <c r="M1614" t="s">
        <v>33</v>
      </c>
      <c r="N1614">
        <v>199.16</v>
      </c>
      <c r="O1614">
        <v>4.7619047620000003</v>
      </c>
      <c r="P1614">
        <v>9.9580000000000002</v>
      </c>
      <c r="Q1614">
        <v>6.4</v>
      </c>
    </row>
    <row r="1615" spans="1:17" x14ac:dyDescent="0.3">
      <c r="A1615" t="s">
        <v>697</v>
      </c>
      <c r="B1615" t="s">
        <v>18</v>
      </c>
      <c r="C1615" t="s">
        <v>19</v>
      </c>
      <c r="D1615" t="s">
        <v>27</v>
      </c>
      <c r="E1615" t="s">
        <v>31</v>
      </c>
      <c r="F1615" t="s">
        <v>51</v>
      </c>
      <c r="G1615">
        <v>30.61</v>
      </c>
      <c r="H1615">
        <v>1</v>
      </c>
      <c r="I1615">
        <v>1.5305</v>
      </c>
      <c r="J1615">
        <v>32.140500000000003</v>
      </c>
      <c r="K1615" t="s">
        <v>147</v>
      </c>
      <c r="L1615" s="2">
        <v>0.51388888888888895</v>
      </c>
      <c r="M1615" t="s">
        <v>23</v>
      </c>
      <c r="N1615">
        <v>30.61</v>
      </c>
      <c r="O1615">
        <v>4.7619047620000003</v>
      </c>
      <c r="P1615">
        <v>1.5305</v>
      </c>
      <c r="Q1615">
        <v>5.2</v>
      </c>
    </row>
    <row r="1616" spans="1:17" x14ac:dyDescent="0.3">
      <c r="A1616" t="s">
        <v>698</v>
      </c>
      <c r="B1616" t="s">
        <v>46</v>
      </c>
      <c r="C1616" t="s">
        <v>47</v>
      </c>
      <c r="D1616" t="s">
        <v>20</v>
      </c>
      <c r="E1616" t="s">
        <v>31</v>
      </c>
      <c r="F1616" t="s">
        <v>48</v>
      </c>
      <c r="G1616">
        <v>57.89</v>
      </c>
      <c r="H1616">
        <v>2</v>
      </c>
      <c r="I1616">
        <v>5.7889999999999997</v>
      </c>
      <c r="J1616">
        <v>121.569</v>
      </c>
      <c r="K1616" t="s">
        <v>91</v>
      </c>
      <c r="L1616" s="2">
        <v>0.44236111111111115</v>
      </c>
      <c r="M1616" t="s">
        <v>23</v>
      </c>
      <c r="N1616">
        <v>115.78</v>
      </c>
      <c r="O1616">
        <v>4.7619047620000003</v>
      </c>
      <c r="P1616">
        <v>5.7889999999999997</v>
      </c>
      <c r="Q1616">
        <v>8.9</v>
      </c>
    </row>
    <row r="1617" spans="1:17" x14ac:dyDescent="0.3">
      <c r="A1617" t="s">
        <v>699</v>
      </c>
      <c r="B1617" t="s">
        <v>18</v>
      </c>
      <c r="C1617" t="s">
        <v>19</v>
      </c>
      <c r="D1617" t="s">
        <v>27</v>
      </c>
      <c r="E1617" t="s">
        <v>21</v>
      </c>
      <c r="F1617" t="s">
        <v>28</v>
      </c>
      <c r="G1617">
        <v>28.96</v>
      </c>
      <c r="H1617">
        <v>1</v>
      </c>
      <c r="I1617">
        <v>1.448</v>
      </c>
      <c r="J1617">
        <v>30.408000000000001</v>
      </c>
      <c r="K1617" s="1">
        <v>43648</v>
      </c>
      <c r="L1617" s="2">
        <v>0.4291666666666667</v>
      </c>
      <c r="M1617" t="s">
        <v>33</v>
      </c>
      <c r="N1617">
        <v>28.96</v>
      </c>
      <c r="O1617">
        <v>4.7619047620000003</v>
      </c>
      <c r="P1617">
        <v>1.448</v>
      </c>
      <c r="Q1617">
        <v>6.2</v>
      </c>
    </row>
    <row r="1618" spans="1:17" x14ac:dyDescent="0.3">
      <c r="A1618" t="s">
        <v>700</v>
      </c>
      <c r="B1618" t="s">
        <v>25</v>
      </c>
      <c r="C1618" t="s">
        <v>26</v>
      </c>
      <c r="D1618" t="s">
        <v>20</v>
      </c>
      <c r="E1618" t="s">
        <v>21</v>
      </c>
      <c r="F1618" t="s">
        <v>48</v>
      </c>
      <c r="G1618">
        <v>98.97</v>
      </c>
      <c r="H1618">
        <v>9</v>
      </c>
      <c r="I1618">
        <v>44.536499999999997</v>
      </c>
      <c r="J1618">
        <v>935.26649999999995</v>
      </c>
      <c r="K1618" s="1">
        <v>43711</v>
      </c>
      <c r="L1618" s="2">
        <v>0.47430555555555554</v>
      </c>
      <c r="M1618" t="s">
        <v>29</v>
      </c>
      <c r="N1618">
        <v>890.73</v>
      </c>
      <c r="O1618">
        <v>4.7619047620000003</v>
      </c>
      <c r="P1618">
        <v>44.536499999999997</v>
      </c>
      <c r="Q1618">
        <v>6.7</v>
      </c>
    </row>
    <row r="1619" spans="1:17" x14ac:dyDescent="0.3">
      <c r="A1619" t="s">
        <v>701</v>
      </c>
      <c r="B1619" t="s">
        <v>46</v>
      </c>
      <c r="C1619" t="s">
        <v>47</v>
      </c>
      <c r="D1619" t="s">
        <v>20</v>
      </c>
      <c r="E1619" t="s">
        <v>31</v>
      </c>
      <c r="F1619" t="s">
        <v>51</v>
      </c>
      <c r="G1619">
        <v>93.22</v>
      </c>
      <c r="H1619">
        <v>3</v>
      </c>
      <c r="I1619">
        <v>13.983000000000001</v>
      </c>
      <c r="J1619">
        <v>293.64299999999997</v>
      </c>
      <c r="K1619" t="s">
        <v>129</v>
      </c>
      <c r="L1619" s="2">
        <v>0.48958333333333331</v>
      </c>
      <c r="M1619" t="s">
        <v>29</v>
      </c>
      <c r="N1619">
        <v>279.66000000000003</v>
      </c>
      <c r="O1619">
        <v>4.7619047620000003</v>
      </c>
      <c r="P1619">
        <v>13.983000000000001</v>
      </c>
      <c r="Q1619">
        <v>7.2</v>
      </c>
    </row>
    <row r="1620" spans="1:17" x14ac:dyDescent="0.3">
      <c r="A1620" t="s">
        <v>702</v>
      </c>
      <c r="B1620" t="s">
        <v>25</v>
      </c>
      <c r="C1620" t="s">
        <v>26</v>
      </c>
      <c r="D1620" t="s">
        <v>20</v>
      </c>
      <c r="E1620" t="s">
        <v>31</v>
      </c>
      <c r="F1620" t="s">
        <v>37</v>
      </c>
      <c r="G1620">
        <v>80.930000000000007</v>
      </c>
      <c r="H1620">
        <v>1</v>
      </c>
      <c r="I1620">
        <v>4.0465</v>
      </c>
      <c r="J1620">
        <v>84.976500000000001</v>
      </c>
      <c r="K1620" t="s">
        <v>183</v>
      </c>
      <c r="L1620" s="2">
        <v>0.67222222222222217</v>
      </c>
      <c r="M1620" t="s">
        <v>33</v>
      </c>
      <c r="N1620">
        <v>80.930000000000007</v>
      </c>
      <c r="O1620">
        <v>4.7619047620000003</v>
      </c>
      <c r="P1620">
        <v>4.0465</v>
      </c>
      <c r="Q1620">
        <v>9</v>
      </c>
    </row>
    <row r="1621" spans="1:17" x14ac:dyDescent="0.3">
      <c r="A1621" t="s">
        <v>703</v>
      </c>
      <c r="B1621" t="s">
        <v>18</v>
      </c>
      <c r="C1621" t="s">
        <v>19</v>
      </c>
      <c r="D1621" t="s">
        <v>20</v>
      </c>
      <c r="E1621" t="s">
        <v>31</v>
      </c>
      <c r="F1621" t="s">
        <v>48</v>
      </c>
      <c r="G1621">
        <v>67.45</v>
      </c>
      <c r="H1621">
        <v>10</v>
      </c>
      <c r="I1621">
        <v>33.725000000000001</v>
      </c>
      <c r="J1621">
        <v>708.22500000000002</v>
      </c>
      <c r="K1621" s="1">
        <v>43526</v>
      </c>
      <c r="L1621" s="2">
        <v>0.47569444444444442</v>
      </c>
      <c r="M1621" t="s">
        <v>23</v>
      </c>
      <c r="N1621">
        <v>674.5</v>
      </c>
      <c r="O1621">
        <v>4.7619047620000003</v>
      </c>
      <c r="P1621">
        <v>33.725000000000001</v>
      </c>
      <c r="Q1621">
        <v>4.2</v>
      </c>
    </row>
    <row r="1622" spans="1:17" x14ac:dyDescent="0.3">
      <c r="A1622" t="s">
        <v>704</v>
      </c>
      <c r="B1622" t="s">
        <v>18</v>
      </c>
      <c r="C1622" t="s">
        <v>19</v>
      </c>
      <c r="D1622" t="s">
        <v>20</v>
      </c>
      <c r="E1622" t="s">
        <v>21</v>
      </c>
      <c r="F1622" t="s">
        <v>37</v>
      </c>
      <c r="G1622">
        <v>38.72</v>
      </c>
      <c r="H1622">
        <v>9</v>
      </c>
      <c r="I1622">
        <v>17.423999999999999</v>
      </c>
      <c r="J1622">
        <v>365.904</v>
      </c>
      <c r="K1622" t="s">
        <v>295</v>
      </c>
      <c r="L1622" s="2">
        <v>0.51666666666666672</v>
      </c>
      <c r="M1622" t="s">
        <v>23</v>
      </c>
      <c r="N1622">
        <v>348.48</v>
      </c>
      <c r="O1622">
        <v>4.7619047620000003</v>
      </c>
      <c r="P1622">
        <v>17.423999999999999</v>
      </c>
      <c r="Q1622">
        <v>4.2</v>
      </c>
    </row>
    <row r="1623" spans="1:17" x14ac:dyDescent="0.3">
      <c r="A1623" t="s">
        <v>705</v>
      </c>
      <c r="B1623" t="s">
        <v>46</v>
      </c>
      <c r="C1623" t="s">
        <v>47</v>
      </c>
      <c r="D1623" t="s">
        <v>20</v>
      </c>
      <c r="E1623" t="s">
        <v>31</v>
      </c>
      <c r="F1623" t="s">
        <v>37</v>
      </c>
      <c r="G1623">
        <v>72.599999999999994</v>
      </c>
      <c r="H1623">
        <v>6</v>
      </c>
      <c r="I1623">
        <v>21.78</v>
      </c>
      <c r="J1623">
        <v>457.38</v>
      </c>
      <c r="K1623" t="s">
        <v>138</v>
      </c>
      <c r="L1623" s="2">
        <v>0.82708333333333339</v>
      </c>
      <c r="M1623" t="s">
        <v>29</v>
      </c>
      <c r="N1623">
        <v>435.6</v>
      </c>
      <c r="O1623">
        <v>4.7619047620000003</v>
      </c>
      <c r="P1623">
        <v>21.78</v>
      </c>
      <c r="Q1623">
        <v>6.9</v>
      </c>
    </row>
    <row r="1624" spans="1:17" x14ac:dyDescent="0.3">
      <c r="A1624" t="s">
        <v>706</v>
      </c>
      <c r="B1624" t="s">
        <v>25</v>
      </c>
      <c r="C1624" t="s">
        <v>26</v>
      </c>
      <c r="D1624" t="s">
        <v>20</v>
      </c>
      <c r="E1624" t="s">
        <v>31</v>
      </c>
      <c r="F1624" t="s">
        <v>28</v>
      </c>
      <c r="G1624">
        <v>87.91</v>
      </c>
      <c r="H1624">
        <v>5</v>
      </c>
      <c r="I1624">
        <v>21.977499999999999</v>
      </c>
      <c r="J1624">
        <v>461.52749999999997</v>
      </c>
      <c r="K1624" t="s">
        <v>354</v>
      </c>
      <c r="L1624" s="2">
        <v>0.75694444444444453</v>
      </c>
      <c r="M1624" t="s">
        <v>23</v>
      </c>
      <c r="N1624">
        <v>439.55</v>
      </c>
      <c r="O1624">
        <v>4.7619047620000003</v>
      </c>
      <c r="P1624">
        <v>21.977499999999999</v>
      </c>
      <c r="Q1624">
        <v>4.4000000000000004</v>
      </c>
    </row>
    <row r="1625" spans="1:17" x14ac:dyDescent="0.3">
      <c r="A1625" t="s">
        <v>707</v>
      </c>
      <c r="B1625" t="s">
        <v>18</v>
      </c>
      <c r="C1625" t="s">
        <v>19</v>
      </c>
      <c r="D1625" t="s">
        <v>20</v>
      </c>
      <c r="E1625" t="s">
        <v>31</v>
      </c>
      <c r="F1625" t="s">
        <v>48</v>
      </c>
      <c r="G1625">
        <v>98.53</v>
      </c>
      <c r="H1625">
        <v>6</v>
      </c>
      <c r="I1625">
        <v>29.559000000000001</v>
      </c>
      <c r="J1625">
        <v>620.73900000000003</v>
      </c>
      <c r="K1625" t="s">
        <v>147</v>
      </c>
      <c r="L1625" s="2">
        <v>0.47361111111111115</v>
      </c>
      <c r="M1625" t="s">
        <v>33</v>
      </c>
      <c r="N1625">
        <v>591.17999999999995</v>
      </c>
      <c r="O1625">
        <v>4.7619047620000003</v>
      </c>
      <c r="P1625">
        <v>29.559000000000001</v>
      </c>
      <c r="Q1625">
        <v>4</v>
      </c>
    </row>
    <row r="1626" spans="1:17" x14ac:dyDescent="0.3">
      <c r="A1626" t="s">
        <v>708</v>
      </c>
      <c r="B1626" t="s">
        <v>25</v>
      </c>
      <c r="C1626" t="s">
        <v>26</v>
      </c>
      <c r="D1626" t="s">
        <v>20</v>
      </c>
      <c r="E1626" t="s">
        <v>21</v>
      </c>
      <c r="F1626" t="s">
        <v>51</v>
      </c>
      <c r="G1626">
        <v>43.46</v>
      </c>
      <c r="H1626">
        <v>6</v>
      </c>
      <c r="I1626">
        <v>13.038</v>
      </c>
      <c r="J1626">
        <v>273.798</v>
      </c>
      <c r="K1626" s="1">
        <v>43648</v>
      </c>
      <c r="L1626" s="2">
        <v>0.74652777777777779</v>
      </c>
      <c r="M1626" t="s">
        <v>23</v>
      </c>
      <c r="N1626">
        <v>260.76</v>
      </c>
      <c r="O1626">
        <v>4.7619047620000003</v>
      </c>
      <c r="P1626">
        <v>13.038</v>
      </c>
      <c r="Q1626">
        <v>8.5</v>
      </c>
    </row>
    <row r="1627" spans="1:17" x14ac:dyDescent="0.3">
      <c r="A1627" t="s">
        <v>709</v>
      </c>
      <c r="B1627" t="s">
        <v>18</v>
      </c>
      <c r="C1627" t="s">
        <v>19</v>
      </c>
      <c r="D1627" t="s">
        <v>27</v>
      </c>
      <c r="E1627" t="s">
        <v>21</v>
      </c>
      <c r="F1627" t="s">
        <v>48</v>
      </c>
      <c r="G1627">
        <v>71.680000000000007</v>
      </c>
      <c r="H1627">
        <v>3</v>
      </c>
      <c r="I1627">
        <v>10.752000000000001</v>
      </c>
      <c r="J1627">
        <v>225.792</v>
      </c>
      <c r="K1627" t="s">
        <v>171</v>
      </c>
      <c r="L1627" s="2">
        <v>0.64583333333333337</v>
      </c>
      <c r="M1627" t="s">
        <v>33</v>
      </c>
      <c r="N1627">
        <v>215.04</v>
      </c>
      <c r="O1627">
        <v>4.7619047620000003</v>
      </c>
      <c r="P1627">
        <v>10.752000000000001</v>
      </c>
      <c r="Q1627">
        <v>9.1999999999999993</v>
      </c>
    </row>
    <row r="1628" spans="1:17" x14ac:dyDescent="0.3">
      <c r="A1628" t="s">
        <v>710</v>
      </c>
      <c r="B1628" t="s">
        <v>18</v>
      </c>
      <c r="C1628" t="s">
        <v>19</v>
      </c>
      <c r="D1628" t="s">
        <v>20</v>
      </c>
      <c r="E1628" t="s">
        <v>21</v>
      </c>
      <c r="F1628" t="s">
        <v>48</v>
      </c>
      <c r="G1628">
        <v>91.61</v>
      </c>
      <c r="H1628">
        <v>1</v>
      </c>
      <c r="I1628">
        <v>4.5804999999999998</v>
      </c>
      <c r="J1628">
        <v>96.1905</v>
      </c>
      <c r="K1628" t="s">
        <v>295</v>
      </c>
      <c r="L1628" s="2">
        <v>0.8222222222222223</v>
      </c>
      <c r="M1628" t="s">
        <v>29</v>
      </c>
      <c r="N1628">
        <v>91.61</v>
      </c>
      <c r="O1628">
        <v>4.7619047620000003</v>
      </c>
      <c r="P1628">
        <v>4.5804999999999998</v>
      </c>
      <c r="Q1628">
        <v>9.8000000000000007</v>
      </c>
    </row>
    <row r="1629" spans="1:17" x14ac:dyDescent="0.3">
      <c r="A1629" t="s">
        <v>711</v>
      </c>
      <c r="B1629" t="s">
        <v>46</v>
      </c>
      <c r="C1629" t="s">
        <v>47</v>
      </c>
      <c r="D1629" t="s">
        <v>20</v>
      </c>
      <c r="E1629" t="s">
        <v>21</v>
      </c>
      <c r="F1629" t="s">
        <v>32</v>
      </c>
      <c r="G1629">
        <v>94.59</v>
      </c>
      <c r="H1629">
        <v>7</v>
      </c>
      <c r="I1629">
        <v>33.106499999999997</v>
      </c>
      <c r="J1629">
        <v>695.23649999999998</v>
      </c>
      <c r="K1629" t="s">
        <v>91</v>
      </c>
      <c r="L1629" s="2">
        <v>0.64374999999999993</v>
      </c>
      <c r="M1629" t="s">
        <v>33</v>
      </c>
      <c r="N1629">
        <v>662.13</v>
      </c>
      <c r="O1629">
        <v>4.7619047620000003</v>
      </c>
      <c r="P1629">
        <v>33.106499999999997</v>
      </c>
      <c r="Q1629">
        <v>4.9000000000000004</v>
      </c>
    </row>
    <row r="1630" spans="1:17" x14ac:dyDescent="0.3">
      <c r="A1630" t="s">
        <v>712</v>
      </c>
      <c r="B1630" t="s">
        <v>46</v>
      </c>
      <c r="C1630" t="s">
        <v>47</v>
      </c>
      <c r="D1630" t="s">
        <v>27</v>
      </c>
      <c r="E1630" t="s">
        <v>21</v>
      </c>
      <c r="F1630" t="s">
        <v>51</v>
      </c>
      <c r="G1630">
        <v>83.25</v>
      </c>
      <c r="H1630">
        <v>10</v>
      </c>
      <c r="I1630">
        <v>41.625</v>
      </c>
      <c r="J1630">
        <v>874.125</v>
      </c>
      <c r="K1630" s="1">
        <v>43800</v>
      </c>
      <c r="L1630" s="2">
        <v>0.47569444444444442</v>
      </c>
      <c r="M1630" t="s">
        <v>33</v>
      </c>
      <c r="N1630">
        <v>832.5</v>
      </c>
      <c r="O1630">
        <v>4.7619047620000003</v>
      </c>
      <c r="P1630">
        <v>41.625</v>
      </c>
      <c r="Q1630">
        <v>4.4000000000000004</v>
      </c>
    </row>
    <row r="1631" spans="1:17" x14ac:dyDescent="0.3">
      <c r="A1631" t="s">
        <v>713</v>
      </c>
      <c r="B1631" t="s">
        <v>46</v>
      </c>
      <c r="C1631" t="s">
        <v>47</v>
      </c>
      <c r="D1631" t="s">
        <v>20</v>
      </c>
      <c r="E1631" t="s">
        <v>31</v>
      </c>
      <c r="F1631" t="s">
        <v>51</v>
      </c>
      <c r="G1631">
        <v>91.35</v>
      </c>
      <c r="H1631">
        <v>1</v>
      </c>
      <c r="I1631">
        <v>4.5674999999999999</v>
      </c>
      <c r="J1631">
        <v>95.917500000000004</v>
      </c>
      <c r="K1631" t="s">
        <v>212</v>
      </c>
      <c r="L1631" s="2">
        <v>0.65416666666666667</v>
      </c>
      <c r="M1631" t="s">
        <v>29</v>
      </c>
      <c r="N1631">
        <v>91.35</v>
      </c>
      <c r="O1631">
        <v>4.7619047620000003</v>
      </c>
      <c r="P1631">
        <v>4.5674999999999999</v>
      </c>
      <c r="Q1631">
        <v>6.8</v>
      </c>
    </row>
    <row r="1632" spans="1:17" x14ac:dyDescent="0.3">
      <c r="A1632" t="s">
        <v>714</v>
      </c>
      <c r="B1632" t="s">
        <v>46</v>
      </c>
      <c r="C1632" t="s">
        <v>47</v>
      </c>
      <c r="D1632" t="s">
        <v>20</v>
      </c>
      <c r="E1632" t="s">
        <v>21</v>
      </c>
      <c r="F1632" t="s">
        <v>48</v>
      </c>
      <c r="G1632">
        <v>78.88</v>
      </c>
      <c r="H1632">
        <v>2</v>
      </c>
      <c r="I1632">
        <v>7.8879999999999999</v>
      </c>
      <c r="J1632">
        <v>165.648</v>
      </c>
      <c r="K1632" t="s">
        <v>145</v>
      </c>
      <c r="L1632" s="2">
        <v>0.6694444444444444</v>
      </c>
      <c r="M1632" t="s">
        <v>29</v>
      </c>
      <c r="N1632">
        <v>157.76</v>
      </c>
      <c r="O1632">
        <v>4.7619047620000003</v>
      </c>
      <c r="P1632">
        <v>7.8879999999999999</v>
      </c>
      <c r="Q1632">
        <v>9.1</v>
      </c>
    </row>
    <row r="1633" spans="1:17" x14ac:dyDescent="0.3">
      <c r="A1633" t="s">
        <v>715</v>
      </c>
      <c r="B1633" t="s">
        <v>18</v>
      </c>
      <c r="C1633" t="s">
        <v>19</v>
      </c>
      <c r="D1633" t="s">
        <v>27</v>
      </c>
      <c r="E1633" t="s">
        <v>31</v>
      </c>
      <c r="F1633" t="s">
        <v>37</v>
      </c>
      <c r="G1633">
        <v>60.87</v>
      </c>
      <c r="H1633">
        <v>2</v>
      </c>
      <c r="I1633">
        <v>6.0869999999999997</v>
      </c>
      <c r="J1633">
        <v>127.827</v>
      </c>
      <c r="K1633" s="1">
        <v>43711</v>
      </c>
      <c r="L1633" s="2">
        <v>0.52569444444444446</v>
      </c>
      <c r="M1633" t="s">
        <v>23</v>
      </c>
      <c r="N1633">
        <v>121.74</v>
      </c>
      <c r="O1633">
        <v>4.7619047620000003</v>
      </c>
      <c r="P1633">
        <v>6.0869999999999997</v>
      </c>
      <c r="Q1633">
        <v>8.6999999999999993</v>
      </c>
    </row>
    <row r="1634" spans="1:17" x14ac:dyDescent="0.3">
      <c r="A1634" t="s">
        <v>716</v>
      </c>
      <c r="B1634" t="s">
        <v>46</v>
      </c>
      <c r="C1634" t="s">
        <v>47</v>
      </c>
      <c r="D1634" t="s">
        <v>20</v>
      </c>
      <c r="E1634" t="s">
        <v>31</v>
      </c>
      <c r="F1634" t="s">
        <v>22</v>
      </c>
      <c r="G1634">
        <v>82.58</v>
      </c>
      <c r="H1634">
        <v>10</v>
      </c>
      <c r="I1634">
        <v>41.29</v>
      </c>
      <c r="J1634">
        <v>867.09</v>
      </c>
      <c r="K1634" t="s">
        <v>354</v>
      </c>
      <c r="L1634" s="2">
        <v>0.6118055555555556</v>
      </c>
      <c r="M1634" t="s">
        <v>29</v>
      </c>
      <c r="N1634">
        <v>825.8</v>
      </c>
      <c r="O1634">
        <v>4.7619047620000003</v>
      </c>
      <c r="P1634">
        <v>41.29</v>
      </c>
      <c r="Q1634">
        <v>5</v>
      </c>
    </row>
    <row r="1635" spans="1:17" x14ac:dyDescent="0.3">
      <c r="A1635" t="s">
        <v>717</v>
      </c>
      <c r="B1635" t="s">
        <v>18</v>
      </c>
      <c r="C1635" t="s">
        <v>19</v>
      </c>
      <c r="D1635" t="s">
        <v>20</v>
      </c>
      <c r="E1635" t="s">
        <v>31</v>
      </c>
      <c r="F1635" t="s">
        <v>32</v>
      </c>
      <c r="G1635">
        <v>53.3</v>
      </c>
      <c r="H1635">
        <v>3</v>
      </c>
      <c r="I1635">
        <v>7.9950000000000001</v>
      </c>
      <c r="J1635">
        <v>167.89500000000001</v>
      </c>
      <c r="K1635" t="s">
        <v>76</v>
      </c>
      <c r="L1635" s="2">
        <v>0.59652777777777777</v>
      </c>
      <c r="M1635" t="s">
        <v>23</v>
      </c>
      <c r="N1635">
        <v>159.9</v>
      </c>
      <c r="O1635">
        <v>4.7619047620000003</v>
      </c>
      <c r="P1635">
        <v>7.9950000000000001</v>
      </c>
      <c r="Q1635">
        <v>7.5</v>
      </c>
    </row>
    <row r="1636" spans="1:17" x14ac:dyDescent="0.3">
      <c r="A1636" t="s">
        <v>718</v>
      </c>
      <c r="B1636" t="s">
        <v>18</v>
      </c>
      <c r="C1636" t="s">
        <v>19</v>
      </c>
      <c r="D1636" t="s">
        <v>27</v>
      </c>
      <c r="E1636" t="s">
        <v>21</v>
      </c>
      <c r="F1636" t="s">
        <v>51</v>
      </c>
      <c r="G1636">
        <v>12.09</v>
      </c>
      <c r="H1636">
        <v>1</v>
      </c>
      <c r="I1636">
        <v>0.60450000000000004</v>
      </c>
      <c r="J1636">
        <v>12.6945</v>
      </c>
      <c r="K1636" t="s">
        <v>145</v>
      </c>
      <c r="L1636" s="2">
        <v>0.7631944444444444</v>
      </c>
      <c r="M1636" t="s">
        <v>33</v>
      </c>
      <c r="N1636">
        <v>12.09</v>
      </c>
      <c r="O1636">
        <v>4.7619047620000003</v>
      </c>
      <c r="P1636">
        <v>0.60450000000000004</v>
      </c>
      <c r="Q1636">
        <v>8.1999999999999993</v>
      </c>
    </row>
    <row r="1637" spans="1:17" x14ac:dyDescent="0.3">
      <c r="A1637" t="s">
        <v>719</v>
      </c>
      <c r="B1637" t="s">
        <v>18</v>
      </c>
      <c r="C1637" t="s">
        <v>19</v>
      </c>
      <c r="D1637" t="s">
        <v>27</v>
      </c>
      <c r="E1637" t="s">
        <v>31</v>
      </c>
      <c r="F1637" t="s">
        <v>37</v>
      </c>
      <c r="G1637">
        <v>64.19</v>
      </c>
      <c r="H1637">
        <v>10</v>
      </c>
      <c r="I1637">
        <v>32.094999999999999</v>
      </c>
      <c r="J1637">
        <v>673.995</v>
      </c>
      <c r="K1637" t="s">
        <v>183</v>
      </c>
      <c r="L1637" s="2">
        <v>0.58888888888888891</v>
      </c>
      <c r="M1637" t="s">
        <v>33</v>
      </c>
      <c r="N1637">
        <v>641.9</v>
      </c>
      <c r="O1637">
        <v>4.7619047620000003</v>
      </c>
      <c r="P1637">
        <v>32.094999999999999</v>
      </c>
      <c r="Q1637">
        <v>6.7</v>
      </c>
    </row>
    <row r="1638" spans="1:17" x14ac:dyDescent="0.3">
      <c r="A1638" t="s">
        <v>720</v>
      </c>
      <c r="B1638" t="s">
        <v>18</v>
      </c>
      <c r="C1638" t="s">
        <v>19</v>
      </c>
      <c r="D1638" t="s">
        <v>27</v>
      </c>
      <c r="E1638" t="s">
        <v>31</v>
      </c>
      <c r="F1638" t="s">
        <v>28</v>
      </c>
      <c r="G1638">
        <v>78.31</v>
      </c>
      <c r="H1638">
        <v>3</v>
      </c>
      <c r="I1638">
        <v>11.746499999999999</v>
      </c>
      <c r="J1638">
        <v>246.6765</v>
      </c>
      <c r="K1638" s="1">
        <v>43588</v>
      </c>
      <c r="L1638" s="2">
        <v>0.69305555555555554</v>
      </c>
      <c r="M1638" t="s">
        <v>23</v>
      </c>
      <c r="N1638">
        <v>234.93</v>
      </c>
      <c r="O1638">
        <v>4.7619047620000003</v>
      </c>
      <c r="P1638">
        <v>11.746499999999999</v>
      </c>
      <c r="Q1638">
        <v>5.4</v>
      </c>
    </row>
    <row r="1639" spans="1:17" x14ac:dyDescent="0.3">
      <c r="A1639" t="s">
        <v>721</v>
      </c>
      <c r="B1639" t="s">
        <v>18</v>
      </c>
      <c r="C1639" t="s">
        <v>19</v>
      </c>
      <c r="D1639" t="s">
        <v>20</v>
      </c>
      <c r="E1639" t="s">
        <v>31</v>
      </c>
      <c r="F1639" t="s">
        <v>48</v>
      </c>
      <c r="G1639">
        <v>83.77</v>
      </c>
      <c r="H1639">
        <v>2</v>
      </c>
      <c r="I1639">
        <v>8.3770000000000007</v>
      </c>
      <c r="J1639">
        <v>175.917</v>
      </c>
      <c r="K1639" t="s">
        <v>58</v>
      </c>
      <c r="L1639" s="2">
        <v>0.45416666666666666</v>
      </c>
      <c r="M1639" t="s">
        <v>33</v>
      </c>
      <c r="N1639">
        <v>167.54</v>
      </c>
      <c r="O1639">
        <v>4.7619047620000003</v>
      </c>
      <c r="P1639">
        <v>8.3770000000000007</v>
      </c>
      <c r="Q1639">
        <v>7</v>
      </c>
    </row>
    <row r="1640" spans="1:17" x14ac:dyDescent="0.3">
      <c r="A1640" t="s">
        <v>722</v>
      </c>
      <c r="B1640" t="s">
        <v>46</v>
      </c>
      <c r="C1640" t="s">
        <v>47</v>
      </c>
      <c r="D1640" t="s">
        <v>27</v>
      </c>
      <c r="E1640" t="s">
        <v>31</v>
      </c>
      <c r="F1640" t="s">
        <v>32</v>
      </c>
      <c r="G1640">
        <v>99.7</v>
      </c>
      <c r="H1640">
        <v>3</v>
      </c>
      <c r="I1640">
        <v>14.955</v>
      </c>
      <c r="J1640">
        <v>314.05500000000001</v>
      </c>
      <c r="K1640" t="s">
        <v>289</v>
      </c>
      <c r="L1640" s="2">
        <v>0.47847222222222219</v>
      </c>
      <c r="M1640" t="s">
        <v>23</v>
      </c>
      <c r="N1640">
        <v>299.10000000000002</v>
      </c>
      <c r="O1640">
        <v>4.7619047620000003</v>
      </c>
      <c r="P1640">
        <v>14.955</v>
      </c>
      <c r="Q1640">
        <v>4.7</v>
      </c>
    </row>
    <row r="1641" spans="1:17" x14ac:dyDescent="0.3">
      <c r="A1641" t="s">
        <v>723</v>
      </c>
      <c r="B1641" t="s">
        <v>46</v>
      </c>
      <c r="C1641" t="s">
        <v>47</v>
      </c>
      <c r="D1641" t="s">
        <v>20</v>
      </c>
      <c r="E1641" t="s">
        <v>31</v>
      </c>
      <c r="F1641" t="s">
        <v>48</v>
      </c>
      <c r="G1641">
        <v>79.91</v>
      </c>
      <c r="H1641">
        <v>3</v>
      </c>
      <c r="I1641">
        <v>11.986499999999999</v>
      </c>
      <c r="J1641">
        <v>251.7165</v>
      </c>
      <c r="K1641" t="s">
        <v>295</v>
      </c>
      <c r="L1641" s="2">
        <v>0.81111111111111101</v>
      </c>
      <c r="M1641" t="s">
        <v>33</v>
      </c>
      <c r="N1641">
        <v>239.73</v>
      </c>
      <c r="O1641">
        <v>4.7619047620000003</v>
      </c>
      <c r="P1641">
        <v>11.986499999999999</v>
      </c>
      <c r="Q1641">
        <v>5</v>
      </c>
    </row>
    <row r="1642" spans="1:17" x14ac:dyDescent="0.3">
      <c r="A1642" t="s">
        <v>724</v>
      </c>
      <c r="B1642" t="s">
        <v>46</v>
      </c>
      <c r="C1642" t="s">
        <v>47</v>
      </c>
      <c r="D1642" t="s">
        <v>20</v>
      </c>
      <c r="E1642" t="s">
        <v>31</v>
      </c>
      <c r="F1642" t="s">
        <v>22</v>
      </c>
      <c r="G1642">
        <v>66.47</v>
      </c>
      <c r="H1642">
        <v>10</v>
      </c>
      <c r="I1642">
        <v>33.234999999999999</v>
      </c>
      <c r="J1642">
        <v>697.93499999999995</v>
      </c>
      <c r="K1642" t="s">
        <v>58</v>
      </c>
      <c r="L1642" s="2">
        <v>0.62569444444444444</v>
      </c>
      <c r="M1642" t="s">
        <v>33</v>
      </c>
      <c r="N1642">
        <v>664.7</v>
      </c>
      <c r="O1642">
        <v>4.7619047620000003</v>
      </c>
      <c r="P1642">
        <v>33.234999999999999</v>
      </c>
      <c r="Q1642">
        <v>5</v>
      </c>
    </row>
    <row r="1643" spans="1:17" x14ac:dyDescent="0.3">
      <c r="A1643" t="s">
        <v>725</v>
      </c>
      <c r="B1643" t="s">
        <v>18</v>
      </c>
      <c r="C1643" t="s">
        <v>19</v>
      </c>
      <c r="D1643" t="s">
        <v>27</v>
      </c>
      <c r="E1643" t="s">
        <v>31</v>
      </c>
      <c r="F1643" t="s">
        <v>22</v>
      </c>
      <c r="G1643">
        <v>28.95</v>
      </c>
      <c r="H1643">
        <v>7</v>
      </c>
      <c r="I1643">
        <v>10.1325</v>
      </c>
      <c r="J1643">
        <v>212.7825</v>
      </c>
      <c r="K1643" s="1">
        <v>43527</v>
      </c>
      <c r="L1643" s="2">
        <v>0.85486111111111107</v>
      </c>
      <c r="M1643" t="s">
        <v>33</v>
      </c>
      <c r="N1643">
        <v>202.65</v>
      </c>
      <c r="O1643">
        <v>4.7619047620000003</v>
      </c>
      <c r="P1643">
        <v>10.1325</v>
      </c>
      <c r="Q1643">
        <v>6</v>
      </c>
    </row>
    <row r="1644" spans="1:17" x14ac:dyDescent="0.3">
      <c r="A1644" t="s">
        <v>726</v>
      </c>
      <c r="B1644" t="s">
        <v>25</v>
      </c>
      <c r="C1644" t="s">
        <v>26</v>
      </c>
      <c r="D1644" t="s">
        <v>27</v>
      </c>
      <c r="E1644" t="s">
        <v>21</v>
      </c>
      <c r="F1644" t="s">
        <v>28</v>
      </c>
      <c r="G1644">
        <v>46.2</v>
      </c>
      <c r="H1644">
        <v>1</v>
      </c>
      <c r="I1644">
        <v>2.31</v>
      </c>
      <c r="J1644">
        <v>48.51</v>
      </c>
      <c r="K1644" t="s">
        <v>103</v>
      </c>
      <c r="L1644" s="2">
        <v>0.51111111111111118</v>
      </c>
      <c r="M1644" t="s">
        <v>29</v>
      </c>
      <c r="N1644">
        <v>46.2</v>
      </c>
      <c r="O1644">
        <v>4.7619047620000003</v>
      </c>
      <c r="P1644">
        <v>2.31</v>
      </c>
      <c r="Q1644">
        <v>6.3</v>
      </c>
    </row>
    <row r="1645" spans="1:17" x14ac:dyDescent="0.3">
      <c r="A1645" t="s">
        <v>727</v>
      </c>
      <c r="B1645" t="s">
        <v>46</v>
      </c>
      <c r="C1645" t="s">
        <v>47</v>
      </c>
      <c r="D1645" t="s">
        <v>20</v>
      </c>
      <c r="E1645" t="s">
        <v>21</v>
      </c>
      <c r="F1645" t="s">
        <v>48</v>
      </c>
      <c r="G1645">
        <v>17.63</v>
      </c>
      <c r="H1645">
        <v>5</v>
      </c>
      <c r="I1645">
        <v>4.4074999999999998</v>
      </c>
      <c r="J1645">
        <v>92.557500000000005</v>
      </c>
      <c r="K1645" s="1">
        <v>43680</v>
      </c>
      <c r="L1645" s="2">
        <v>0.64374999999999993</v>
      </c>
      <c r="M1645" t="s">
        <v>29</v>
      </c>
      <c r="N1645">
        <v>88.15</v>
      </c>
      <c r="O1645">
        <v>4.7619047620000003</v>
      </c>
      <c r="P1645">
        <v>4.4074999999999998</v>
      </c>
      <c r="Q1645">
        <v>8.5</v>
      </c>
    </row>
    <row r="1646" spans="1:17" x14ac:dyDescent="0.3">
      <c r="A1646" t="s">
        <v>728</v>
      </c>
      <c r="B1646" t="s">
        <v>46</v>
      </c>
      <c r="C1646" t="s">
        <v>47</v>
      </c>
      <c r="D1646" t="s">
        <v>27</v>
      </c>
      <c r="E1646" t="s">
        <v>31</v>
      </c>
      <c r="F1646" t="s">
        <v>51</v>
      </c>
      <c r="G1646">
        <v>52.42</v>
      </c>
      <c r="H1646">
        <v>3</v>
      </c>
      <c r="I1646">
        <v>7.8630000000000004</v>
      </c>
      <c r="J1646">
        <v>165.12299999999999</v>
      </c>
      <c r="K1646" t="s">
        <v>99</v>
      </c>
      <c r="L1646" s="2">
        <v>0.73333333333333339</v>
      </c>
      <c r="M1646" t="s">
        <v>23</v>
      </c>
      <c r="N1646">
        <v>157.26</v>
      </c>
      <c r="O1646">
        <v>4.7619047620000003</v>
      </c>
      <c r="P1646">
        <v>7.8630000000000004</v>
      </c>
      <c r="Q1646">
        <v>7.5</v>
      </c>
    </row>
    <row r="1647" spans="1:17" x14ac:dyDescent="0.3">
      <c r="A1647" t="s">
        <v>729</v>
      </c>
      <c r="B1647" t="s">
        <v>46</v>
      </c>
      <c r="C1647" t="s">
        <v>47</v>
      </c>
      <c r="D1647" t="s">
        <v>20</v>
      </c>
      <c r="E1647" t="s">
        <v>21</v>
      </c>
      <c r="F1647" t="s">
        <v>48</v>
      </c>
      <c r="G1647">
        <v>98.79</v>
      </c>
      <c r="H1647">
        <v>3</v>
      </c>
      <c r="I1647">
        <v>14.8185</v>
      </c>
      <c r="J1647">
        <v>311.18849999999998</v>
      </c>
      <c r="K1647" t="s">
        <v>149</v>
      </c>
      <c r="L1647" s="2">
        <v>0.83333333333333337</v>
      </c>
      <c r="M1647" t="s">
        <v>23</v>
      </c>
      <c r="N1647">
        <v>296.37</v>
      </c>
      <c r="O1647">
        <v>4.7619047620000003</v>
      </c>
      <c r="P1647">
        <v>14.8185</v>
      </c>
      <c r="Q1647">
        <v>6.4</v>
      </c>
    </row>
    <row r="1648" spans="1:17" x14ac:dyDescent="0.3">
      <c r="A1648" t="s">
        <v>730</v>
      </c>
      <c r="B1648" t="s">
        <v>25</v>
      </c>
      <c r="C1648" t="s">
        <v>26</v>
      </c>
      <c r="D1648" t="s">
        <v>20</v>
      </c>
      <c r="E1648" t="s">
        <v>21</v>
      </c>
      <c r="F1648" t="s">
        <v>28</v>
      </c>
      <c r="G1648">
        <v>88.55</v>
      </c>
      <c r="H1648">
        <v>8</v>
      </c>
      <c r="I1648">
        <v>35.42</v>
      </c>
      <c r="J1648">
        <v>743.82</v>
      </c>
      <c r="K1648" t="s">
        <v>103</v>
      </c>
      <c r="L1648" s="2">
        <v>0.64513888888888882</v>
      </c>
      <c r="M1648" t="s">
        <v>23</v>
      </c>
      <c r="N1648">
        <v>708.4</v>
      </c>
      <c r="O1648">
        <v>4.7619047620000003</v>
      </c>
      <c r="P1648">
        <v>35.42</v>
      </c>
      <c r="Q1648">
        <v>4.7</v>
      </c>
    </row>
    <row r="1649" spans="1:17" x14ac:dyDescent="0.3">
      <c r="A1649" t="s">
        <v>731</v>
      </c>
      <c r="B1649" t="s">
        <v>46</v>
      </c>
      <c r="C1649" t="s">
        <v>47</v>
      </c>
      <c r="D1649" t="s">
        <v>20</v>
      </c>
      <c r="E1649" t="s">
        <v>31</v>
      </c>
      <c r="F1649" t="s">
        <v>28</v>
      </c>
      <c r="G1649">
        <v>55.67</v>
      </c>
      <c r="H1649">
        <v>2</v>
      </c>
      <c r="I1649">
        <v>5.5670000000000002</v>
      </c>
      <c r="J1649">
        <v>116.907</v>
      </c>
      <c r="K1649" t="s">
        <v>112</v>
      </c>
      <c r="L1649" s="2">
        <v>0.63055555555555554</v>
      </c>
      <c r="M1649" t="s">
        <v>23</v>
      </c>
      <c r="N1649">
        <v>111.34</v>
      </c>
      <c r="O1649">
        <v>4.7619047620000003</v>
      </c>
      <c r="P1649">
        <v>5.5670000000000002</v>
      </c>
      <c r="Q1649">
        <v>6</v>
      </c>
    </row>
    <row r="1650" spans="1:17" x14ac:dyDescent="0.3">
      <c r="A1650" t="s">
        <v>732</v>
      </c>
      <c r="B1650" t="s">
        <v>25</v>
      </c>
      <c r="C1650" t="s">
        <v>26</v>
      </c>
      <c r="D1650" t="s">
        <v>20</v>
      </c>
      <c r="E1650" t="s">
        <v>21</v>
      </c>
      <c r="F1650" t="s">
        <v>48</v>
      </c>
      <c r="G1650">
        <v>72.52</v>
      </c>
      <c r="H1650">
        <v>8</v>
      </c>
      <c r="I1650">
        <v>29.007999999999999</v>
      </c>
      <c r="J1650">
        <v>609.16800000000001</v>
      </c>
      <c r="K1650" t="s">
        <v>235</v>
      </c>
      <c r="L1650" s="2">
        <v>0.80972222222222223</v>
      </c>
      <c r="M1650" t="s">
        <v>33</v>
      </c>
      <c r="N1650">
        <v>580.16</v>
      </c>
      <c r="O1650">
        <v>4.7619047620000003</v>
      </c>
      <c r="P1650">
        <v>29.007999999999999</v>
      </c>
      <c r="Q1650">
        <v>4</v>
      </c>
    </row>
    <row r="1651" spans="1:17" x14ac:dyDescent="0.3">
      <c r="A1651" t="s">
        <v>733</v>
      </c>
      <c r="B1651" t="s">
        <v>25</v>
      </c>
      <c r="C1651" t="s">
        <v>26</v>
      </c>
      <c r="D1651" t="s">
        <v>20</v>
      </c>
      <c r="E1651" t="s">
        <v>31</v>
      </c>
      <c r="F1651" t="s">
        <v>28</v>
      </c>
      <c r="G1651">
        <v>12.05</v>
      </c>
      <c r="H1651">
        <v>5</v>
      </c>
      <c r="I1651">
        <v>3.0125000000000002</v>
      </c>
      <c r="J1651">
        <v>63.262500000000003</v>
      </c>
      <c r="K1651" t="s">
        <v>212</v>
      </c>
      <c r="L1651" s="2">
        <v>0.66180555555555554</v>
      </c>
      <c r="M1651" t="s">
        <v>23</v>
      </c>
      <c r="N1651">
        <v>60.25</v>
      </c>
      <c r="O1651">
        <v>4.7619047620000003</v>
      </c>
      <c r="P1651">
        <v>3.0125000000000002</v>
      </c>
      <c r="Q1651">
        <v>5.5</v>
      </c>
    </row>
    <row r="1652" spans="1:17" x14ac:dyDescent="0.3">
      <c r="A1652" t="s">
        <v>734</v>
      </c>
      <c r="B1652" t="s">
        <v>18</v>
      </c>
      <c r="C1652" t="s">
        <v>19</v>
      </c>
      <c r="D1652" t="s">
        <v>20</v>
      </c>
      <c r="E1652" t="s">
        <v>31</v>
      </c>
      <c r="F1652" t="s">
        <v>32</v>
      </c>
      <c r="G1652">
        <v>19.36</v>
      </c>
      <c r="H1652">
        <v>9</v>
      </c>
      <c r="I1652">
        <v>8.7119999999999997</v>
      </c>
      <c r="J1652">
        <v>182.952</v>
      </c>
      <c r="K1652" t="s">
        <v>209</v>
      </c>
      <c r="L1652" s="2">
        <v>0.77986111111111101</v>
      </c>
      <c r="M1652" t="s">
        <v>23</v>
      </c>
      <c r="N1652">
        <v>174.24</v>
      </c>
      <c r="O1652">
        <v>4.7619047620000003</v>
      </c>
      <c r="P1652">
        <v>8.7119999999999997</v>
      </c>
      <c r="Q1652">
        <v>8.6999999999999993</v>
      </c>
    </row>
    <row r="1653" spans="1:17" x14ac:dyDescent="0.3">
      <c r="A1653" t="s">
        <v>735</v>
      </c>
      <c r="B1653" t="s">
        <v>25</v>
      </c>
      <c r="C1653" t="s">
        <v>26</v>
      </c>
      <c r="D1653" t="s">
        <v>27</v>
      </c>
      <c r="E1653" t="s">
        <v>31</v>
      </c>
      <c r="F1653" t="s">
        <v>22</v>
      </c>
      <c r="G1653">
        <v>70.209999999999994</v>
      </c>
      <c r="H1653">
        <v>6</v>
      </c>
      <c r="I1653">
        <v>21.062999999999999</v>
      </c>
      <c r="J1653">
        <v>442.32299999999998</v>
      </c>
      <c r="K1653" t="s">
        <v>235</v>
      </c>
      <c r="L1653" s="2">
        <v>0.62361111111111112</v>
      </c>
      <c r="M1653" t="s">
        <v>29</v>
      </c>
      <c r="N1653">
        <v>421.26</v>
      </c>
      <c r="O1653">
        <v>4.7619047620000003</v>
      </c>
      <c r="P1653">
        <v>21.062999999999999</v>
      </c>
      <c r="Q1653">
        <v>7.4</v>
      </c>
    </row>
    <row r="1654" spans="1:17" x14ac:dyDescent="0.3">
      <c r="A1654" t="s">
        <v>736</v>
      </c>
      <c r="B1654" t="s">
        <v>46</v>
      </c>
      <c r="C1654" t="s">
        <v>47</v>
      </c>
      <c r="D1654" t="s">
        <v>20</v>
      </c>
      <c r="E1654" t="s">
        <v>31</v>
      </c>
      <c r="F1654" t="s">
        <v>51</v>
      </c>
      <c r="G1654">
        <v>33.630000000000003</v>
      </c>
      <c r="H1654">
        <v>1</v>
      </c>
      <c r="I1654">
        <v>1.6815</v>
      </c>
      <c r="J1654">
        <v>35.311500000000002</v>
      </c>
      <c r="K1654" t="s">
        <v>295</v>
      </c>
      <c r="L1654" s="2">
        <v>0.82986111111111116</v>
      </c>
      <c r="M1654" t="s">
        <v>29</v>
      </c>
      <c r="N1654">
        <v>33.630000000000003</v>
      </c>
      <c r="O1654">
        <v>4.7619047620000003</v>
      </c>
      <c r="P1654">
        <v>1.6815</v>
      </c>
      <c r="Q1654">
        <v>5.6</v>
      </c>
    </row>
    <row r="1655" spans="1:17" x14ac:dyDescent="0.3">
      <c r="A1655" t="s">
        <v>737</v>
      </c>
      <c r="B1655" t="s">
        <v>25</v>
      </c>
      <c r="C1655" t="s">
        <v>26</v>
      </c>
      <c r="D1655" t="s">
        <v>20</v>
      </c>
      <c r="E1655" t="s">
        <v>21</v>
      </c>
      <c r="F1655" t="s">
        <v>37</v>
      </c>
      <c r="G1655">
        <v>15.49</v>
      </c>
      <c r="H1655">
        <v>2</v>
      </c>
      <c r="I1655">
        <v>1.5489999999999999</v>
      </c>
      <c r="J1655">
        <v>32.529000000000003</v>
      </c>
      <c r="K1655" t="s">
        <v>188</v>
      </c>
      <c r="L1655" s="2">
        <v>0.63194444444444442</v>
      </c>
      <c r="M1655" t="s">
        <v>29</v>
      </c>
      <c r="N1655">
        <v>30.98</v>
      </c>
      <c r="O1655">
        <v>4.7619047620000003</v>
      </c>
      <c r="P1655">
        <v>1.5489999999999999</v>
      </c>
      <c r="Q1655">
        <v>6.3</v>
      </c>
    </row>
    <row r="1656" spans="1:17" x14ac:dyDescent="0.3">
      <c r="A1656" t="s">
        <v>738</v>
      </c>
      <c r="B1656" t="s">
        <v>25</v>
      </c>
      <c r="C1656" t="s">
        <v>26</v>
      </c>
      <c r="D1656" t="s">
        <v>27</v>
      </c>
      <c r="E1656" t="s">
        <v>31</v>
      </c>
      <c r="F1656" t="s">
        <v>28</v>
      </c>
      <c r="G1656">
        <v>24.74</v>
      </c>
      <c r="H1656">
        <v>10</v>
      </c>
      <c r="I1656">
        <v>12.37</v>
      </c>
      <c r="J1656">
        <v>259.77</v>
      </c>
      <c r="K1656" t="s">
        <v>43</v>
      </c>
      <c r="L1656" s="2">
        <v>0.6972222222222223</v>
      </c>
      <c r="M1656" t="s">
        <v>29</v>
      </c>
      <c r="N1656">
        <v>247.4</v>
      </c>
      <c r="O1656">
        <v>4.7619047620000003</v>
      </c>
      <c r="P1656">
        <v>12.37</v>
      </c>
      <c r="Q1656">
        <v>7.1</v>
      </c>
    </row>
    <row r="1657" spans="1:17" x14ac:dyDescent="0.3">
      <c r="A1657" t="s">
        <v>739</v>
      </c>
      <c r="B1657" t="s">
        <v>46</v>
      </c>
      <c r="C1657" t="s">
        <v>47</v>
      </c>
      <c r="D1657" t="s">
        <v>27</v>
      </c>
      <c r="E1657" t="s">
        <v>31</v>
      </c>
      <c r="F1657" t="s">
        <v>28</v>
      </c>
      <c r="G1657">
        <v>75.66</v>
      </c>
      <c r="H1657">
        <v>5</v>
      </c>
      <c r="I1657">
        <v>18.914999999999999</v>
      </c>
      <c r="J1657">
        <v>397.21499999999997</v>
      </c>
      <c r="K1657" t="s">
        <v>58</v>
      </c>
      <c r="L1657" s="2">
        <v>0.76527777777777783</v>
      </c>
      <c r="M1657" t="s">
        <v>23</v>
      </c>
      <c r="N1657">
        <v>378.3</v>
      </c>
      <c r="O1657">
        <v>4.7619047620000003</v>
      </c>
      <c r="P1657">
        <v>18.914999999999999</v>
      </c>
      <c r="Q1657">
        <v>7.8</v>
      </c>
    </row>
    <row r="1658" spans="1:17" x14ac:dyDescent="0.3">
      <c r="A1658" t="s">
        <v>740</v>
      </c>
      <c r="B1658" t="s">
        <v>46</v>
      </c>
      <c r="C1658" t="s">
        <v>47</v>
      </c>
      <c r="D1658" t="s">
        <v>27</v>
      </c>
      <c r="E1658" t="s">
        <v>21</v>
      </c>
      <c r="F1658" t="s">
        <v>22</v>
      </c>
      <c r="G1658">
        <v>55.81</v>
      </c>
      <c r="H1658">
        <v>6</v>
      </c>
      <c r="I1658">
        <v>16.742999999999999</v>
      </c>
      <c r="J1658">
        <v>351.60300000000001</v>
      </c>
      <c r="K1658" t="s">
        <v>136</v>
      </c>
      <c r="L1658" s="2">
        <v>0.49444444444444446</v>
      </c>
      <c r="M1658" t="s">
        <v>29</v>
      </c>
      <c r="N1658">
        <v>334.86</v>
      </c>
      <c r="O1658">
        <v>4.7619047620000003</v>
      </c>
      <c r="P1658">
        <v>16.742999999999999</v>
      </c>
      <c r="Q1658">
        <v>9.9</v>
      </c>
    </row>
    <row r="1659" spans="1:17" x14ac:dyDescent="0.3">
      <c r="A1659" t="s">
        <v>741</v>
      </c>
      <c r="B1659" t="s">
        <v>18</v>
      </c>
      <c r="C1659" t="s">
        <v>19</v>
      </c>
      <c r="D1659" t="s">
        <v>20</v>
      </c>
      <c r="E1659" t="s">
        <v>31</v>
      </c>
      <c r="F1659" t="s">
        <v>32</v>
      </c>
      <c r="G1659">
        <v>72.78</v>
      </c>
      <c r="H1659">
        <v>10</v>
      </c>
      <c r="I1659">
        <v>36.39</v>
      </c>
      <c r="J1659">
        <v>764.19</v>
      </c>
      <c r="K1659" s="1">
        <v>43526</v>
      </c>
      <c r="L1659" s="2">
        <v>0.72499999999999998</v>
      </c>
      <c r="M1659" t="s">
        <v>29</v>
      </c>
      <c r="N1659">
        <v>727.8</v>
      </c>
      <c r="O1659">
        <v>4.7619047620000003</v>
      </c>
      <c r="P1659">
        <v>36.39</v>
      </c>
      <c r="Q1659">
        <v>7.3</v>
      </c>
    </row>
    <row r="1660" spans="1:17" x14ac:dyDescent="0.3">
      <c r="A1660" t="s">
        <v>742</v>
      </c>
      <c r="B1660" t="s">
        <v>46</v>
      </c>
      <c r="C1660" t="s">
        <v>47</v>
      </c>
      <c r="D1660" t="s">
        <v>20</v>
      </c>
      <c r="E1660" t="s">
        <v>31</v>
      </c>
      <c r="F1660" t="s">
        <v>37</v>
      </c>
      <c r="G1660">
        <v>37.32</v>
      </c>
      <c r="H1660">
        <v>9</v>
      </c>
      <c r="I1660">
        <v>16.794</v>
      </c>
      <c r="J1660">
        <v>352.67399999999998</v>
      </c>
      <c r="K1660" s="1">
        <v>43619</v>
      </c>
      <c r="L1660" s="2">
        <v>0.64652777777777781</v>
      </c>
      <c r="M1660" t="s">
        <v>23</v>
      </c>
      <c r="N1660">
        <v>335.88</v>
      </c>
      <c r="O1660">
        <v>4.7619047620000003</v>
      </c>
      <c r="P1660">
        <v>16.794</v>
      </c>
      <c r="Q1660">
        <v>5.0999999999999996</v>
      </c>
    </row>
    <row r="1661" spans="1:17" x14ac:dyDescent="0.3">
      <c r="A1661" t="s">
        <v>743</v>
      </c>
      <c r="B1661" t="s">
        <v>46</v>
      </c>
      <c r="C1661" t="s">
        <v>47</v>
      </c>
      <c r="D1661" t="s">
        <v>20</v>
      </c>
      <c r="E1661" t="s">
        <v>31</v>
      </c>
      <c r="F1661" t="s">
        <v>51</v>
      </c>
      <c r="G1661">
        <v>60.18</v>
      </c>
      <c r="H1661">
        <v>4</v>
      </c>
      <c r="I1661">
        <v>12.036</v>
      </c>
      <c r="J1661">
        <v>252.756</v>
      </c>
      <c r="K1661" t="s">
        <v>212</v>
      </c>
      <c r="L1661" s="2">
        <v>0.75277777777777777</v>
      </c>
      <c r="M1661" t="s">
        <v>33</v>
      </c>
      <c r="N1661">
        <v>240.72</v>
      </c>
      <c r="O1661">
        <v>4.7619047620000003</v>
      </c>
      <c r="P1661">
        <v>12.036</v>
      </c>
      <c r="Q1661">
        <v>9.4</v>
      </c>
    </row>
    <row r="1662" spans="1:17" x14ac:dyDescent="0.3">
      <c r="A1662" t="s">
        <v>744</v>
      </c>
      <c r="B1662" t="s">
        <v>18</v>
      </c>
      <c r="C1662" t="s">
        <v>19</v>
      </c>
      <c r="D1662" t="s">
        <v>27</v>
      </c>
      <c r="E1662" t="s">
        <v>21</v>
      </c>
      <c r="F1662" t="s">
        <v>28</v>
      </c>
      <c r="G1662">
        <v>15.69</v>
      </c>
      <c r="H1662">
        <v>3</v>
      </c>
      <c r="I1662">
        <v>2.3534999999999999</v>
      </c>
      <c r="J1662">
        <v>49.423499999999997</v>
      </c>
      <c r="K1662" t="s">
        <v>354</v>
      </c>
      <c r="L1662" s="2">
        <v>0.59236111111111112</v>
      </c>
      <c r="M1662" t="s">
        <v>33</v>
      </c>
      <c r="N1662">
        <v>47.07</v>
      </c>
      <c r="O1662">
        <v>4.7619047620000003</v>
      </c>
      <c r="P1662">
        <v>2.3534999999999999</v>
      </c>
      <c r="Q1662">
        <v>5.8</v>
      </c>
    </row>
    <row r="1663" spans="1:17" x14ac:dyDescent="0.3">
      <c r="A1663" t="s">
        <v>745</v>
      </c>
      <c r="B1663" t="s">
        <v>25</v>
      </c>
      <c r="C1663" t="s">
        <v>26</v>
      </c>
      <c r="D1663" t="s">
        <v>27</v>
      </c>
      <c r="E1663" t="s">
        <v>21</v>
      </c>
      <c r="F1663" t="s">
        <v>28</v>
      </c>
      <c r="G1663">
        <v>99.69</v>
      </c>
      <c r="H1663">
        <v>1</v>
      </c>
      <c r="I1663">
        <v>4.9844999999999997</v>
      </c>
      <c r="J1663">
        <v>104.67449999999999</v>
      </c>
      <c r="K1663" t="s">
        <v>99</v>
      </c>
      <c r="L1663" s="2">
        <v>0.43263888888888885</v>
      </c>
      <c r="M1663" t="s">
        <v>33</v>
      </c>
      <c r="N1663">
        <v>99.69</v>
      </c>
      <c r="O1663">
        <v>4.7619047620000003</v>
      </c>
      <c r="P1663">
        <v>4.9844999999999997</v>
      </c>
      <c r="Q1663">
        <v>8</v>
      </c>
    </row>
    <row r="1664" spans="1:17" x14ac:dyDescent="0.3">
      <c r="A1664" t="s">
        <v>746</v>
      </c>
      <c r="B1664" t="s">
        <v>18</v>
      </c>
      <c r="C1664" t="s">
        <v>19</v>
      </c>
      <c r="D1664" t="s">
        <v>20</v>
      </c>
      <c r="E1664" t="s">
        <v>21</v>
      </c>
      <c r="F1664" t="s">
        <v>51</v>
      </c>
      <c r="G1664">
        <v>88.15</v>
      </c>
      <c r="H1664">
        <v>3</v>
      </c>
      <c r="I1664">
        <v>13.2225</v>
      </c>
      <c r="J1664">
        <v>277.67250000000001</v>
      </c>
      <c r="K1664" t="s">
        <v>209</v>
      </c>
      <c r="L1664" s="2">
        <v>0.42430555555555555</v>
      </c>
      <c r="M1664" t="s">
        <v>23</v>
      </c>
      <c r="N1664">
        <v>264.45</v>
      </c>
      <c r="O1664">
        <v>4.7619047620000003</v>
      </c>
      <c r="P1664">
        <v>13.2225</v>
      </c>
      <c r="Q1664">
        <v>7.9</v>
      </c>
    </row>
    <row r="1665" spans="1:17" x14ac:dyDescent="0.3">
      <c r="A1665" t="s">
        <v>747</v>
      </c>
      <c r="B1665" t="s">
        <v>18</v>
      </c>
      <c r="C1665" t="s">
        <v>19</v>
      </c>
      <c r="D1665" t="s">
        <v>20</v>
      </c>
      <c r="E1665" t="s">
        <v>21</v>
      </c>
      <c r="F1665" t="s">
        <v>37</v>
      </c>
      <c r="G1665">
        <v>27.93</v>
      </c>
      <c r="H1665">
        <v>5</v>
      </c>
      <c r="I1665">
        <v>6.9824999999999999</v>
      </c>
      <c r="J1665">
        <v>146.63249999999999</v>
      </c>
      <c r="K1665" t="s">
        <v>228</v>
      </c>
      <c r="L1665" s="2">
        <v>0.65833333333333333</v>
      </c>
      <c r="M1665" t="s">
        <v>29</v>
      </c>
      <c r="N1665">
        <v>139.65</v>
      </c>
      <c r="O1665">
        <v>4.7619047620000003</v>
      </c>
      <c r="P1665">
        <v>6.9824999999999999</v>
      </c>
      <c r="Q1665">
        <v>5.9</v>
      </c>
    </row>
    <row r="1666" spans="1:17" x14ac:dyDescent="0.3">
      <c r="A1666" t="s">
        <v>748</v>
      </c>
      <c r="B1666" t="s">
        <v>18</v>
      </c>
      <c r="C1666" t="s">
        <v>19</v>
      </c>
      <c r="D1666" t="s">
        <v>20</v>
      </c>
      <c r="E1666" t="s">
        <v>31</v>
      </c>
      <c r="F1666" t="s">
        <v>51</v>
      </c>
      <c r="G1666">
        <v>55.45</v>
      </c>
      <c r="H1666">
        <v>1</v>
      </c>
      <c r="I1666">
        <v>2.7725</v>
      </c>
      <c r="J1666">
        <v>58.222499999999997</v>
      </c>
      <c r="K1666" t="s">
        <v>314</v>
      </c>
      <c r="L1666" s="2">
        <v>0.7402777777777777</v>
      </c>
      <c r="M1666" t="s">
        <v>33</v>
      </c>
      <c r="N1666">
        <v>55.45</v>
      </c>
      <c r="O1666">
        <v>4.7619047620000003</v>
      </c>
      <c r="P1666">
        <v>2.7725</v>
      </c>
      <c r="Q1666">
        <v>4.9000000000000004</v>
      </c>
    </row>
    <row r="1667" spans="1:17" x14ac:dyDescent="0.3">
      <c r="A1667" t="s">
        <v>749</v>
      </c>
      <c r="B1667" t="s">
        <v>46</v>
      </c>
      <c r="C1667" t="s">
        <v>47</v>
      </c>
      <c r="D1667" t="s">
        <v>27</v>
      </c>
      <c r="E1667" t="s">
        <v>21</v>
      </c>
      <c r="F1667" t="s">
        <v>37</v>
      </c>
      <c r="G1667">
        <v>42.97</v>
      </c>
      <c r="H1667">
        <v>3</v>
      </c>
      <c r="I1667">
        <v>6.4455</v>
      </c>
      <c r="J1667">
        <v>135.35550000000001</v>
      </c>
      <c r="K1667" s="1">
        <v>43526</v>
      </c>
      <c r="L1667" s="2">
        <v>0.49027777777777781</v>
      </c>
      <c r="M1667" t="s">
        <v>29</v>
      </c>
      <c r="N1667">
        <v>128.91</v>
      </c>
      <c r="O1667">
        <v>4.7619047620000003</v>
      </c>
      <c r="P1667">
        <v>6.4455</v>
      </c>
      <c r="Q1667">
        <v>9.3000000000000007</v>
      </c>
    </row>
    <row r="1668" spans="1:17" x14ac:dyDescent="0.3">
      <c r="A1668" t="s">
        <v>750</v>
      </c>
      <c r="B1668" t="s">
        <v>25</v>
      </c>
      <c r="C1668" t="s">
        <v>26</v>
      </c>
      <c r="D1668" t="s">
        <v>20</v>
      </c>
      <c r="E1668" t="s">
        <v>31</v>
      </c>
      <c r="F1668" t="s">
        <v>37</v>
      </c>
      <c r="G1668">
        <v>17.14</v>
      </c>
      <c r="H1668">
        <v>7</v>
      </c>
      <c r="I1668">
        <v>5.9989999999999997</v>
      </c>
      <c r="J1668">
        <v>125.979</v>
      </c>
      <c r="K1668" t="s">
        <v>188</v>
      </c>
      <c r="L1668" s="2">
        <v>0.50486111111111109</v>
      </c>
      <c r="M1668" t="s">
        <v>33</v>
      </c>
      <c r="N1668">
        <v>119.98</v>
      </c>
      <c r="O1668">
        <v>4.7619047620000003</v>
      </c>
      <c r="P1668">
        <v>5.9989999999999997</v>
      </c>
      <c r="Q1668">
        <v>7.9</v>
      </c>
    </row>
    <row r="1669" spans="1:17" x14ac:dyDescent="0.3">
      <c r="A1669" t="s">
        <v>751</v>
      </c>
      <c r="B1669" t="s">
        <v>46</v>
      </c>
      <c r="C1669" t="s">
        <v>47</v>
      </c>
      <c r="D1669" t="s">
        <v>20</v>
      </c>
      <c r="E1669" t="s">
        <v>21</v>
      </c>
      <c r="F1669" t="s">
        <v>51</v>
      </c>
      <c r="G1669">
        <v>58.75</v>
      </c>
      <c r="H1669">
        <v>6</v>
      </c>
      <c r="I1669">
        <v>17.625</v>
      </c>
      <c r="J1669">
        <v>370.125</v>
      </c>
      <c r="K1669" t="s">
        <v>177</v>
      </c>
      <c r="L1669" s="2">
        <v>0.7597222222222223</v>
      </c>
      <c r="M1669" t="s">
        <v>33</v>
      </c>
      <c r="N1669">
        <v>352.5</v>
      </c>
      <c r="O1669">
        <v>4.7619047620000003</v>
      </c>
      <c r="P1669">
        <v>17.625</v>
      </c>
      <c r="Q1669">
        <v>5.9</v>
      </c>
    </row>
    <row r="1670" spans="1:17" x14ac:dyDescent="0.3">
      <c r="A1670" t="s">
        <v>752</v>
      </c>
      <c r="B1670" t="s">
        <v>25</v>
      </c>
      <c r="C1670" t="s">
        <v>26</v>
      </c>
      <c r="D1670" t="s">
        <v>20</v>
      </c>
      <c r="E1670" t="s">
        <v>21</v>
      </c>
      <c r="F1670" t="s">
        <v>48</v>
      </c>
      <c r="G1670">
        <v>87.1</v>
      </c>
      <c r="H1670">
        <v>10</v>
      </c>
      <c r="I1670">
        <v>43.55</v>
      </c>
      <c r="J1670">
        <v>914.55</v>
      </c>
      <c r="K1670" s="1">
        <v>43801</v>
      </c>
      <c r="L1670" s="2">
        <v>0.61458333333333337</v>
      </c>
      <c r="M1670" t="s">
        <v>33</v>
      </c>
      <c r="N1670">
        <v>871</v>
      </c>
      <c r="O1670">
        <v>4.7619047620000003</v>
      </c>
      <c r="P1670">
        <v>43.55</v>
      </c>
      <c r="Q1670">
        <v>9.9</v>
      </c>
    </row>
    <row r="1671" spans="1:17" x14ac:dyDescent="0.3">
      <c r="A1671" t="s">
        <v>753</v>
      </c>
      <c r="B1671" t="s">
        <v>25</v>
      </c>
      <c r="C1671" t="s">
        <v>26</v>
      </c>
      <c r="D1671" t="s">
        <v>27</v>
      </c>
      <c r="E1671" t="s">
        <v>21</v>
      </c>
      <c r="F1671" t="s">
        <v>37</v>
      </c>
      <c r="G1671">
        <v>98.8</v>
      </c>
      <c r="H1671">
        <v>2</v>
      </c>
      <c r="I1671">
        <v>9.8800000000000008</v>
      </c>
      <c r="J1671">
        <v>207.48</v>
      </c>
      <c r="K1671" t="s">
        <v>301</v>
      </c>
      <c r="L1671" s="2">
        <v>0.48541666666666666</v>
      </c>
      <c r="M1671" t="s">
        <v>29</v>
      </c>
      <c r="N1671">
        <v>197.6</v>
      </c>
      <c r="O1671">
        <v>4.7619047620000003</v>
      </c>
      <c r="P1671">
        <v>9.8800000000000008</v>
      </c>
      <c r="Q1671">
        <v>7.7</v>
      </c>
    </row>
    <row r="1672" spans="1:17" x14ac:dyDescent="0.3">
      <c r="A1672" t="s">
        <v>754</v>
      </c>
      <c r="B1672" t="s">
        <v>18</v>
      </c>
      <c r="C1672" t="s">
        <v>19</v>
      </c>
      <c r="D1672" t="s">
        <v>27</v>
      </c>
      <c r="E1672" t="s">
        <v>21</v>
      </c>
      <c r="F1672" t="s">
        <v>51</v>
      </c>
      <c r="G1672">
        <v>48.63</v>
      </c>
      <c r="H1672">
        <v>4</v>
      </c>
      <c r="I1672">
        <v>9.7260000000000009</v>
      </c>
      <c r="J1672">
        <v>204.24600000000001</v>
      </c>
      <c r="K1672" s="1">
        <v>43557</v>
      </c>
      <c r="L1672" s="2">
        <v>0.65555555555555556</v>
      </c>
      <c r="M1672" t="s">
        <v>23</v>
      </c>
      <c r="N1672">
        <v>194.52</v>
      </c>
      <c r="O1672">
        <v>4.7619047620000003</v>
      </c>
      <c r="P1672">
        <v>9.7260000000000009</v>
      </c>
      <c r="Q1672">
        <v>7.6</v>
      </c>
    </row>
    <row r="1673" spans="1:17" x14ac:dyDescent="0.3">
      <c r="A1673" t="s">
        <v>755</v>
      </c>
      <c r="B1673" t="s">
        <v>46</v>
      </c>
      <c r="C1673" t="s">
        <v>47</v>
      </c>
      <c r="D1673" t="s">
        <v>20</v>
      </c>
      <c r="E1673" t="s">
        <v>31</v>
      </c>
      <c r="F1673" t="s">
        <v>48</v>
      </c>
      <c r="G1673">
        <v>57.74</v>
      </c>
      <c r="H1673">
        <v>3</v>
      </c>
      <c r="I1673">
        <v>8.6609999999999996</v>
      </c>
      <c r="J1673">
        <v>181.881</v>
      </c>
      <c r="K1673" t="s">
        <v>49</v>
      </c>
      <c r="L1673" s="2">
        <v>0.54583333333333328</v>
      </c>
      <c r="M1673" t="s">
        <v>23</v>
      </c>
      <c r="N1673">
        <v>173.22</v>
      </c>
      <c r="O1673">
        <v>4.7619047620000003</v>
      </c>
      <c r="P1673">
        <v>8.6609999999999996</v>
      </c>
      <c r="Q1673">
        <v>7.7</v>
      </c>
    </row>
    <row r="1674" spans="1:17" x14ac:dyDescent="0.3">
      <c r="A1674" t="s">
        <v>756</v>
      </c>
      <c r="B1674" t="s">
        <v>46</v>
      </c>
      <c r="C1674" t="s">
        <v>47</v>
      </c>
      <c r="D1674" t="s">
        <v>27</v>
      </c>
      <c r="E1674" t="s">
        <v>21</v>
      </c>
      <c r="F1674" t="s">
        <v>22</v>
      </c>
      <c r="G1674">
        <v>17.97</v>
      </c>
      <c r="H1674">
        <v>4</v>
      </c>
      <c r="I1674">
        <v>3.5939999999999999</v>
      </c>
      <c r="J1674">
        <v>75.474000000000004</v>
      </c>
      <c r="K1674" t="s">
        <v>149</v>
      </c>
      <c r="L1674" s="2">
        <v>0.86319444444444438</v>
      </c>
      <c r="M1674" t="s">
        <v>23</v>
      </c>
      <c r="N1674">
        <v>71.88</v>
      </c>
      <c r="O1674">
        <v>4.7619047620000003</v>
      </c>
      <c r="P1674">
        <v>3.5939999999999999</v>
      </c>
      <c r="Q1674">
        <v>6.4</v>
      </c>
    </row>
    <row r="1675" spans="1:17" x14ac:dyDescent="0.3">
      <c r="A1675" t="s">
        <v>757</v>
      </c>
      <c r="B1675" t="s">
        <v>25</v>
      </c>
      <c r="C1675" t="s">
        <v>26</v>
      </c>
      <c r="D1675" t="s">
        <v>20</v>
      </c>
      <c r="E1675" t="s">
        <v>21</v>
      </c>
      <c r="F1675" t="s">
        <v>22</v>
      </c>
      <c r="G1675">
        <v>47.71</v>
      </c>
      <c r="H1675">
        <v>6</v>
      </c>
      <c r="I1675">
        <v>14.313000000000001</v>
      </c>
      <c r="J1675">
        <v>300.57299999999998</v>
      </c>
      <c r="K1675" t="s">
        <v>212</v>
      </c>
      <c r="L1675" s="2">
        <v>0.59652777777777777</v>
      </c>
      <c r="M1675" t="s">
        <v>23</v>
      </c>
      <c r="N1675">
        <v>286.26</v>
      </c>
      <c r="O1675">
        <v>4.7619047620000003</v>
      </c>
      <c r="P1675">
        <v>14.313000000000001</v>
      </c>
      <c r="Q1675">
        <v>4.4000000000000004</v>
      </c>
    </row>
    <row r="1676" spans="1:17" x14ac:dyDescent="0.3">
      <c r="A1676" t="s">
        <v>758</v>
      </c>
      <c r="B1676" t="s">
        <v>46</v>
      </c>
      <c r="C1676" t="s">
        <v>47</v>
      </c>
      <c r="D1676" t="s">
        <v>27</v>
      </c>
      <c r="E1676" t="s">
        <v>21</v>
      </c>
      <c r="F1676" t="s">
        <v>37</v>
      </c>
      <c r="G1676">
        <v>40.619999999999997</v>
      </c>
      <c r="H1676">
        <v>2</v>
      </c>
      <c r="I1676">
        <v>4.0620000000000003</v>
      </c>
      <c r="J1676">
        <v>85.302000000000007</v>
      </c>
      <c r="K1676" t="s">
        <v>91</v>
      </c>
      <c r="L1676" s="2">
        <v>0.41736111111111113</v>
      </c>
      <c r="M1676" t="s">
        <v>33</v>
      </c>
      <c r="N1676">
        <v>81.239999999999995</v>
      </c>
      <c r="O1676">
        <v>4.7619047620000003</v>
      </c>
      <c r="P1676">
        <v>4.0620000000000003</v>
      </c>
      <c r="Q1676">
        <v>4.0999999999999996</v>
      </c>
    </row>
    <row r="1677" spans="1:17" x14ac:dyDescent="0.3">
      <c r="A1677" t="s">
        <v>759</v>
      </c>
      <c r="B1677" t="s">
        <v>18</v>
      </c>
      <c r="C1677" t="s">
        <v>19</v>
      </c>
      <c r="D1677" t="s">
        <v>20</v>
      </c>
      <c r="E1677" t="s">
        <v>31</v>
      </c>
      <c r="F1677" t="s">
        <v>51</v>
      </c>
      <c r="G1677">
        <v>56.04</v>
      </c>
      <c r="H1677">
        <v>10</v>
      </c>
      <c r="I1677">
        <v>28.02</v>
      </c>
      <c r="J1677">
        <v>588.41999999999996</v>
      </c>
      <c r="K1677" t="s">
        <v>283</v>
      </c>
      <c r="L1677" s="2">
        <v>0.8125</v>
      </c>
      <c r="M1677" t="s">
        <v>23</v>
      </c>
      <c r="N1677">
        <v>560.4</v>
      </c>
      <c r="O1677">
        <v>4.7619047620000003</v>
      </c>
      <c r="P1677">
        <v>28.02</v>
      </c>
      <c r="Q1677">
        <v>4.4000000000000004</v>
      </c>
    </row>
    <row r="1678" spans="1:17" x14ac:dyDescent="0.3">
      <c r="A1678" t="s">
        <v>760</v>
      </c>
      <c r="B1678" t="s">
        <v>46</v>
      </c>
      <c r="C1678" t="s">
        <v>47</v>
      </c>
      <c r="D1678" t="s">
        <v>20</v>
      </c>
      <c r="E1678" t="s">
        <v>31</v>
      </c>
      <c r="F1678" t="s">
        <v>48</v>
      </c>
      <c r="G1678">
        <v>93.4</v>
      </c>
      <c r="H1678">
        <v>2</v>
      </c>
      <c r="I1678">
        <v>9.34</v>
      </c>
      <c r="J1678">
        <v>196.14</v>
      </c>
      <c r="K1678" t="s">
        <v>235</v>
      </c>
      <c r="L1678" s="2">
        <v>0.69027777777777777</v>
      </c>
      <c r="M1678" t="s">
        <v>29</v>
      </c>
      <c r="N1678">
        <v>186.8</v>
      </c>
      <c r="O1678">
        <v>4.7619047620000003</v>
      </c>
      <c r="P1678">
        <v>9.34</v>
      </c>
      <c r="Q1678">
        <v>5.5</v>
      </c>
    </row>
    <row r="1679" spans="1:17" x14ac:dyDescent="0.3">
      <c r="A1679" t="s">
        <v>761</v>
      </c>
      <c r="B1679" t="s">
        <v>46</v>
      </c>
      <c r="C1679" t="s">
        <v>47</v>
      </c>
      <c r="D1679" t="s">
        <v>27</v>
      </c>
      <c r="E1679" t="s">
        <v>21</v>
      </c>
      <c r="F1679" t="s">
        <v>22</v>
      </c>
      <c r="G1679">
        <v>73.41</v>
      </c>
      <c r="H1679">
        <v>3</v>
      </c>
      <c r="I1679">
        <v>11.0115</v>
      </c>
      <c r="J1679">
        <v>231.2415</v>
      </c>
      <c r="K1679" s="1">
        <v>43499</v>
      </c>
      <c r="L1679" s="2">
        <v>0.54861111111111105</v>
      </c>
      <c r="M1679" t="s">
        <v>23</v>
      </c>
      <c r="N1679">
        <v>220.23</v>
      </c>
      <c r="O1679">
        <v>4.7619047620000003</v>
      </c>
      <c r="P1679">
        <v>11.0115</v>
      </c>
      <c r="Q1679">
        <v>4</v>
      </c>
    </row>
    <row r="1680" spans="1:17" x14ac:dyDescent="0.3">
      <c r="A1680" t="s">
        <v>762</v>
      </c>
      <c r="B1680" t="s">
        <v>25</v>
      </c>
      <c r="C1680" t="s">
        <v>26</v>
      </c>
      <c r="D1680" t="s">
        <v>27</v>
      </c>
      <c r="E1680" t="s">
        <v>31</v>
      </c>
      <c r="F1680" t="s">
        <v>22</v>
      </c>
      <c r="G1680">
        <v>33.64</v>
      </c>
      <c r="H1680">
        <v>8</v>
      </c>
      <c r="I1680">
        <v>13.456</v>
      </c>
      <c r="J1680">
        <v>282.57600000000002</v>
      </c>
      <c r="K1680" t="s">
        <v>118</v>
      </c>
      <c r="L1680" s="2">
        <v>0.71527777777777779</v>
      </c>
      <c r="M1680" t="s">
        <v>33</v>
      </c>
      <c r="N1680">
        <v>269.12</v>
      </c>
      <c r="O1680">
        <v>4.7619047620000003</v>
      </c>
      <c r="P1680">
        <v>13.456</v>
      </c>
      <c r="Q1680">
        <v>9.3000000000000007</v>
      </c>
    </row>
    <row r="1681" spans="1:17" x14ac:dyDescent="0.3">
      <c r="A1681" t="s">
        <v>763</v>
      </c>
      <c r="B1681" t="s">
        <v>18</v>
      </c>
      <c r="C1681" t="s">
        <v>19</v>
      </c>
      <c r="D1681" t="s">
        <v>27</v>
      </c>
      <c r="E1681" t="s">
        <v>21</v>
      </c>
      <c r="F1681" t="s">
        <v>28</v>
      </c>
      <c r="G1681">
        <v>45.48</v>
      </c>
      <c r="H1681">
        <v>10</v>
      </c>
      <c r="I1681">
        <v>22.74</v>
      </c>
      <c r="J1681">
        <v>477.54</v>
      </c>
      <c r="K1681" s="1">
        <v>43468</v>
      </c>
      <c r="L1681" s="2">
        <v>0.43194444444444446</v>
      </c>
      <c r="M1681" t="s">
        <v>33</v>
      </c>
      <c r="N1681">
        <v>454.8</v>
      </c>
      <c r="O1681">
        <v>4.7619047620000003</v>
      </c>
      <c r="P1681">
        <v>22.74</v>
      </c>
      <c r="Q1681">
        <v>4.8</v>
      </c>
    </row>
    <row r="1682" spans="1:17" x14ac:dyDescent="0.3">
      <c r="A1682" t="s">
        <v>764</v>
      </c>
      <c r="B1682" t="s">
        <v>46</v>
      </c>
      <c r="C1682" t="s">
        <v>47</v>
      </c>
      <c r="D1682" t="s">
        <v>20</v>
      </c>
      <c r="E1682" t="s">
        <v>31</v>
      </c>
      <c r="F1682" t="s">
        <v>51</v>
      </c>
      <c r="G1682">
        <v>83.77</v>
      </c>
      <c r="H1682">
        <v>2</v>
      </c>
      <c r="I1682">
        <v>8.3770000000000007</v>
      </c>
      <c r="J1682">
        <v>175.917</v>
      </c>
      <c r="K1682" t="s">
        <v>43</v>
      </c>
      <c r="L1682" s="2">
        <v>0.83124999999999993</v>
      </c>
      <c r="M1682" t="s">
        <v>29</v>
      </c>
      <c r="N1682">
        <v>167.54</v>
      </c>
      <c r="O1682">
        <v>4.7619047620000003</v>
      </c>
      <c r="P1682">
        <v>8.3770000000000007</v>
      </c>
      <c r="Q1682">
        <v>4.5999999999999996</v>
      </c>
    </row>
    <row r="1683" spans="1:17" x14ac:dyDescent="0.3">
      <c r="A1683" t="s">
        <v>765</v>
      </c>
      <c r="B1683" t="s">
        <v>46</v>
      </c>
      <c r="C1683" t="s">
        <v>47</v>
      </c>
      <c r="D1683" t="s">
        <v>20</v>
      </c>
      <c r="E1683" t="s">
        <v>21</v>
      </c>
      <c r="F1683" t="s">
        <v>37</v>
      </c>
      <c r="G1683">
        <v>64.08</v>
      </c>
      <c r="H1683">
        <v>7</v>
      </c>
      <c r="I1683">
        <v>22.428000000000001</v>
      </c>
      <c r="J1683">
        <v>470.988</v>
      </c>
      <c r="K1683" t="s">
        <v>453</v>
      </c>
      <c r="L1683" s="2">
        <v>0.81180555555555556</v>
      </c>
      <c r="M1683" t="s">
        <v>33</v>
      </c>
      <c r="N1683">
        <v>448.56</v>
      </c>
      <c r="O1683">
        <v>4.7619047620000003</v>
      </c>
      <c r="P1683">
        <v>22.428000000000001</v>
      </c>
      <c r="Q1683">
        <v>7.3</v>
      </c>
    </row>
    <row r="1684" spans="1:17" x14ac:dyDescent="0.3">
      <c r="A1684" t="s">
        <v>766</v>
      </c>
      <c r="B1684" t="s">
        <v>18</v>
      </c>
      <c r="C1684" t="s">
        <v>19</v>
      </c>
      <c r="D1684" t="s">
        <v>20</v>
      </c>
      <c r="E1684" t="s">
        <v>21</v>
      </c>
      <c r="F1684" t="s">
        <v>48</v>
      </c>
      <c r="G1684">
        <v>73.47</v>
      </c>
      <c r="H1684">
        <v>4</v>
      </c>
      <c r="I1684">
        <v>14.694000000000001</v>
      </c>
      <c r="J1684">
        <v>308.57400000000001</v>
      </c>
      <c r="K1684" t="s">
        <v>149</v>
      </c>
      <c r="L1684" s="2">
        <v>0.77083333333333337</v>
      </c>
      <c r="M1684" t="s">
        <v>29</v>
      </c>
      <c r="N1684">
        <v>293.88</v>
      </c>
      <c r="O1684">
        <v>4.7619047620000003</v>
      </c>
      <c r="P1684">
        <v>14.694000000000001</v>
      </c>
      <c r="Q1684">
        <v>6</v>
      </c>
    </row>
    <row r="1685" spans="1:17" x14ac:dyDescent="0.3">
      <c r="A1685" t="s">
        <v>767</v>
      </c>
      <c r="B1685" t="s">
        <v>25</v>
      </c>
      <c r="C1685" t="s">
        <v>26</v>
      </c>
      <c r="D1685" t="s">
        <v>27</v>
      </c>
      <c r="E1685" t="s">
        <v>31</v>
      </c>
      <c r="F1685" t="s">
        <v>22</v>
      </c>
      <c r="G1685">
        <v>58.95</v>
      </c>
      <c r="H1685">
        <v>10</v>
      </c>
      <c r="I1685">
        <v>29.475000000000001</v>
      </c>
      <c r="J1685">
        <v>618.97500000000002</v>
      </c>
      <c r="K1685" s="1">
        <v>43648</v>
      </c>
      <c r="L1685" s="2">
        <v>0.6020833333333333</v>
      </c>
      <c r="M1685" t="s">
        <v>23</v>
      </c>
      <c r="N1685">
        <v>589.5</v>
      </c>
      <c r="O1685">
        <v>4.7619047620000003</v>
      </c>
      <c r="P1685">
        <v>29.475000000000001</v>
      </c>
      <c r="Q1685">
        <v>8.1</v>
      </c>
    </row>
    <row r="1686" spans="1:17" x14ac:dyDescent="0.3">
      <c r="A1686" t="s">
        <v>768</v>
      </c>
      <c r="B1686" t="s">
        <v>18</v>
      </c>
      <c r="C1686" t="s">
        <v>19</v>
      </c>
      <c r="D1686" t="s">
        <v>20</v>
      </c>
      <c r="E1686" t="s">
        <v>31</v>
      </c>
      <c r="F1686" t="s">
        <v>48</v>
      </c>
      <c r="G1686">
        <v>48.5</v>
      </c>
      <c r="H1686">
        <v>6</v>
      </c>
      <c r="I1686">
        <v>14.55</v>
      </c>
      <c r="J1686">
        <v>305.55</v>
      </c>
      <c r="K1686" s="1">
        <v>43770</v>
      </c>
      <c r="L1686" s="2">
        <v>0.58124999999999993</v>
      </c>
      <c r="M1686" t="s">
        <v>23</v>
      </c>
      <c r="N1686">
        <v>291</v>
      </c>
      <c r="O1686">
        <v>4.7619047620000003</v>
      </c>
      <c r="P1686">
        <v>14.55</v>
      </c>
      <c r="Q1686">
        <v>9.4</v>
      </c>
    </row>
    <row r="1687" spans="1:17" x14ac:dyDescent="0.3">
      <c r="A1687" t="s">
        <v>769</v>
      </c>
      <c r="B1687" t="s">
        <v>46</v>
      </c>
      <c r="C1687" t="s">
        <v>47</v>
      </c>
      <c r="D1687" t="s">
        <v>20</v>
      </c>
      <c r="E1687" t="s">
        <v>21</v>
      </c>
      <c r="F1687" t="s">
        <v>28</v>
      </c>
      <c r="G1687">
        <v>39.479999999999997</v>
      </c>
      <c r="H1687">
        <v>1</v>
      </c>
      <c r="I1687">
        <v>1.974</v>
      </c>
      <c r="J1687">
        <v>41.454000000000001</v>
      </c>
      <c r="K1687" s="1">
        <v>43801</v>
      </c>
      <c r="L1687" s="2">
        <v>0.82152777777777775</v>
      </c>
      <c r="M1687" t="s">
        <v>29</v>
      </c>
      <c r="N1687">
        <v>39.479999999999997</v>
      </c>
      <c r="O1687">
        <v>4.7619047620000003</v>
      </c>
      <c r="P1687">
        <v>1.974</v>
      </c>
      <c r="Q1687">
        <v>6.5</v>
      </c>
    </row>
    <row r="1688" spans="1:17" x14ac:dyDescent="0.3">
      <c r="A1688" t="s">
        <v>770</v>
      </c>
      <c r="B1688" t="s">
        <v>46</v>
      </c>
      <c r="C1688" t="s">
        <v>47</v>
      </c>
      <c r="D1688" t="s">
        <v>27</v>
      </c>
      <c r="E1688" t="s">
        <v>21</v>
      </c>
      <c r="F1688" t="s">
        <v>37</v>
      </c>
      <c r="G1688">
        <v>34.81</v>
      </c>
      <c r="H1688">
        <v>1</v>
      </c>
      <c r="I1688">
        <v>1.7404999999999999</v>
      </c>
      <c r="J1688">
        <v>36.5505</v>
      </c>
      <c r="K1688" t="s">
        <v>283</v>
      </c>
      <c r="L1688" s="2">
        <v>0.42430555555555555</v>
      </c>
      <c r="M1688" t="s">
        <v>33</v>
      </c>
      <c r="N1688">
        <v>34.81</v>
      </c>
      <c r="O1688">
        <v>4.7619047620000003</v>
      </c>
      <c r="P1688">
        <v>1.7404999999999999</v>
      </c>
      <c r="Q1688">
        <v>7</v>
      </c>
    </row>
    <row r="1689" spans="1:17" x14ac:dyDescent="0.3">
      <c r="A1689" t="s">
        <v>771</v>
      </c>
      <c r="B1689" t="s">
        <v>25</v>
      </c>
      <c r="C1689" t="s">
        <v>26</v>
      </c>
      <c r="D1689" t="s">
        <v>27</v>
      </c>
      <c r="E1689" t="s">
        <v>21</v>
      </c>
      <c r="F1689" t="s">
        <v>51</v>
      </c>
      <c r="G1689">
        <v>49.32</v>
      </c>
      <c r="H1689">
        <v>6</v>
      </c>
      <c r="I1689">
        <v>14.795999999999999</v>
      </c>
      <c r="J1689">
        <v>310.71600000000001</v>
      </c>
      <c r="K1689" s="1">
        <v>43709</v>
      </c>
      <c r="L1689" s="2">
        <v>0.57361111111111118</v>
      </c>
      <c r="M1689" t="s">
        <v>23</v>
      </c>
      <c r="N1689">
        <v>295.92</v>
      </c>
      <c r="O1689">
        <v>4.7619047620000003</v>
      </c>
      <c r="P1689">
        <v>14.795999999999999</v>
      </c>
      <c r="Q1689">
        <v>7.1</v>
      </c>
    </row>
    <row r="1690" spans="1:17" x14ac:dyDescent="0.3">
      <c r="A1690" t="s">
        <v>772</v>
      </c>
      <c r="B1690" t="s">
        <v>18</v>
      </c>
      <c r="C1690" t="s">
        <v>19</v>
      </c>
      <c r="D1690" t="s">
        <v>20</v>
      </c>
      <c r="E1690" t="s">
        <v>31</v>
      </c>
      <c r="F1690" t="s">
        <v>51</v>
      </c>
      <c r="G1690">
        <v>21.48</v>
      </c>
      <c r="H1690">
        <v>2</v>
      </c>
      <c r="I1690">
        <v>2.1480000000000001</v>
      </c>
      <c r="J1690">
        <v>45.107999999999997</v>
      </c>
      <c r="K1690" t="s">
        <v>99</v>
      </c>
      <c r="L1690" s="2">
        <v>0.51527777777777783</v>
      </c>
      <c r="M1690" t="s">
        <v>23</v>
      </c>
      <c r="N1690">
        <v>42.96</v>
      </c>
      <c r="O1690">
        <v>4.7619047620000003</v>
      </c>
      <c r="P1690">
        <v>2.1480000000000001</v>
      </c>
      <c r="Q1690">
        <v>6.6</v>
      </c>
    </row>
    <row r="1691" spans="1:17" x14ac:dyDescent="0.3">
      <c r="A1691" t="s">
        <v>773</v>
      </c>
      <c r="B1691" t="s">
        <v>46</v>
      </c>
      <c r="C1691" t="s">
        <v>47</v>
      </c>
      <c r="D1691" t="s">
        <v>20</v>
      </c>
      <c r="E1691" t="s">
        <v>21</v>
      </c>
      <c r="F1691" t="s">
        <v>37</v>
      </c>
      <c r="G1691">
        <v>23.08</v>
      </c>
      <c r="H1691">
        <v>6</v>
      </c>
      <c r="I1691">
        <v>6.9240000000000004</v>
      </c>
      <c r="J1691">
        <v>145.404</v>
      </c>
      <c r="K1691" t="s">
        <v>129</v>
      </c>
      <c r="L1691" s="2">
        <v>0.80555555555555547</v>
      </c>
      <c r="M1691" t="s">
        <v>23</v>
      </c>
      <c r="N1691">
        <v>138.47999999999999</v>
      </c>
      <c r="O1691">
        <v>4.7619047620000003</v>
      </c>
      <c r="P1691">
        <v>6.9240000000000004</v>
      </c>
      <c r="Q1691">
        <v>4.9000000000000004</v>
      </c>
    </row>
    <row r="1692" spans="1:17" x14ac:dyDescent="0.3">
      <c r="A1692" t="s">
        <v>774</v>
      </c>
      <c r="B1692" t="s">
        <v>46</v>
      </c>
      <c r="C1692" t="s">
        <v>47</v>
      </c>
      <c r="D1692" t="s">
        <v>20</v>
      </c>
      <c r="E1692" t="s">
        <v>21</v>
      </c>
      <c r="F1692" t="s">
        <v>32</v>
      </c>
      <c r="G1692">
        <v>49.1</v>
      </c>
      <c r="H1692">
        <v>2</v>
      </c>
      <c r="I1692">
        <v>4.91</v>
      </c>
      <c r="J1692">
        <v>103.11</v>
      </c>
      <c r="K1692" s="1">
        <v>43678</v>
      </c>
      <c r="L1692" s="2">
        <v>0.54027777777777775</v>
      </c>
      <c r="M1692" t="s">
        <v>33</v>
      </c>
      <c r="N1692">
        <v>98.2</v>
      </c>
      <c r="O1692">
        <v>4.7619047620000003</v>
      </c>
      <c r="P1692">
        <v>4.91</v>
      </c>
      <c r="Q1692">
        <v>6.4</v>
      </c>
    </row>
    <row r="1693" spans="1:17" x14ac:dyDescent="0.3">
      <c r="A1693" t="s">
        <v>775</v>
      </c>
      <c r="B1693" t="s">
        <v>46</v>
      </c>
      <c r="C1693" t="s">
        <v>47</v>
      </c>
      <c r="D1693" t="s">
        <v>20</v>
      </c>
      <c r="E1693" t="s">
        <v>21</v>
      </c>
      <c r="F1693" t="s">
        <v>37</v>
      </c>
      <c r="G1693">
        <v>64.83</v>
      </c>
      <c r="H1693">
        <v>2</v>
      </c>
      <c r="I1693">
        <v>6.4829999999999997</v>
      </c>
      <c r="J1693">
        <v>136.143</v>
      </c>
      <c r="K1693" s="1">
        <v>43678</v>
      </c>
      <c r="L1693" s="2">
        <v>0.4993055555555555</v>
      </c>
      <c r="M1693" t="s">
        <v>33</v>
      </c>
      <c r="N1693">
        <v>129.66</v>
      </c>
      <c r="O1693">
        <v>4.7619047620000003</v>
      </c>
      <c r="P1693">
        <v>6.4829999999999997</v>
      </c>
      <c r="Q1693">
        <v>8</v>
      </c>
    </row>
    <row r="1694" spans="1:17" x14ac:dyDescent="0.3">
      <c r="A1694" t="s">
        <v>776</v>
      </c>
      <c r="B1694" t="s">
        <v>18</v>
      </c>
      <c r="C1694" t="s">
        <v>19</v>
      </c>
      <c r="D1694" t="s">
        <v>20</v>
      </c>
      <c r="E1694" t="s">
        <v>31</v>
      </c>
      <c r="F1694" t="s">
        <v>32</v>
      </c>
      <c r="G1694">
        <v>63.56</v>
      </c>
      <c r="H1694">
        <v>10</v>
      </c>
      <c r="I1694">
        <v>31.78</v>
      </c>
      <c r="J1694">
        <v>667.38</v>
      </c>
      <c r="K1694" t="s">
        <v>188</v>
      </c>
      <c r="L1694" s="2">
        <v>0.74930555555555556</v>
      </c>
      <c r="M1694" t="s">
        <v>29</v>
      </c>
      <c r="N1694">
        <v>635.6</v>
      </c>
      <c r="O1694">
        <v>4.7619047620000003</v>
      </c>
      <c r="P1694">
        <v>31.78</v>
      </c>
      <c r="Q1694">
        <v>4.3</v>
      </c>
    </row>
    <row r="1695" spans="1:17" x14ac:dyDescent="0.3">
      <c r="A1695" t="s">
        <v>777</v>
      </c>
      <c r="B1695" t="s">
        <v>25</v>
      </c>
      <c r="C1695" t="s">
        <v>26</v>
      </c>
      <c r="D1695" t="s">
        <v>20</v>
      </c>
      <c r="E1695" t="s">
        <v>31</v>
      </c>
      <c r="F1695" t="s">
        <v>37</v>
      </c>
      <c r="G1695">
        <v>72.88</v>
      </c>
      <c r="H1695">
        <v>2</v>
      </c>
      <c r="I1695">
        <v>7.2880000000000003</v>
      </c>
      <c r="J1695">
        <v>153.048</v>
      </c>
      <c r="K1695" t="s">
        <v>125</v>
      </c>
      <c r="L1695" s="2">
        <v>0.53541666666666665</v>
      </c>
      <c r="M1695" t="s">
        <v>29</v>
      </c>
      <c r="N1695">
        <v>145.76</v>
      </c>
      <c r="O1695">
        <v>4.7619047620000003</v>
      </c>
      <c r="P1695">
        <v>7.2880000000000003</v>
      </c>
      <c r="Q1695">
        <v>6.1</v>
      </c>
    </row>
    <row r="1696" spans="1:17" x14ac:dyDescent="0.3">
      <c r="A1696" t="s">
        <v>778</v>
      </c>
      <c r="B1696" t="s">
        <v>18</v>
      </c>
      <c r="C1696" t="s">
        <v>19</v>
      </c>
      <c r="D1696" t="s">
        <v>27</v>
      </c>
      <c r="E1696" t="s">
        <v>21</v>
      </c>
      <c r="F1696" t="s">
        <v>48</v>
      </c>
      <c r="G1696">
        <v>67.099999999999994</v>
      </c>
      <c r="H1696">
        <v>3</v>
      </c>
      <c r="I1696">
        <v>10.065</v>
      </c>
      <c r="J1696">
        <v>211.36500000000001</v>
      </c>
      <c r="K1696" t="s">
        <v>118</v>
      </c>
      <c r="L1696" s="2">
        <v>0.44166666666666665</v>
      </c>
      <c r="M1696" t="s">
        <v>29</v>
      </c>
      <c r="N1696">
        <v>201.3</v>
      </c>
      <c r="O1696">
        <v>4.7619047620000003</v>
      </c>
      <c r="P1696">
        <v>10.065</v>
      </c>
      <c r="Q1696">
        <v>7.5</v>
      </c>
    </row>
    <row r="1697" spans="1:17" x14ac:dyDescent="0.3">
      <c r="A1697" t="s">
        <v>779</v>
      </c>
      <c r="B1697" t="s">
        <v>25</v>
      </c>
      <c r="C1697" t="s">
        <v>26</v>
      </c>
      <c r="D1697" t="s">
        <v>20</v>
      </c>
      <c r="E1697" t="s">
        <v>21</v>
      </c>
      <c r="F1697" t="s">
        <v>37</v>
      </c>
      <c r="G1697">
        <v>70.19</v>
      </c>
      <c r="H1697">
        <v>9</v>
      </c>
      <c r="I1697">
        <v>31.5855</v>
      </c>
      <c r="J1697">
        <v>663.29549999999995</v>
      </c>
      <c r="K1697" t="s">
        <v>76</v>
      </c>
      <c r="L1697" s="2">
        <v>0.56805555555555554</v>
      </c>
      <c r="M1697" t="s">
        <v>29</v>
      </c>
      <c r="N1697">
        <v>631.71</v>
      </c>
      <c r="O1697">
        <v>4.7619047620000003</v>
      </c>
      <c r="P1697">
        <v>31.5855</v>
      </c>
      <c r="Q1697">
        <v>6.7</v>
      </c>
    </row>
    <row r="1698" spans="1:17" x14ac:dyDescent="0.3">
      <c r="A1698" t="s">
        <v>780</v>
      </c>
      <c r="B1698" t="s">
        <v>25</v>
      </c>
      <c r="C1698" t="s">
        <v>26</v>
      </c>
      <c r="D1698" t="s">
        <v>20</v>
      </c>
      <c r="E1698" t="s">
        <v>31</v>
      </c>
      <c r="F1698" t="s">
        <v>48</v>
      </c>
      <c r="G1698">
        <v>55.04</v>
      </c>
      <c r="H1698">
        <v>7</v>
      </c>
      <c r="I1698">
        <v>19.263999999999999</v>
      </c>
      <c r="J1698">
        <v>404.54399999999998</v>
      </c>
      <c r="K1698" s="1">
        <v>43802</v>
      </c>
      <c r="L1698" s="2">
        <v>0.81874999999999998</v>
      </c>
      <c r="M1698" t="s">
        <v>23</v>
      </c>
      <c r="N1698">
        <v>385.28</v>
      </c>
      <c r="O1698">
        <v>4.7619047620000003</v>
      </c>
      <c r="P1698">
        <v>19.263999999999999</v>
      </c>
      <c r="Q1698">
        <v>5.2</v>
      </c>
    </row>
    <row r="1699" spans="1:17" x14ac:dyDescent="0.3">
      <c r="A1699" t="s">
        <v>781</v>
      </c>
      <c r="B1699" t="s">
        <v>18</v>
      </c>
      <c r="C1699" t="s">
        <v>19</v>
      </c>
      <c r="D1699" t="s">
        <v>20</v>
      </c>
      <c r="E1699" t="s">
        <v>31</v>
      </c>
      <c r="F1699" t="s">
        <v>22</v>
      </c>
      <c r="G1699">
        <v>48.63</v>
      </c>
      <c r="H1699">
        <v>10</v>
      </c>
      <c r="I1699">
        <v>24.315000000000001</v>
      </c>
      <c r="J1699">
        <v>510.61500000000001</v>
      </c>
      <c r="K1699" s="1">
        <v>43558</v>
      </c>
      <c r="L1699" s="2">
        <v>0.53055555555555556</v>
      </c>
      <c r="M1699" t="s">
        <v>29</v>
      </c>
      <c r="N1699">
        <v>486.3</v>
      </c>
      <c r="O1699">
        <v>4.7619047620000003</v>
      </c>
      <c r="P1699">
        <v>24.315000000000001</v>
      </c>
      <c r="Q1699">
        <v>8.8000000000000007</v>
      </c>
    </row>
    <row r="1700" spans="1:17" x14ac:dyDescent="0.3">
      <c r="A1700" t="s">
        <v>782</v>
      </c>
      <c r="B1700" t="s">
        <v>25</v>
      </c>
      <c r="C1700" t="s">
        <v>26</v>
      </c>
      <c r="D1700" t="s">
        <v>20</v>
      </c>
      <c r="E1700" t="s">
        <v>21</v>
      </c>
      <c r="F1700" t="s">
        <v>51</v>
      </c>
      <c r="G1700">
        <v>73.38</v>
      </c>
      <c r="H1700">
        <v>7</v>
      </c>
      <c r="I1700">
        <v>25.683</v>
      </c>
      <c r="J1700">
        <v>539.34299999999996</v>
      </c>
      <c r="K1700" s="1">
        <v>43740</v>
      </c>
      <c r="L1700" s="2">
        <v>0.5805555555555556</v>
      </c>
      <c r="M1700" t="s">
        <v>29</v>
      </c>
      <c r="N1700">
        <v>513.66</v>
      </c>
      <c r="O1700">
        <v>4.7619047620000003</v>
      </c>
      <c r="P1700">
        <v>25.683</v>
      </c>
      <c r="Q1700">
        <v>9.5</v>
      </c>
    </row>
    <row r="1701" spans="1:17" x14ac:dyDescent="0.3">
      <c r="A1701" t="s">
        <v>783</v>
      </c>
      <c r="B1701" t="s">
        <v>25</v>
      </c>
      <c r="C1701" t="s">
        <v>26</v>
      </c>
      <c r="D1701" t="s">
        <v>27</v>
      </c>
      <c r="E1701" t="s">
        <v>21</v>
      </c>
      <c r="F1701" t="s">
        <v>48</v>
      </c>
      <c r="G1701">
        <v>52.6</v>
      </c>
      <c r="H1701">
        <v>9</v>
      </c>
      <c r="I1701">
        <v>23.67</v>
      </c>
      <c r="J1701">
        <v>497.07</v>
      </c>
      <c r="K1701" t="s">
        <v>188</v>
      </c>
      <c r="L1701" s="2">
        <v>0.61249999999999993</v>
      </c>
      <c r="M1701" t="s">
        <v>29</v>
      </c>
      <c r="N1701">
        <v>473.4</v>
      </c>
      <c r="O1701">
        <v>4.7619047620000003</v>
      </c>
      <c r="P1701">
        <v>23.67</v>
      </c>
      <c r="Q1701">
        <v>7.6</v>
      </c>
    </row>
    <row r="1702" spans="1:17" x14ac:dyDescent="0.3">
      <c r="A1702" t="s">
        <v>784</v>
      </c>
      <c r="B1702" t="s">
        <v>18</v>
      </c>
      <c r="C1702" t="s">
        <v>19</v>
      </c>
      <c r="D1702" t="s">
        <v>20</v>
      </c>
      <c r="E1702" t="s">
        <v>21</v>
      </c>
      <c r="F1702" t="s">
        <v>32</v>
      </c>
      <c r="G1702">
        <v>87.37</v>
      </c>
      <c r="H1702">
        <v>5</v>
      </c>
      <c r="I1702">
        <v>21.842500000000001</v>
      </c>
      <c r="J1702">
        <v>458.6925</v>
      </c>
      <c r="K1702" t="s">
        <v>228</v>
      </c>
      <c r="L1702" s="2">
        <v>0.82291666666666663</v>
      </c>
      <c r="M1702" t="s">
        <v>29</v>
      </c>
      <c r="N1702">
        <v>436.85</v>
      </c>
      <c r="O1702">
        <v>4.7619047620000003</v>
      </c>
      <c r="P1702">
        <v>21.842500000000001</v>
      </c>
      <c r="Q1702">
        <v>6.6</v>
      </c>
    </row>
    <row r="1703" spans="1:17" x14ac:dyDescent="0.3">
      <c r="A1703" t="s">
        <v>785</v>
      </c>
      <c r="B1703" t="s">
        <v>18</v>
      </c>
      <c r="C1703" t="s">
        <v>19</v>
      </c>
      <c r="D1703" t="s">
        <v>20</v>
      </c>
      <c r="E1703" t="s">
        <v>21</v>
      </c>
      <c r="F1703" t="s">
        <v>37</v>
      </c>
      <c r="G1703">
        <v>27.04</v>
      </c>
      <c r="H1703">
        <v>4</v>
      </c>
      <c r="I1703">
        <v>5.4080000000000004</v>
      </c>
      <c r="J1703">
        <v>113.568</v>
      </c>
      <c r="K1703" s="1">
        <v>43466</v>
      </c>
      <c r="L1703" s="2">
        <v>0.85138888888888886</v>
      </c>
      <c r="M1703" t="s">
        <v>23</v>
      </c>
      <c r="N1703">
        <v>108.16</v>
      </c>
      <c r="O1703">
        <v>4.7619047620000003</v>
      </c>
      <c r="P1703">
        <v>5.4080000000000004</v>
      </c>
      <c r="Q1703">
        <v>6.9</v>
      </c>
    </row>
    <row r="1704" spans="1:17" x14ac:dyDescent="0.3">
      <c r="A1704" t="s">
        <v>786</v>
      </c>
      <c r="B1704" t="s">
        <v>46</v>
      </c>
      <c r="C1704" t="s">
        <v>47</v>
      </c>
      <c r="D1704" t="s">
        <v>27</v>
      </c>
      <c r="E1704" t="s">
        <v>31</v>
      </c>
      <c r="F1704" t="s">
        <v>32</v>
      </c>
      <c r="G1704">
        <v>62.19</v>
      </c>
      <c r="H1704">
        <v>4</v>
      </c>
      <c r="I1704">
        <v>12.438000000000001</v>
      </c>
      <c r="J1704">
        <v>261.19799999999998</v>
      </c>
      <c r="K1704" s="1">
        <v>43617</v>
      </c>
      <c r="L1704" s="2">
        <v>0.82361111111111107</v>
      </c>
      <c r="M1704" t="s">
        <v>23</v>
      </c>
      <c r="N1704">
        <v>248.76</v>
      </c>
      <c r="O1704">
        <v>4.7619047620000003</v>
      </c>
      <c r="P1704">
        <v>12.438000000000001</v>
      </c>
      <c r="Q1704">
        <v>4.3</v>
      </c>
    </row>
    <row r="1705" spans="1:17" x14ac:dyDescent="0.3">
      <c r="A1705" t="s">
        <v>787</v>
      </c>
      <c r="B1705" t="s">
        <v>18</v>
      </c>
      <c r="C1705" t="s">
        <v>19</v>
      </c>
      <c r="D1705" t="s">
        <v>20</v>
      </c>
      <c r="E1705" t="s">
        <v>31</v>
      </c>
      <c r="F1705" t="s">
        <v>28</v>
      </c>
      <c r="G1705">
        <v>69.58</v>
      </c>
      <c r="H1705">
        <v>9</v>
      </c>
      <c r="I1705">
        <v>31.311</v>
      </c>
      <c r="J1705">
        <v>657.53099999999995</v>
      </c>
      <c r="K1705" t="s">
        <v>453</v>
      </c>
      <c r="L1705" s="2">
        <v>0.81805555555555554</v>
      </c>
      <c r="M1705" t="s">
        <v>33</v>
      </c>
      <c r="N1705">
        <v>626.22</v>
      </c>
      <c r="O1705">
        <v>4.7619047620000003</v>
      </c>
      <c r="P1705">
        <v>31.311</v>
      </c>
      <c r="Q1705">
        <v>7.8</v>
      </c>
    </row>
    <row r="1706" spans="1:17" x14ac:dyDescent="0.3">
      <c r="A1706" t="s">
        <v>788</v>
      </c>
      <c r="B1706" t="s">
        <v>25</v>
      </c>
      <c r="C1706" t="s">
        <v>26</v>
      </c>
      <c r="D1706" t="s">
        <v>27</v>
      </c>
      <c r="E1706" t="s">
        <v>31</v>
      </c>
      <c r="F1706" t="s">
        <v>32</v>
      </c>
      <c r="G1706">
        <v>97.5</v>
      </c>
      <c r="H1706">
        <v>10</v>
      </c>
      <c r="I1706">
        <v>48.75</v>
      </c>
      <c r="J1706">
        <v>1023.75</v>
      </c>
      <c r="K1706" s="1">
        <v>43800</v>
      </c>
      <c r="L1706" s="2">
        <v>0.6791666666666667</v>
      </c>
      <c r="M1706" t="s">
        <v>23</v>
      </c>
      <c r="N1706">
        <v>975</v>
      </c>
      <c r="O1706">
        <v>4.7619047620000003</v>
      </c>
      <c r="P1706">
        <v>48.75</v>
      </c>
      <c r="Q1706">
        <v>8</v>
      </c>
    </row>
    <row r="1707" spans="1:17" x14ac:dyDescent="0.3">
      <c r="A1707" t="s">
        <v>789</v>
      </c>
      <c r="B1707" t="s">
        <v>25</v>
      </c>
      <c r="C1707" t="s">
        <v>26</v>
      </c>
      <c r="D1707" t="s">
        <v>27</v>
      </c>
      <c r="E1707" t="s">
        <v>21</v>
      </c>
      <c r="F1707" t="s">
        <v>51</v>
      </c>
      <c r="G1707">
        <v>60.41</v>
      </c>
      <c r="H1707">
        <v>8</v>
      </c>
      <c r="I1707">
        <v>24.164000000000001</v>
      </c>
      <c r="J1707">
        <v>507.44400000000002</v>
      </c>
      <c r="K1707" s="1">
        <v>43648</v>
      </c>
      <c r="L1707" s="2">
        <v>0.51597222222222217</v>
      </c>
      <c r="M1707" t="s">
        <v>23</v>
      </c>
      <c r="N1707">
        <v>483.28</v>
      </c>
      <c r="O1707">
        <v>4.7619047620000003</v>
      </c>
      <c r="P1707">
        <v>24.164000000000001</v>
      </c>
      <c r="Q1707">
        <v>9.6</v>
      </c>
    </row>
    <row r="1708" spans="1:17" x14ac:dyDescent="0.3">
      <c r="A1708" t="s">
        <v>790</v>
      </c>
      <c r="B1708" t="s">
        <v>46</v>
      </c>
      <c r="C1708" t="s">
        <v>47</v>
      </c>
      <c r="D1708" t="s">
        <v>27</v>
      </c>
      <c r="E1708" t="s">
        <v>31</v>
      </c>
      <c r="F1708" t="s">
        <v>48</v>
      </c>
      <c r="G1708">
        <v>32.32</v>
      </c>
      <c r="H1708">
        <v>3</v>
      </c>
      <c r="I1708">
        <v>4.8479999999999999</v>
      </c>
      <c r="J1708">
        <v>101.80800000000001</v>
      </c>
      <c r="K1708" t="s">
        <v>112</v>
      </c>
      <c r="L1708" s="2">
        <v>0.7993055555555556</v>
      </c>
      <c r="M1708" t="s">
        <v>33</v>
      </c>
      <c r="N1708">
        <v>96.96</v>
      </c>
      <c r="O1708">
        <v>4.7619047620000003</v>
      </c>
      <c r="P1708">
        <v>4.8479999999999999</v>
      </c>
      <c r="Q1708">
        <v>4.3</v>
      </c>
    </row>
    <row r="1709" spans="1:17" x14ac:dyDescent="0.3">
      <c r="A1709" t="s">
        <v>791</v>
      </c>
      <c r="B1709" t="s">
        <v>46</v>
      </c>
      <c r="C1709" t="s">
        <v>47</v>
      </c>
      <c r="D1709" t="s">
        <v>20</v>
      </c>
      <c r="E1709" t="s">
        <v>21</v>
      </c>
      <c r="F1709" t="s">
        <v>51</v>
      </c>
      <c r="G1709">
        <v>19.77</v>
      </c>
      <c r="H1709">
        <v>10</v>
      </c>
      <c r="I1709">
        <v>9.8849999999999998</v>
      </c>
      <c r="J1709">
        <v>207.58500000000001</v>
      </c>
      <c r="K1709" t="s">
        <v>99</v>
      </c>
      <c r="L1709" s="2">
        <v>0.7895833333333333</v>
      </c>
      <c r="M1709" t="s">
        <v>33</v>
      </c>
      <c r="N1709">
        <v>197.7</v>
      </c>
      <c r="O1709">
        <v>4.7619047620000003</v>
      </c>
      <c r="P1709">
        <v>9.8849999999999998</v>
      </c>
      <c r="Q1709">
        <v>5</v>
      </c>
    </row>
    <row r="1710" spans="1:17" x14ac:dyDescent="0.3">
      <c r="A1710" t="s">
        <v>792</v>
      </c>
      <c r="B1710" t="s">
        <v>46</v>
      </c>
      <c r="C1710" t="s">
        <v>47</v>
      </c>
      <c r="D1710" t="s">
        <v>20</v>
      </c>
      <c r="E1710" t="s">
        <v>31</v>
      </c>
      <c r="F1710" t="s">
        <v>22</v>
      </c>
      <c r="G1710">
        <v>80.47</v>
      </c>
      <c r="H1710">
        <v>9</v>
      </c>
      <c r="I1710">
        <v>36.211500000000001</v>
      </c>
      <c r="J1710">
        <v>760.44150000000002</v>
      </c>
      <c r="K1710" s="1">
        <v>43617</v>
      </c>
      <c r="L1710" s="2">
        <v>0.47083333333333338</v>
      </c>
      <c r="M1710" t="s">
        <v>29</v>
      </c>
      <c r="N1710">
        <v>724.23</v>
      </c>
      <c r="O1710">
        <v>4.7619047620000003</v>
      </c>
      <c r="P1710">
        <v>36.211500000000001</v>
      </c>
      <c r="Q1710">
        <v>9.1999999999999993</v>
      </c>
    </row>
    <row r="1711" spans="1:17" x14ac:dyDescent="0.3">
      <c r="A1711" t="s">
        <v>793</v>
      </c>
      <c r="B1711" t="s">
        <v>46</v>
      </c>
      <c r="C1711" t="s">
        <v>47</v>
      </c>
      <c r="D1711" t="s">
        <v>20</v>
      </c>
      <c r="E1711" t="s">
        <v>21</v>
      </c>
      <c r="F1711" t="s">
        <v>32</v>
      </c>
      <c r="G1711">
        <v>88.39</v>
      </c>
      <c r="H1711">
        <v>9</v>
      </c>
      <c r="I1711">
        <v>39.775500000000001</v>
      </c>
      <c r="J1711">
        <v>835.28549999999996</v>
      </c>
      <c r="K1711" s="1">
        <v>43499</v>
      </c>
      <c r="L1711" s="2">
        <v>0.52777777777777779</v>
      </c>
      <c r="M1711" t="s">
        <v>29</v>
      </c>
      <c r="N1711">
        <v>795.51</v>
      </c>
      <c r="O1711">
        <v>4.7619047620000003</v>
      </c>
      <c r="P1711">
        <v>39.775500000000001</v>
      </c>
      <c r="Q1711">
        <v>6.3</v>
      </c>
    </row>
    <row r="1712" spans="1:17" x14ac:dyDescent="0.3">
      <c r="A1712" t="s">
        <v>794</v>
      </c>
      <c r="B1712" t="s">
        <v>46</v>
      </c>
      <c r="C1712" t="s">
        <v>47</v>
      </c>
      <c r="D1712" t="s">
        <v>27</v>
      </c>
      <c r="E1712" t="s">
        <v>31</v>
      </c>
      <c r="F1712" t="s">
        <v>22</v>
      </c>
      <c r="G1712">
        <v>71.77</v>
      </c>
      <c r="H1712">
        <v>7</v>
      </c>
      <c r="I1712">
        <v>25.119499999999999</v>
      </c>
      <c r="J1712">
        <v>527.5095</v>
      </c>
      <c r="K1712" t="s">
        <v>56</v>
      </c>
      <c r="L1712" s="2">
        <v>0.58750000000000002</v>
      </c>
      <c r="M1712" t="s">
        <v>29</v>
      </c>
      <c r="N1712">
        <v>502.39</v>
      </c>
      <c r="O1712">
        <v>4.7619047620000003</v>
      </c>
      <c r="P1712">
        <v>25.119499999999999</v>
      </c>
      <c r="Q1712">
        <v>8.9</v>
      </c>
    </row>
    <row r="1713" spans="1:17" x14ac:dyDescent="0.3">
      <c r="A1713" t="s">
        <v>795</v>
      </c>
      <c r="B1713" t="s">
        <v>46</v>
      </c>
      <c r="C1713" t="s">
        <v>47</v>
      </c>
      <c r="D1713" t="s">
        <v>27</v>
      </c>
      <c r="E1713" t="s">
        <v>21</v>
      </c>
      <c r="F1713" t="s">
        <v>28</v>
      </c>
      <c r="G1713">
        <v>43</v>
      </c>
      <c r="H1713">
        <v>4</v>
      </c>
      <c r="I1713">
        <v>8.6</v>
      </c>
      <c r="J1713">
        <v>180.6</v>
      </c>
      <c r="K1713" t="s">
        <v>305</v>
      </c>
      <c r="L1713" s="2">
        <v>0.8666666666666667</v>
      </c>
      <c r="M1713" t="s">
        <v>23</v>
      </c>
      <c r="N1713">
        <v>172</v>
      </c>
      <c r="O1713">
        <v>4.7619047620000003</v>
      </c>
      <c r="P1713">
        <v>8.6</v>
      </c>
      <c r="Q1713">
        <v>7.6</v>
      </c>
    </row>
    <row r="1714" spans="1:17" x14ac:dyDescent="0.3">
      <c r="A1714" t="s">
        <v>796</v>
      </c>
      <c r="B1714" t="s">
        <v>25</v>
      </c>
      <c r="C1714" t="s">
        <v>26</v>
      </c>
      <c r="D1714" t="s">
        <v>20</v>
      </c>
      <c r="E1714" t="s">
        <v>31</v>
      </c>
      <c r="F1714" t="s">
        <v>48</v>
      </c>
      <c r="G1714">
        <v>68.98</v>
      </c>
      <c r="H1714">
        <v>1</v>
      </c>
      <c r="I1714">
        <v>3.4489999999999998</v>
      </c>
      <c r="J1714">
        <v>72.429000000000002</v>
      </c>
      <c r="K1714" t="s">
        <v>62</v>
      </c>
      <c r="L1714" s="2">
        <v>0.84236111111111101</v>
      </c>
      <c r="M1714" t="s">
        <v>29</v>
      </c>
      <c r="N1714">
        <v>68.98</v>
      </c>
      <c r="O1714">
        <v>4.7619047620000003</v>
      </c>
      <c r="P1714">
        <v>3.4489999999999998</v>
      </c>
      <c r="Q1714">
        <v>4.8</v>
      </c>
    </row>
    <row r="1715" spans="1:17" x14ac:dyDescent="0.3">
      <c r="A1715" t="s">
        <v>797</v>
      </c>
      <c r="B1715" t="s">
        <v>25</v>
      </c>
      <c r="C1715" t="s">
        <v>26</v>
      </c>
      <c r="D1715" t="s">
        <v>27</v>
      </c>
      <c r="E1715" t="s">
        <v>31</v>
      </c>
      <c r="F1715" t="s">
        <v>51</v>
      </c>
      <c r="G1715">
        <v>15.62</v>
      </c>
      <c r="H1715">
        <v>8</v>
      </c>
      <c r="I1715">
        <v>6.2480000000000002</v>
      </c>
      <c r="J1715">
        <v>131.208</v>
      </c>
      <c r="K1715" t="s">
        <v>115</v>
      </c>
      <c r="L1715" s="2">
        <v>0.85902777777777783</v>
      </c>
      <c r="M1715" t="s">
        <v>23</v>
      </c>
      <c r="N1715">
        <v>124.96</v>
      </c>
      <c r="O1715">
        <v>4.7619047620000003</v>
      </c>
      <c r="P1715">
        <v>6.2480000000000002</v>
      </c>
      <c r="Q1715">
        <v>9.1</v>
      </c>
    </row>
    <row r="1716" spans="1:17" x14ac:dyDescent="0.3">
      <c r="A1716" t="s">
        <v>798</v>
      </c>
      <c r="B1716" t="s">
        <v>18</v>
      </c>
      <c r="C1716" t="s">
        <v>19</v>
      </c>
      <c r="D1716" t="s">
        <v>27</v>
      </c>
      <c r="E1716" t="s">
        <v>31</v>
      </c>
      <c r="F1716" t="s">
        <v>37</v>
      </c>
      <c r="G1716">
        <v>25.7</v>
      </c>
      <c r="H1716">
        <v>3</v>
      </c>
      <c r="I1716">
        <v>3.855</v>
      </c>
      <c r="J1716">
        <v>80.954999999999998</v>
      </c>
      <c r="K1716" t="s">
        <v>91</v>
      </c>
      <c r="L1716" s="2">
        <v>0.74930555555555556</v>
      </c>
      <c r="M1716" t="s">
        <v>23</v>
      </c>
      <c r="N1716">
        <v>77.099999999999994</v>
      </c>
      <c r="O1716">
        <v>4.7619047620000003</v>
      </c>
      <c r="P1716">
        <v>3.855</v>
      </c>
      <c r="Q1716">
        <v>6.1</v>
      </c>
    </row>
    <row r="1717" spans="1:17" x14ac:dyDescent="0.3">
      <c r="A1717" t="s">
        <v>799</v>
      </c>
      <c r="B1717" t="s">
        <v>18</v>
      </c>
      <c r="C1717" t="s">
        <v>19</v>
      </c>
      <c r="D1717" t="s">
        <v>20</v>
      </c>
      <c r="E1717" t="s">
        <v>31</v>
      </c>
      <c r="F1717" t="s">
        <v>48</v>
      </c>
      <c r="G1717">
        <v>80.62</v>
      </c>
      <c r="H1717">
        <v>6</v>
      </c>
      <c r="I1717">
        <v>24.186</v>
      </c>
      <c r="J1717">
        <v>507.90600000000001</v>
      </c>
      <c r="K1717" t="s">
        <v>110</v>
      </c>
      <c r="L1717" s="2">
        <v>0.84583333333333333</v>
      </c>
      <c r="M1717" t="s">
        <v>29</v>
      </c>
      <c r="N1717">
        <v>483.72</v>
      </c>
      <c r="O1717">
        <v>4.7619047620000003</v>
      </c>
      <c r="P1717">
        <v>24.186</v>
      </c>
      <c r="Q1717">
        <v>9.1</v>
      </c>
    </row>
    <row r="1718" spans="1:17" x14ac:dyDescent="0.3">
      <c r="A1718" t="s">
        <v>800</v>
      </c>
      <c r="B1718" t="s">
        <v>25</v>
      </c>
      <c r="C1718" t="s">
        <v>26</v>
      </c>
      <c r="D1718" t="s">
        <v>20</v>
      </c>
      <c r="E1718" t="s">
        <v>21</v>
      </c>
      <c r="F1718" t="s">
        <v>32</v>
      </c>
      <c r="G1718">
        <v>75.53</v>
      </c>
      <c r="H1718">
        <v>4</v>
      </c>
      <c r="I1718">
        <v>15.106</v>
      </c>
      <c r="J1718">
        <v>317.226</v>
      </c>
      <c r="K1718" t="s">
        <v>103</v>
      </c>
      <c r="L1718" s="2">
        <v>0.66111111111111109</v>
      </c>
      <c r="M1718" t="s">
        <v>23</v>
      </c>
      <c r="N1718">
        <v>302.12</v>
      </c>
      <c r="O1718">
        <v>4.7619047620000003</v>
      </c>
      <c r="P1718">
        <v>15.106</v>
      </c>
      <c r="Q1718">
        <v>8.3000000000000007</v>
      </c>
    </row>
    <row r="1719" spans="1:17" x14ac:dyDescent="0.3">
      <c r="A1719" t="s">
        <v>801</v>
      </c>
      <c r="B1719" t="s">
        <v>25</v>
      </c>
      <c r="C1719" t="s">
        <v>26</v>
      </c>
      <c r="D1719" t="s">
        <v>27</v>
      </c>
      <c r="E1719" t="s">
        <v>21</v>
      </c>
      <c r="F1719" t="s">
        <v>28</v>
      </c>
      <c r="G1719">
        <v>77.63</v>
      </c>
      <c r="H1719">
        <v>9</v>
      </c>
      <c r="I1719">
        <v>34.933500000000002</v>
      </c>
      <c r="J1719">
        <v>733.60350000000005</v>
      </c>
      <c r="K1719" t="s">
        <v>453</v>
      </c>
      <c r="L1719" s="2">
        <v>0.63472222222222219</v>
      </c>
      <c r="M1719" t="s">
        <v>23</v>
      </c>
      <c r="N1719">
        <v>698.67</v>
      </c>
      <c r="O1719">
        <v>4.7619047620000003</v>
      </c>
      <c r="P1719">
        <v>34.933500000000002</v>
      </c>
      <c r="Q1719">
        <v>7.2</v>
      </c>
    </row>
    <row r="1720" spans="1:17" x14ac:dyDescent="0.3">
      <c r="A1720" t="s">
        <v>802</v>
      </c>
      <c r="B1720" t="s">
        <v>25</v>
      </c>
      <c r="C1720" t="s">
        <v>26</v>
      </c>
      <c r="D1720" t="s">
        <v>27</v>
      </c>
      <c r="E1720" t="s">
        <v>21</v>
      </c>
      <c r="F1720" t="s">
        <v>22</v>
      </c>
      <c r="G1720">
        <v>13.85</v>
      </c>
      <c r="H1720">
        <v>9</v>
      </c>
      <c r="I1720">
        <v>6.2324999999999999</v>
      </c>
      <c r="J1720">
        <v>130.88249999999999</v>
      </c>
      <c r="K1720" s="1">
        <v>43557</v>
      </c>
      <c r="L1720" s="2">
        <v>0.53472222222222221</v>
      </c>
      <c r="M1720" t="s">
        <v>23</v>
      </c>
      <c r="N1720">
        <v>124.65</v>
      </c>
      <c r="O1720">
        <v>4.7619047620000003</v>
      </c>
      <c r="P1720">
        <v>6.2324999999999999</v>
      </c>
      <c r="Q1720">
        <v>6</v>
      </c>
    </row>
    <row r="1721" spans="1:17" x14ac:dyDescent="0.3">
      <c r="A1721" t="s">
        <v>803</v>
      </c>
      <c r="B1721" t="s">
        <v>25</v>
      </c>
      <c r="C1721" t="s">
        <v>26</v>
      </c>
      <c r="D1721" t="s">
        <v>20</v>
      </c>
      <c r="E1721" t="s">
        <v>31</v>
      </c>
      <c r="F1721" t="s">
        <v>51</v>
      </c>
      <c r="G1721">
        <v>98.7</v>
      </c>
      <c r="H1721">
        <v>8</v>
      </c>
      <c r="I1721">
        <v>39.479999999999997</v>
      </c>
      <c r="J1721">
        <v>829.08</v>
      </c>
      <c r="K1721" t="s">
        <v>305</v>
      </c>
      <c r="L1721" s="2">
        <v>0.44166666666666665</v>
      </c>
      <c r="M1721" t="s">
        <v>23</v>
      </c>
      <c r="N1721">
        <v>789.6</v>
      </c>
      <c r="O1721">
        <v>4.7619047620000003</v>
      </c>
      <c r="P1721">
        <v>39.479999999999997</v>
      </c>
      <c r="Q1721">
        <v>8.5</v>
      </c>
    </row>
    <row r="1722" spans="1:17" x14ac:dyDescent="0.3">
      <c r="A1722" t="s">
        <v>804</v>
      </c>
      <c r="B1722" t="s">
        <v>18</v>
      </c>
      <c r="C1722" t="s">
        <v>19</v>
      </c>
      <c r="D1722" t="s">
        <v>27</v>
      </c>
      <c r="E1722" t="s">
        <v>21</v>
      </c>
      <c r="F1722" t="s">
        <v>22</v>
      </c>
      <c r="G1722">
        <v>35.68</v>
      </c>
      <c r="H1722">
        <v>5</v>
      </c>
      <c r="I1722">
        <v>8.92</v>
      </c>
      <c r="J1722">
        <v>187.32</v>
      </c>
      <c r="K1722" s="1">
        <v>43618</v>
      </c>
      <c r="L1722" s="2">
        <v>0.7729166666666667</v>
      </c>
      <c r="M1722" t="s">
        <v>33</v>
      </c>
      <c r="N1722">
        <v>178.4</v>
      </c>
      <c r="O1722">
        <v>4.7619047620000003</v>
      </c>
      <c r="P1722">
        <v>8.92</v>
      </c>
      <c r="Q1722">
        <v>6.6</v>
      </c>
    </row>
    <row r="1723" spans="1:17" x14ac:dyDescent="0.3">
      <c r="A1723" t="s">
        <v>805</v>
      </c>
      <c r="B1723" t="s">
        <v>18</v>
      </c>
      <c r="C1723" t="s">
        <v>19</v>
      </c>
      <c r="D1723" t="s">
        <v>20</v>
      </c>
      <c r="E1723" t="s">
        <v>21</v>
      </c>
      <c r="F1723" t="s">
        <v>51</v>
      </c>
      <c r="G1723">
        <v>71.459999999999994</v>
      </c>
      <c r="H1723">
        <v>7</v>
      </c>
      <c r="I1723">
        <v>25.010999999999999</v>
      </c>
      <c r="J1723">
        <v>525.23099999999999</v>
      </c>
      <c r="K1723" t="s">
        <v>171</v>
      </c>
      <c r="L1723" s="2">
        <v>0.67083333333333339</v>
      </c>
      <c r="M1723" t="s">
        <v>23</v>
      </c>
      <c r="N1723">
        <v>500.22</v>
      </c>
      <c r="O1723">
        <v>4.7619047620000003</v>
      </c>
      <c r="P1723">
        <v>25.010999999999999</v>
      </c>
      <c r="Q1723">
        <v>4.5</v>
      </c>
    </row>
    <row r="1724" spans="1:17" x14ac:dyDescent="0.3">
      <c r="A1724" t="s">
        <v>806</v>
      </c>
      <c r="B1724" t="s">
        <v>18</v>
      </c>
      <c r="C1724" t="s">
        <v>19</v>
      </c>
      <c r="D1724" t="s">
        <v>20</v>
      </c>
      <c r="E1724" t="s">
        <v>31</v>
      </c>
      <c r="F1724" t="s">
        <v>28</v>
      </c>
      <c r="G1724">
        <v>11.94</v>
      </c>
      <c r="H1724">
        <v>3</v>
      </c>
      <c r="I1724">
        <v>1.7909999999999999</v>
      </c>
      <c r="J1724">
        <v>37.610999999999997</v>
      </c>
      <c r="K1724" t="s">
        <v>183</v>
      </c>
      <c r="L1724" s="2">
        <v>0.53263888888888888</v>
      </c>
      <c r="M1724" t="s">
        <v>33</v>
      </c>
      <c r="N1724">
        <v>35.82</v>
      </c>
      <c r="O1724">
        <v>4.7619047620000003</v>
      </c>
      <c r="P1724">
        <v>1.7909999999999999</v>
      </c>
      <c r="Q1724">
        <v>8.1</v>
      </c>
    </row>
    <row r="1725" spans="1:17" x14ac:dyDescent="0.3">
      <c r="A1725" t="s">
        <v>807</v>
      </c>
      <c r="B1725" t="s">
        <v>18</v>
      </c>
      <c r="C1725" t="s">
        <v>19</v>
      </c>
      <c r="D1725" t="s">
        <v>27</v>
      </c>
      <c r="E1725" t="s">
        <v>31</v>
      </c>
      <c r="F1725" t="s">
        <v>51</v>
      </c>
      <c r="G1725">
        <v>45.38</v>
      </c>
      <c r="H1725">
        <v>3</v>
      </c>
      <c r="I1725">
        <v>6.8070000000000004</v>
      </c>
      <c r="J1725">
        <v>142.947</v>
      </c>
      <c r="K1725" t="s">
        <v>69</v>
      </c>
      <c r="L1725" s="2">
        <v>0.56527777777777777</v>
      </c>
      <c r="M1725" t="s">
        <v>33</v>
      </c>
      <c r="N1725">
        <v>136.13999999999999</v>
      </c>
      <c r="O1725">
        <v>4.7619047620000003</v>
      </c>
      <c r="P1725">
        <v>6.8070000000000004</v>
      </c>
      <c r="Q1725">
        <v>7.2</v>
      </c>
    </row>
    <row r="1726" spans="1:17" x14ac:dyDescent="0.3">
      <c r="A1726" t="s">
        <v>808</v>
      </c>
      <c r="B1726" t="s">
        <v>46</v>
      </c>
      <c r="C1726" t="s">
        <v>47</v>
      </c>
      <c r="D1726" t="s">
        <v>20</v>
      </c>
      <c r="E1726" t="s">
        <v>21</v>
      </c>
      <c r="F1726" t="s">
        <v>51</v>
      </c>
      <c r="G1726">
        <v>17.48</v>
      </c>
      <c r="H1726">
        <v>6</v>
      </c>
      <c r="I1726">
        <v>5.2439999999999998</v>
      </c>
      <c r="J1726">
        <v>110.124</v>
      </c>
      <c r="K1726" t="s">
        <v>209</v>
      </c>
      <c r="L1726" s="2">
        <v>0.62777777777777777</v>
      </c>
      <c r="M1726" t="s">
        <v>33</v>
      </c>
      <c r="N1726">
        <v>104.88</v>
      </c>
      <c r="O1726">
        <v>4.7619047620000003</v>
      </c>
      <c r="P1726">
        <v>5.2439999999999998</v>
      </c>
      <c r="Q1726">
        <v>6.1</v>
      </c>
    </row>
    <row r="1727" spans="1:17" x14ac:dyDescent="0.3">
      <c r="A1727" t="s">
        <v>809</v>
      </c>
      <c r="B1727" t="s">
        <v>46</v>
      </c>
      <c r="C1727" t="s">
        <v>47</v>
      </c>
      <c r="D1727" t="s">
        <v>27</v>
      </c>
      <c r="E1727" t="s">
        <v>21</v>
      </c>
      <c r="F1727" t="s">
        <v>51</v>
      </c>
      <c r="G1727">
        <v>25.56</v>
      </c>
      <c r="H1727">
        <v>7</v>
      </c>
      <c r="I1727">
        <v>8.9459999999999997</v>
      </c>
      <c r="J1727">
        <v>187.86600000000001</v>
      </c>
      <c r="K1727" s="1">
        <v>43498</v>
      </c>
      <c r="L1727" s="2">
        <v>0.86249999999999993</v>
      </c>
      <c r="M1727" t="s">
        <v>29</v>
      </c>
      <c r="N1727">
        <v>178.92</v>
      </c>
      <c r="O1727">
        <v>4.7619047620000003</v>
      </c>
      <c r="P1727">
        <v>8.9459999999999997</v>
      </c>
      <c r="Q1727">
        <v>7.1</v>
      </c>
    </row>
    <row r="1728" spans="1:17" x14ac:dyDescent="0.3">
      <c r="A1728" t="s">
        <v>810</v>
      </c>
      <c r="B1728" t="s">
        <v>25</v>
      </c>
      <c r="C1728" t="s">
        <v>26</v>
      </c>
      <c r="D1728" t="s">
        <v>20</v>
      </c>
      <c r="E1728" t="s">
        <v>21</v>
      </c>
      <c r="F1728" t="s">
        <v>37</v>
      </c>
      <c r="G1728">
        <v>90.63</v>
      </c>
      <c r="H1728">
        <v>9</v>
      </c>
      <c r="I1728">
        <v>40.783499999999997</v>
      </c>
      <c r="J1728">
        <v>856.45349999999996</v>
      </c>
      <c r="K1728" t="s">
        <v>209</v>
      </c>
      <c r="L1728" s="2">
        <v>0.64444444444444449</v>
      </c>
      <c r="M1728" t="s">
        <v>29</v>
      </c>
      <c r="N1728">
        <v>815.67</v>
      </c>
      <c r="O1728">
        <v>4.7619047620000003</v>
      </c>
      <c r="P1728">
        <v>40.783499999999997</v>
      </c>
      <c r="Q1728">
        <v>5.0999999999999996</v>
      </c>
    </row>
    <row r="1729" spans="1:17" x14ac:dyDescent="0.3">
      <c r="A1729" t="s">
        <v>811</v>
      </c>
      <c r="B1729" t="s">
        <v>46</v>
      </c>
      <c r="C1729" t="s">
        <v>47</v>
      </c>
      <c r="D1729" t="s">
        <v>27</v>
      </c>
      <c r="E1729" t="s">
        <v>31</v>
      </c>
      <c r="F1729" t="s">
        <v>32</v>
      </c>
      <c r="G1729">
        <v>44.12</v>
      </c>
      <c r="H1729">
        <v>3</v>
      </c>
      <c r="I1729">
        <v>6.6180000000000003</v>
      </c>
      <c r="J1729">
        <v>138.97800000000001</v>
      </c>
      <c r="K1729" t="s">
        <v>289</v>
      </c>
      <c r="L1729" s="2">
        <v>0.57291666666666663</v>
      </c>
      <c r="M1729" t="s">
        <v>33</v>
      </c>
      <c r="N1729">
        <v>132.36000000000001</v>
      </c>
      <c r="O1729">
        <v>4.7619047620000003</v>
      </c>
      <c r="P1729">
        <v>6.6180000000000003</v>
      </c>
      <c r="Q1729">
        <v>7.9</v>
      </c>
    </row>
    <row r="1730" spans="1:17" x14ac:dyDescent="0.3">
      <c r="A1730" t="s">
        <v>812</v>
      </c>
      <c r="B1730" t="s">
        <v>25</v>
      </c>
      <c r="C1730" t="s">
        <v>26</v>
      </c>
      <c r="D1730" t="s">
        <v>20</v>
      </c>
      <c r="E1730" t="s">
        <v>21</v>
      </c>
      <c r="F1730" t="s">
        <v>48</v>
      </c>
      <c r="G1730">
        <v>36.770000000000003</v>
      </c>
      <c r="H1730">
        <v>7</v>
      </c>
      <c r="I1730">
        <v>12.8695</v>
      </c>
      <c r="J1730">
        <v>270.2595</v>
      </c>
      <c r="K1730" s="1">
        <v>43770</v>
      </c>
      <c r="L1730" s="2">
        <v>0.84027777777777779</v>
      </c>
      <c r="M1730" t="s">
        <v>29</v>
      </c>
      <c r="N1730">
        <v>257.39</v>
      </c>
      <c r="O1730">
        <v>4.7619047620000003</v>
      </c>
      <c r="P1730">
        <v>12.8695</v>
      </c>
      <c r="Q1730">
        <v>7.4</v>
      </c>
    </row>
    <row r="1731" spans="1:17" x14ac:dyDescent="0.3">
      <c r="A1731" t="s">
        <v>813</v>
      </c>
      <c r="B1731" t="s">
        <v>46</v>
      </c>
      <c r="C1731" t="s">
        <v>47</v>
      </c>
      <c r="D1731" t="s">
        <v>20</v>
      </c>
      <c r="E1731" t="s">
        <v>31</v>
      </c>
      <c r="F1731" t="s">
        <v>48</v>
      </c>
      <c r="G1731">
        <v>23.34</v>
      </c>
      <c r="H1731">
        <v>4</v>
      </c>
      <c r="I1731">
        <v>4.6680000000000001</v>
      </c>
      <c r="J1731">
        <v>98.028000000000006</v>
      </c>
      <c r="K1731" s="1">
        <v>43557</v>
      </c>
      <c r="L1731" s="2">
        <v>0.78680555555555554</v>
      </c>
      <c r="M1731" t="s">
        <v>23</v>
      </c>
      <c r="N1731">
        <v>93.36</v>
      </c>
      <c r="O1731">
        <v>4.7619047620000003</v>
      </c>
      <c r="P1731">
        <v>4.6680000000000001</v>
      </c>
      <c r="Q1731">
        <v>7.4</v>
      </c>
    </row>
    <row r="1732" spans="1:17" x14ac:dyDescent="0.3">
      <c r="A1732" t="s">
        <v>814</v>
      </c>
      <c r="B1732" t="s">
        <v>25</v>
      </c>
      <c r="C1732" t="s">
        <v>26</v>
      </c>
      <c r="D1732" t="s">
        <v>20</v>
      </c>
      <c r="E1732" t="s">
        <v>21</v>
      </c>
      <c r="F1732" t="s">
        <v>22</v>
      </c>
      <c r="G1732">
        <v>28.5</v>
      </c>
      <c r="H1732">
        <v>8</v>
      </c>
      <c r="I1732">
        <v>11.4</v>
      </c>
      <c r="J1732">
        <v>239.4</v>
      </c>
      <c r="K1732" s="1">
        <v>43618</v>
      </c>
      <c r="L1732" s="2">
        <v>0.6</v>
      </c>
      <c r="M1732" t="s">
        <v>29</v>
      </c>
      <c r="N1732">
        <v>228</v>
      </c>
      <c r="O1732">
        <v>4.7619047620000003</v>
      </c>
      <c r="P1732">
        <v>11.4</v>
      </c>
      <c r="Q1732">
        <v>6.6</v>
      </c>
    </row>
    <row r="1733" spans="1:17" x14ac:dyDescent="0.3">
      <c r="A1733" t="s">
        <v>815</v>
      </c>
      <c r="B1733" t="s">
        <v>25</v>
      </c>
      <c r="C1733" t="s">
        <v>26</v>
      </c>
      <c r="D1733" t="s">
        <v>20</v>
      </c>
      <c r="E1733" t="s">
        <v>31</v>
      </c>
      <c r="F1733" t="s">
        <v>32</v>
      </c>
      <c r="G1733">
        <v>55.57</v>
      </c>
      <c r="H1733">
        <v>3</v>
      </c>
      <c r="I1733">
        <v>8.3354999999999997</v>
      </c>
      <c r="J1733">
        <v>175.0455</v>
      </c>
      <c r="K1733" s="1">
        <v>43678</v>
      </c>
      <c r="L1733" s="2">
        <v>0.48749999999999999</v>
      </c>
      <c r="M1733" t="s">
        <v>33</v>
      </c>
      <c r="N1733">
        <v>166.71</v>
      </c>
      <c r="O1733">
        <v>4.7619047620000003</v>
      </c>
      <c r="P1733">
        <v>8.3354999999999997</v>
      </c>
      <c r="Q1733">
        <v>5.9</v>
      </c>
    </row>
    <row r="1734" spans="1:17" x14ac:dyDescent="0.3">
      <c r="A1734" t="s">
        <v>816</v>
      </c>
      <c r="B1734" t="s">
        <v>46</v>
      </c>
      <c r="C1734" t="s">
        <v>47</v>
      </c>
      <c r="D1734" t="s">
        <v>27</v>
      </c>
      <c r="E1734" t="s">
        <v>31</v>
      </c>
      <c r="F1734" t="s">
        <v>37</v>
      </c>
      <c r="G1734">
        <v>69.739999999999995</v>
      </c>
      <c r="H1734">
        <v>10</v>
      </c>
      <c r="I1734">
        <v>34.869999999999997</v>
      </c>
      <c r="J1734">
        <v>732.27</v>
      </c>
      <c r="K1734" s="1">
        <v>43588</v>
      </c>
      <c r="L1734" s="2">
        <v>0.74236111111111114</v>
      </c>
      <c r="M1734" t="s">
        <v>33</v>
      </c>
      <c r="N1734">
        <v>697.4</v>
      </c>
      <c r="O1734">
        <v>4.7619047620000003</v>
      </c>
      <c r="P1734">
        <v>34.869999999999997</v>
      </c>
      <c r="Q1734">
        <v>8.9</v>
      </c>
    </row>
    <row r="1735" spans="1:17" x14ac:dyDescent="0.3">
      <c r="A1735" t="s">
        <v>817</v>
      </c>
      <c r="B1735" t="s">
        <v>25</v>
      </c>
      <c r="C1735" t="s">
        <v>26</v>
      </c>
      <c r="D1735" t="s">
        <v>27</v>
      </c>
      <c r="E1735" t="s">
        <v>31</v>
      </c>
      <c r="F1735" t="s">
        <v>51</v>
      </c>
      <c r="G1735">
        <v>97.26</v>
      </c>
      <c r="H1735">
        <v>4</v>
      </c>
      <c r="I1735">
        <v>19.452000000000002</v>
      </c>
      <c r="J1735">
        <v>408.49200000000002</v>
      </c>
      <c r="K1735" t="s">
        <v>96</v>
      </c>
      <c r="L1735" s="2">
        <v>0.6479166666666667</v>
      </c>
      <c r="M1735" t="s">
        <v>23</v>
      </c>
      <c r="N1735">
        <v>389.04</v>
      </c>
      <c r="O1735">
        <v>4.7619047620000003</v>
      </c>
      <c r="P1735">
        <v>19.452000000000002</v>
      </c>
      <c r="Q1735">
        <v>6.8</v>
      </c>
    </row>
    <row r="1736" spans="1:17" x14ac:dyDescent="0.3">
      <c r="A1736" t="s">
        <v>818</v>
      </c>
      <c r="B1736" t="s">
        <v>46</v>
      </c>
      <c r="C1736" t="s">
        <v>47</v>
      </c>
      <c r="D1736" t="s">
        <v>20</v>
      </c>
      <c r="E1736" t="s">
        <v>21</v>
      </c>
      <c r="F1736" t="s">
        <v>32</v>
      </c>
      <c r="G1736">
        <v>52.18</v>
      </c>
      <c r="H1736">
        <v>7</v>
      </c>
      <c r="I1736">
        <v>18.263000000000002</v>
      </c>
      <c r="J1736">
        <v>383.52300000000002</v>
      </c>
      <c r="K1736" s="1">
        <v>43711</v>
      </c>
      <c r="L1736" s="2">
        <v>0.45416666666666666</v>
      </c>
      <c r="M1736" t="s">
        <v>29</v>
      </c>
      <c r="N1736">
        <v>365.26</v>
      </c>
      <c r="O1736">
        <v>4.7619047620000003</v>
      </c>
      <c r="P1736">
        <v>18.263000000000002</v>
      </c>
      <c r="Q1736">
        <v>9.3000000000000007</v>
      </c>
    </row>
    <row r="1737" spans="1:17" x14ac:dyDescent="0.3">
      <c r="A1737" t="s">
        <v>819</v>
      </c>
      <c r="B1737" t="s">
        <v>18</v>
      </c>
      <c r="C1737" t="s">
        <v>19</v>
      </c>
      <c r="D1737" t="s">
        <v>20</v>
      </c>
      <c r="E1737" t="s">
        <v>21</v>
      </c>
      <c r="F1737" t="s">
        <v>51</v>
      </c>
      <c r="G1737">
        <v>22.32</v>
      </c>
      <c r="H1737">
        <v>4</v>
      </c>
      <c r="I1737">
        <v>4.4640000000000004</v>
      </c>
      <c r="J1737">
        <v>93.744</v>
      </c>
      <c r="K1737" s="1">
        <v>43468</v>
      </c>
      <c r="L1737" s="2">
        <v>0.68263888888888891</v>
      </c>
      <c r="M1737" t="s">
        <v>33</v>
      </c>
      <c r="N1737">
        <v>89.28</v>
      </c>
      <c r="O1737">
        <v>4.7619047620000003</v>
      </c>
      <c r="P1737">
        <v>4.4640000000000004</v>
      </c>
      <c r="Q1737">
        <v>4.4000000000000004</v>
      </c>
    </row>
    <row r="1738" spans="1:17" x14ac:dyDescent="0.3">
      <c r="A1738" t="s">
        <v>820</v>
      </c>
      <c r="B1738" t="s">
        <v>18</v>
      </c>
      <c r="C1738" t="s">
        <v>19</v>
      </c>
      <c r="D1738" t="s">
        <v>27</v>
      </c>
      <c r="E1738" t="s">
        <v>31</v>
      </c>
      <c r="F1738" t="s">
        <v>22</v>
      </c>
      <c r="G1738">
        <v>56</v>
      </c>
      <c r="H1738">
        <v>3</v>
      </c>
      <c r="I1738">
        <v>8.4</v>
      </c>
      <c r="J1738">
        <v>176.4</v>
      </c>
      <c r="K1738" t="s">
        <v>110</v>
      </c>
      <c r="L1738" s="2">
        <v>0.81458333333333333</v>
      </c>
      <c r="M1738" t="s">
        <v>23</v>
      </c>
      <c r="N1738">
        <v>168</v>
      </c>
      <c r="O1738">
        <v>4.7619047620000003</v>
      </c>
      <c r="P1738">
        <v>8.4</v>
      </c>
      <c r="Q1738">
        <v>4.8</v>
      </c>
    </row>
    <row r="1739" spans="1:17" x14ac:dyDescent="0.3">
      <c r="A1739" t="s">
        <v>821</v>
      </c>
      <c r="B1739" t="s">
        <v>18</v>
      </c>
      <c r="C1739" t="s">
        <v>19</v>
      </c>
      <c r="D1739" t="s">
        <v>20</v>
      </c>
      <c r="E1739" t="s">
        <v>31</v>
      </c>
      <c r="F1739" t="s">
        <v>51</v>
      </c>
      <c r="G1739">
        <v>19.7</v>
      </c>
      <c r="H1739">
        <v>1</v>
      </c>
      <c r="I1739">
        <v>0.98499999999999999</v>
      </c>
      <c r="J1739">
        <v>20.684999999999999</v>
      </c>
      <c r="K1739" s="1">
        <v>43679</v>
      </c>
      <c r="L1739" s="2">
        <v>0.48541666666666666</v>
      </c>
      <c r="M1739" t="s">
        <v>23</v>
      </c>
      <c r="N1739">
        <v>19.7</v>
      </c>
      <c r="O1739">
        <v>4.7619047620000003</v>
      </c>
      <c r="P1739">
        <v>0.98499999999999999</v>
      </c>
      <c r="Q1739">
        <v>9.5</v>
      </c>
    </row>
    <row r="1740" spans="1:17" x14ac:dyDescent="0.3">
      <c r="A1740" t="s">
        <v>822</v>
      </c>
      <c r="B1740" t="s">
        <v>46</v>
      </c>
      <c r="C1740" t="s">
        <v>47</v>
      </c>
      <c r="D1740" t="s">
        <v>27</v>
      </c>
      <c r="E1740" t="s">
        <v>31</v>
      </c>
      <c r="F1740" t="s">
        <v>28</v>
      </c>
      <c r="G1740">
        <v>75.88</v>
      </c>
      <c r="H1740">
        <v>7</v>
      </c>
      <c r="I1740">
        <v>26.558</v>
      </c>
      <c r="J1740">
        <v>557.71799999999996</v>
      </c>
      <c r="K1740" t="s">
        <v>129</v>
      </c>
      <c r="L1740" s="2">
        <v>0.44305555555555554</v>
      </c>
      <c r="M1740" t="s">
        <v>23</v>
      </c>
      <c r="N1740">
        <v>531.16</v>
      </c>
      <c r="O1740">
        <v>4.7619047620000003</v>
      </c>
      <c r="P1740">
        <v>26.558</v>
      </c>
      <c r="Q1740">
        <v>8.9</v>
      </c>
    </row>
    <row r="1741" spans="1:17" x14ac:dyDescent="0.3">
      <c r="A1741" t="s">
        <v>823</v>
      </c>
      <c r="B1741" t="s">
        <v>46</v>
      </c>
      <c r="C1741" t="s">
        <v>47</v>
      </c>
      <c r="D1741" t="s">
        <v>20</v>
      </c>
      <c r="E1741" t="s">
        <v>31</v>
      </c>
      <c r="F1741" t="s">
        <v>48</v>
      </c>
      <c r="G1741">
        <v>53.72</v>
      </c>
      <c r="H1741">
        <v>1</v>
      </c>
      <c r="I1741">
        <v>2.6859999999999999</v>
      </c>
      <c r="J1741">
        <v>56.405999999999999</v>
      </c>
      <c r="K1741" s="1">
        <v>43468</v>
      </c>
      <c r="L1741" s="2">
        <v>0.8354166666666667</v>
      </c>
      <c r="M1741" t="s">
        <v>23</v>
      </c>
      <c r="N1741">
        <v>53.72</v>
      </c>
      <c r="O1741">
        <v>4.7619047620000003</v>
      </c>
      <c r="P1741">
        <v>2.6859999999999999</v>
      </c>
      <c r="Q1741">
        <v>6.4</v>
      </c>
    </row>
    <row r="1742" spans="1:17" x14ac:dyDescent="0.3">
      <c r="A1742" t="s">
        <v>824</v>
      </c>
      <c r="B1742" t="s">
        <v>25</v>
      </c>
      <c r="C1742" t="s">
        <v>26</v>
      </c>
      <c r="D1742" t="s">
        <v>20</v>
      </c>
      <c r="E1742" t="s">
        <v>31</v>
      </c>
      <c r="F1742" t="s">
        <v>22</v>
      </c>
      <c r="G1742">
        <v>81.95</v>
      </c>
      <c r="H1742">
        <v>10</v>
      </c>
      <c r="I1742">
        <v>40.975000000000001</v>
      </c>
      <c r="J1742">
        <v>860.47500000000002</v>
      </c>
      <c r="K1742" s="1">
        <v>43741</v>
      </c>
      <c r="L1742" s="2">
        <v>0.52708333333333335</v>
      </c>
      <c r="M1742" t="s">
        <v>33</v>
      </c>
      <c r="N1742">
        <v>819.5</v>
      </c>
      <c r="O1742">
        <v>4.7619047620000003</v>
      </c>
      <c r="P1742">
        <v>40.975000000000001</v>
      </c>
      <c r="Q1742">
        <v>6</v>
      </c>
    </row>
    <row r="1743" spans="1:17" x14ac:dyDescent="0.3">
      <c r="A1743" t="s">
        <v>825</v>
      </c>
      <c r="B1743" t="s">
        <v>25</v>
      </c>
      <c r="C1743" t="s">
        <v>26</v>
      </c>
      <c r="D1743" t="s">
        <v>20</v>
      </c>
      <c r="E1743" t="s">
        <v>21</v>
      </c>
      <c r="F1743" t="s">
        <v>32</v>
      </c>
      <c r="G1743">
        <v>81.2</v>
      </c>
      <c r="H1743">
        <v>7</v>
      </c>
      <c r="I1743">
        <v>28.42</v>
      </c>
      <c r="J1743">
        <v>596.82000000000005</v>
      </c>
      <c r="K1743" t="s">
        <v>88</v>
      </c>
      <c r="L1743" s="2">
        <v>0.66597222222222219</v>
      </c>
      <c r="M1743" t="s">
        <v>33</v>
      </c>
      <c r="N1743">
        <v>568.4</v>
      </c>
      <c r="O1743">
        <v>4.7619047620000003</v>
      </c>
      <c r="P1743">
        <v>28.42</v>
      </c>
      <c r="Q1743">
        <v>8.1</v>
      </c>
    </row>
    <row r="1744" spans="1:17" x14ac:dyDescent="0.3">
      <c r="A1744" t="s">
        <v>826</v>
      </c>
      <c r="B1744" t="s">
        <v>25</v>
      </c>
      <c r="C1744" t="s">
        <v>26</v>
      </c>
      <c r="D1744" t="s">
        <v>27</v>
      </c>
      <c r="E1744" t="s">
        <v>31</v>
      </c>
      <c r="F1744" t="s">
        <v>28</v>
      </c>
      <c r="G1744">
        <v>58.76</v>
      </c>
      <c r="H1744">
        <v>10</v>
      </c>
      <c r="I1744">
        <v>29.38</v>
      </c>
      <c r="J1744">
        <v>616.98</v>
      </c>
      <c r="K1744" t="s">
        <v>228</v>
      </c>
      <c r="L1744" s="2">
        <v>0.60138888888888886</v>
      </c>
      <c r="M1744" t="s">
        <v>23</v>
      </c>
      <c r="N1744">
        <v>587.6</v>
      </c>
      <c r="O1744">
        <v>4.7619047620000003</v>
      </c>
      <c r="P1744">
        <v>29.38</v>
      </c>
      <c r="Q1744">
        <v>9</v>
      </c>
    </row>
    <row r="1745" spans="1:17" x14ac:dyDescent="0.3">
      <c r="A1745" t="s">
        <v>827</v>
      </c>
      <c r="B1745" t="s">
        <v>46</v>
      </c>
      <c r="C1745" t="s">
        <v>47</v>
      </c>
      <c r="D1745" t="s">
        <v>20</v>
      </c>
      <c r="E1745" t="s">
        <v>31</v>
      </c>
      <c r="F1745" t="s">
        <v>28</v>
      </c>
      <c r="G1745">
        <v>91.56</v>
      </c>
      <c r="H1745">
        <v>8</v>
      </c>
      <c r="I1745">
        <v>36.624000000000002</v>
      </c>
      <c r="J1745">
        <v>769.10400000000004</v>
      </c>
      <c r="K1745" s="1">
        <v>43800</v>
      </c>
      <c r="L1745" s="2">
        <v>0.76527777777777783</v>
      </c>
      <c r="M1745" t="s">
        <v>23</v>
      </c>
      <c r="N1745">
        <v>732.48</v>
      </c>
      <c r="O1745">
        <v>4.7619047620000003</v>
      </c>
      <c r="P1745">
        <v>36.624000000000002</v>
      </c>
      <c r="Q1745">
        <v>6</v>
      </c>
    </row>
    <row r="1746" spans="1:17" x14ac:dyDescent="0.3">
      <c r="A1746" t="s">
        <v>828</v>
      </c>
      <c r="B1746" t="s">
        <v>18</v>
      </c>
      <c r="C1746" t="s">
        <v>19</v>
      </c>
      <c r="D1746" t="s">
        <v>27</v>
      </c>
      <c r="E1746" t="s">
        <v>31</v>
      </c>
      <c r="F1746" t="s">
        <v>32</v>
      </c>
      <c r="G1746">
        <v>93.96</v>
      </c>
      <c r="H1746">
        <v>9</v>
      </c>
      <c r="I1746">
        <v>42.281999999999996</v>
      </c>
      <c r="J1746">
        <v>887.92200000000003</v>
      </c>
      <c r="K1746" t="s">
        <v>295</v>
      </c>
      <c r="L1746" s="2">
        <v>0.48055555555555557</v>
      </c>
      <c r="M1746" t="s">
        <v>29</v>
      </c>
      <c r="N1746">
        <v>845.64</v>
      </c>
      <c r="O1746">
        <v>4.7619047620000003</v>
      </c>
      <c r="P1746">
        <v>42.281999999999996</v>
      </c>
      <c r="Q1746">
        <v>9.8000000000000007</v>
      </c>
    </row>
    <row r="1747" spans="1:17" x14ac:dyDescent="0.3">
      <c r="A1747" t="s">
        <v>829</v>
      </c>
      <c r="B1747" t="s">
        <v>25</v>
      </c>
      <c r="C1747" t="s">
        <v>26</v>
      </c>
      <c r="D1747" t="s">
        <v>27</v>
      </c>
      <c r="E1747" t="s">
        <v>31</v>
      </c>
      <c r="F1747" t="s">
        <v>32</v>
      </c>
      <c r="G1747">
        <v>55.61</v>
      </c>
      <c r="H1747">
        <v>7</v>
      </c>
      <c r="I1747">
        <v>19.4635</v>
      </c>
      <c r="J1747">
        <v>408.73349999999999</v>
      </c>
      <c r="K1747" t="s">
        <v>88</v>
      </c>
      <c r="L1747" s="2">
        <v>0.52847222222222223</v>
      </c>
      <c r="M1747" t="s">
        <v>29</v>
      </c>
      <c r="N1747">
        <v>389.27</v>
      </c>
      <c r="O1747">
        <v>4.7619047620000003</v>
      </c>
      <c r="P1747">
        <v>19.4635</v>
      </c>
      <c r="Q1747">
        <v>8.5</v>
      </c>
    </row>
    <row r="1748" spans="1:17" x14ac:dyDescent="0.3">
      <c r="A1748" t="s">
        <v>830</v>
      </c>
      <c r="B1748" t="s">
        <v>25</v>
      </c>
      <c r="C1748" t="s">
        <v>26</v>
      </c>
      <c r="D1748" t="s">
        <v>27</v>
      </c>
      <c r="E1748" t="s">
        <v>31</v>
      </c>
      <c r="F1748" t="s">
        <v>48</v>
      </c>
      <c r="G1748">
        <v>84.83</v>
      </c>
      <c r="H1748">
        <v>1</v>
      </c>
      <c r="I1748">
        <v>4.2415000000000003</v>
      </c>
      <c r="J1748">
        <v>89.0715</v>
      </c>
      <c r="K1748" t="s">
        <v>283</v>
      </c>
      <c r="L1748" s="2">
        <v>0.63888888888888895</v>
      </c>
      <c r="M1748" t="s">
        <v>23</v>
      </c>
      <c r="N1748">
        <v>84.83</v>
      </c>
      <c r="O1748">
        <v>4.7619047620000003</v>
      </c>
      <c r="P1748">
        <v>4.2415000000000003</v>
      </c>
      <c r="Q1748">
        <v>8.8000000000000007</v>
      </c>
    </row>
    <row r="1749" spans="1:17" x14ac:dyDescent="0.3">
      <c r="A1749" t="s">
        <v>831</v>
      </c>
      <c r="B1749" t="s">
        <v>18</v>
      </c>
      <c r="C1749" t="s">
        <v>19</v>
      </c>
      <c r="D1749" t="s">
        <v>20</v>
      </c>
      <c r="E1749" t="s">
        <v>21</v>
      </c>
      <c r="F1749" t="s">
        <v>37</v>
      </c>
      <c r="G1749">
        <v>71.63</v>
      </c>
      <c r="H1749">
        <v>2</v>
      </c>
      <c r="I1749">
        <v>7.1630000000000003</v>
      </c>
      <c r="J1749">
        <v>150.423</v>
      </c>
      <c r="K1749" s="1">
        <v>43801</v>
      </c>
      <c r="L1749" s="2">
        <v>0.60625000000000007</v>
      </c>
      <c r="M1749" t="s">
        <v>23</v>
      </c>
      <c r="N1749">
        <v>143.26</v>
      </c>
      <c r="O1749">
        <v>4.7619047620000003</v>
      </c>
      <c r="P1749">
        <v>7.1630000000000003</v>
      </c>
      <c r="Q1749">
        <v>8.8000000000000007</v>
      </c>
    </row>
    <row r="1750" spans="1:17" x14ac:dyDescent="0.3">
      <c r="A1750" t="s">
        <v>832</v>
      </c>
      <c r="B1750" t="s">
        <v>18</v>
      </c>
      <c r="C1750" t="s">
        <v>19</v>
      </c>
      <c r="D1750" t="s">
        <v>20</v>
      </c>
      <c r="E1750" t="s">
        <v>31</v>
      </c>
      <c r="F1750" t="s">
        <v>32</v>
      </c>
      <c r="G1750">
        <v>37.69</v>
      </c>
      <c r="H1750">
        <v>2</v>
      </c>
      <c r="I1750">
        <v>3.7690000000000001</v>
      </c>
      <c r="J1750">
        <v>79.149000000000001</v>
      </c>
      <c r="K1750" t="s">
        <v>49</v>
      </c>
      <c r="L1750" s="2">
        <v>0.64513888888888882</v>
      </c>
      <c r="M1750" t="s">
        <v>23</v>
      </c>
      <c r="N1750">
        <v>75.38</v>
      </c>
      <c r="O1750">
        <v>4.7619047620000003</v>
      </c>
      <c r="P1750">
        <v>3.7690000000000001</v>
      </c>
      <c r="Q1750">
        <v>9.5</v>
      </c>
    </row>
    <row r="1751" spans="1:17" x14ac:dyDescent="0.3">
      <c r="A1751" t="s">
        <v>833</v>
      </c>
      <c r="B1751" t="s">
        <v>25</v>
      </c>
      <c r="C1751" t="s">
        <v>26</v>
      </c>
      <c r="D1751" t="s">
        <v>20</v>
      </c>
      <c r="E1751" t="s">
        <v>21</v>
      </c>
      <c r="F1751" t="s">
        <v>37</v>
      </c>
      <c r="G1751">
        <v>31.67</v>
      </c>
      <c r="H1751">
        <v>8</v>
      </c>
      <c r="I1751">
        <v>12.667999999999999</v>
      </c>
      <c r="J1751">
        <v>266.02800000000002</v>
      </c>
      <c r="K1751" s="1">
        <v>43497</v>
      </c>
      <c r="L1751" s="2">
        <v>0.67986111111111114</v>
      </c>
      <c r="M1751" t="s">
        <v>33</v>
      </c>
      <c r="N1751">
        <v>253.36</v>
      </c>
      <c r="O1751">
        <v>4.7619047620000003</v>
      </c>
      <c r="P1751">
        <v>12.667999999999999</v>
      </c>
      <c r="Q1751">
        <v>5.6</v>
      </c>
    </row>
    <row r="1752" spans="1:17" x14ac:dyDescent="0.3">
      <c r="A1752" t="s">
        <v>834</v>
      </c>
      <c r="B1752" t="s">
        <v>25</v>
      </c>
      <c r="C1752" t="s">
        <v>26</v>
      </c>
      <c r="D1752" t="s">
        <v>20</v>
      </c>
      <c r="E1752" t="s">
        <v>21</v>
      </c>
      <c r="F1752" t="s">
        <v>48</v>
      </c>
      <c r="G1752">
        <v>38.42</v>
      </c>
      <c r="H1752">
        <v>1</v>
      </c>
      <c r="I1752">
        <v>1.921</v>
      </c>
      <c r="J1752">
        <v>40.341000000000001</v>
      </c>
      <c r="K1752" s="1">
        <v>43498</v>
      </c>
      <c r="L1752" s="2">
        <v>0.68958333333333333</v>
      </c>
      <c r="M1752" t="s">
        <v>29</v>
      </c>
      <c r="N1752">
        <v>38.42</v>
      </c>
      <c r="O1752">
        <v>4.7619047620000003</v>
      </c>
      <c r="P1752">
        <v>1.921</v>
      </c>
      <c r="Q1752">
        <v>8.6</v>
      </c>
    </row>
    <row r="1753" spans="1:17" x14ac:dyDescent="0.3">
      <c r="A1753" t="s">
        <v>835</v>
      </c>
      <c r="B1753" t="s">
        <v>46</v>
      </c>
      <c r="C1753" t="s">
        <v>47</v>
      </c>
      <c r="D1753" t="s">
        <v>20</v>
      </c>
      <c r="E1753" t="s">
        <v>31</v>
      </c>
      <c r="F1753" t="s">
        <v>51</v>
      </c>
      <c r="G1753">
        <v>65.23</v>
      </c>
      <c r="H1753">
        <v>10</v>
      </c>
      <c r="I1753">
        <v>32.615000000000002</v>
      </c>
      <c r="J1753">
        <v>684.91499999999996</v>
      </c>
      <c r="K1753" s="1">
        <v>43678</v>
      </c>
      <c r="L1753" s="2">
        <v>0.79652777777777783</v>
      </c>
      <c r="M1753" t="s">
        <v>33</v>
      </c>
      <c r="N1753">
        <v>652.29999999999995</v>
      </c>
      <c r="O1753">
        <v>4.7619047620000003</v>
      </c>
      <c r="P1753">
        <v>32.615000000000002</v>
      </c>
      <c r="Q1753">
        <v>5.2</v>
      </c>
    </row>
    <row r="1754" spans="1:17" x14ac:dyDescent="0.3">
      <c r="A1754" t="s">
        <v>836</v>
      </c>
      <c r="B1754" t="s">
        <v>25</v>
      </c>
      <c r="C1754" t="s">
        <v>26</v>
      </c>
      <c r="D1754" t="s">
        <v>20</v>
      </c>
      <c r="E1754" t="s">
        <v>21</v>
      </c>
      <c r="F1754" t="s">
        <v>32</v>
      </c>
      <c r="G1754">
        <v>10.53</v>
      </c>
      <c r="H1754">
        <v>5</v>
      </c>
      <c r="I1754">
        <v>2.6324999999999998</v>
      </c>
      <c r="J1754">
        <v>55.282499999999999</v>
      </c>
      <c r="K1754" t="s">
        <v>241</v>
      </c>
      <c r="L1754" s="2">
        <v>0.61319444444444449</v>
      </c>
      <c r="M1754" t="s">
        <v>33</v>
      </c>
      <c r="N1754">
        <v>52.65</v>
      </c>
      <c r="O1754">
        <v>4.7619047620000003</v>
      </c>
      <c r="P1754">
        <v>2.6324999999999998</v>
      </c>
      <c r="Q1754">
        <v>5.8</v>
      </c>
    </row>
    <row r="1755" spans="1:17" x14ac:dyDescent="0.3">
      <c r="A1755" t="s">
        <v>837</v>
      </c>
      <c r="B1755" t="s">
        <v>46</v>
      </c>
      <c r="C1755" t="s">
        <v>47</v>
      </c>
      <c r="D1755" t="s">
        <v>20</v>
      </c>
      <c r="E1755" t="s">
        <v>21</v>
      </c>
      <c r="F1755" t="s">
        <v>32</v>
      </c>
      <c r="G1755">
        <v>12.29</v>
      </c>
      <c r="H1755">
        <v>9</v>
      </c>
      <c r="I1755">
        <v>5.5305</v>
      </c>
      <c r="J1755">
        <v>116.1405</v>
      </c>
      <c r="K1755" t="s">
        <v>167</v>
      </c>
      <c r="L1755" s="2">
        <v>0.81111111111111101</v>
      </c>
      <c r="M1755" t="s">
        <v>33</v>
      </c>
      <c r="N1755">
        <v>110.61</v>
      </c>
      <c r="O1755">
        <v>4.7619047620000003</v>
      </c>
      <c r="P1755">
        <v>5.5305</v>
      </c>
      <c r="Q1755">
        <v>8</v>
      </c>
    </row>
    <row r="1756" spans="1:17" x14ac:dyDescent="0.3">
      <c r="A1756" t="s">
        <v>838</v>
      </c>
      <c r="B1756" t="s">
        <v>25</v>
      </c>
      <c r="C1756" t="s">
        <v>26</v>
      </c>
      <c r="D1756" t="s">
        <v>20</v>
      </c>
      <c r="E1756" t="s">
        <v>31</v>
      </c>
      <c r="F1756" t="s">
        <v>22</v>
      </c>
      <c r="G1756">
        <v>81.23</v>
      </c>
      <c r="H1756">
        <v>7</v>
      </c>
      <c r="I1756">
        <v>28.430499999999999</v>
      </c>
      <c r="J1756">
        <v>597.04049999999995</v>
      </c>
      <c r="K1756" t="s">
        <v>58</v>
      </c>
      <c r="L1756" s="2">
        <v>0.86388888888888893</v>
      </c>
      <c r="M1756" t="s">
        <v>29</v>
      </c>
      <c r="N1756">
        <v>568.61</v>
      </c>
      <c r="O1756">
        <v>4.7619047620000003</v>
      </c>
      <c r="P1756">
        <v>28.430499999999999</v>
      </c>
      <c r="Q1756">
        <v>9</v>
      </c>
    </row>
    <row r="1757" spans="1:17" x14ac:dyDescent="0.3">
      <c r="A1757" t="s">
        <v>839</v>
      </c>
      <c r="B1757" t="s">
        <v>46</v>
      </c>
      <c r="C1757" t="s">
        <v>47</v>
      </c>
      <c r="D1757" t="s">
        <v>20</v>
      </c>
      <c r="E1757" t="s">
        <v>21</v>
      </c>
      <c r="F1757" t="s">
        <v>51</v>
      </c>
      <c r="G1757">
        <v>22.32</v>
      </c>
      <c r="H1757">
        <v>4</v>
      </c>
      <c r="I1757">
        <v>4.4640000000000004</v>
      </c>
      <c r="J1757">
        <v>93.744</v>
      </c>
      <c r="K1757" t="s">
        <v>354</v>
      </c>
      <c r="L1757" s="2">
        <v>0.4694444444444445</v>
      </c>
      <c r="M1757" t="s">
        <v>23</v>
      </c>
      <c r="N1757">
        <v>89.28</v>
      </c>
      <c r="O1757">
        <v>4.7619047620000003</v>
      </c>
      <c r="P1757">
        <v>4.4640000000000004</v>
      </c>
      <c r="Q1757">
        <v>4.0999999999999996</v>
      </c>
    </row>
    <row r="1758" spans="1:17" x14ac:dyDescent="0.3">
      <c r="A1758" t="s">
        <v>840</v>
      </c>
      <c r="B1758" t="s">
        <v>18</v>
      </c>
      <c r="C1758" t="s">
        <v>19</v>
      </c>
      <c r="D1758" t="s">
        <v>27</v>
      </c>
      <c r="E1758" t="s">
        <v>21</v>
      </c>
      <c r="F1758" t="s">
        <v>48</v>
      </c>
      <c r="G1758">
        <v>27.28</v>
      </c>
      <c r="H1758">
        <v>5</v>
      </c>
      <c r="I1758">
        <v>6.82</v>
      </c>
      <c r="J1758">
        <v>143.22</v>
      </c>
      <c r="K1758" s="1">
        <v>43526</v>
      </c>
      <c r="L1758" s="2">
        <v>0.4381944444444445</v>
      </c>
      <c r="M1758" t="s">
        <v>33</v>
      </c>
      <c r="N1758">
        <v>136.4</v>
      </c>
      <c r="O1758">
        <v>4.7619047620000003</v>
      </c>
      <c r="P1758">
        <v>6.82</v>
      </c>
      <c r="Q1758">
        <v>8.6</v>
      </c>
    </row>
    <row r="1759" spans="1:17" x14ac:dyDescent="0.3">
      <c r="A1759" t="s">
        <v>841</v>
      </c>
      <c r="B1759" t="s">
        <v>18</v>
      </c>
      <c r="C1759" t="s">
        <v>19</v>
      </c>
      <c r="D1759" t="s">
        <v>20</v>
      </c>
      <c r="E1759" t="s">
        <v>21</v>
      </c>
      <c r="F1759" t="s">
        <v>28</v>
      </c>
      <c r="G1759">
        <v>17.420000000000002</v>
      </c>
      <c r="H1759">
        <v>10</v>
      </c>
      <c r="I1759">
        <v>8.7100000000000009</v>
      </c>
      <c r="J1759">
        <v>182.91</v>
      </c>
      <c r="K1759" t="s">
        <v>218</v>
      </c>
      <c r="L1759" s="2">
        <v>0.52083333333333337</v>
      </c>
      <c r="M1759" t="s">
        <v>23</v>
      </c>
      <c r="N1759">
        <v>174.2</v>
      </c>
      <c r="O1759">
        <v>4.7619047620000003</v>
      </c>
      <c r="P1759">
        <v>8.7100000000000009</v>
      </c>
      <c r="Q1759">
        <v>7</v>
      </c>
    </row>
    <row r="1760" spans="1:17" x14ac:dyDescent="0.3">
      <c r="A1760" t="s">
        <v>842</v>
      </c>
      <c r="B1760" t="s">
        <v>46</v>
      </c>
      <c r="C1760" t="s">
        <v>47</v>
      </c>
      <c r="D1760" t="s">
        <v>27</v>
      </c>
      <c r="E1760" t="s">
        <v>31</v>
      </c>
      <c r="F1760" t="s">
        <v>32</v>
      </c>
      <c r="G1760">
        <v>73.28</v>
      </c>
      <c r="H1760">
        <v>5</v>
      </c>
      <c r="I1760">
        <v>18.32</v>
      </c>
      <c r="J1760">
        <v>384.72</v>
      </c>
      <c r="K1760" t="s">
        <v>129</v>
      </c>
      <c r="L1760" s="2">
        <v>0.62847222222222221</v>
      </c>
      <c r="M1760" t="s">
        <v>23</v>
      </c>
      <c r="N1760">
        <v>366.4</v>
      </c>
      <c r="O1760">
        <v>4.7619047620000003</v>
      </c>
      <c r="P1760">
        <v>18.32</v>
      </c>
      <c r="Q1760">
        <v>8.4</v>
      </c>
    </row>
    <row r="1761" spans="1:17" x14ac:dyDescent="0.3">
      <c r="A1761" t="s">
        <v>843</v>
      </c>
      <c r="B1761" t="s">
        <v>25</v>
      </c>
      <c r="C1761" t="s">
        <v>26</v>
      </c>
      <c r="D1761" t="s">
        <v>20</v>
      </c>
      <c r="E1761" t="s">
        <v>21</v>
      </c>
      <c r="F1761" t="s">
        <v>51</v>
      </c>
      <c r="G1761">
        <v>84.87</v>
      </c>
      <c r="H1761">
        <v>3</v>
      </c>
      <c r="I1761">
        <v>12.730499999999999</v>
      </c>
      <c r="J1761">
        <v>267.34050000000002</v>
      </c>
      <c r="K1761" t="s">
        <v>76</v>
      </c>
      <c r="L1761" s="2">
        <v>0.77083333333333337</v>
      </c>
      <c r="M1761" t="s">
        <v>23</v>
      </c>
      <c r="N1761">
        <v>254.61</v>
      </c>
      <c r="O1761">
        <v>4.7619047620000003</v>
      </c>
      <c r="P1761">
        <v>12.730499999999999</v>
      </c>
      <c r="Q1761">
        <v>7.4</v>
      </c>
    </row>
    <row r="1762" spans="1:17" x14ac:dyDescent="0.3">
      <c r="A1762" t="s">
        <v>844</v>
      </c>
      <c r="B1762" t="s">
        <v>18</v>
      </c>
      <c r="C1762" t="s">
        <v>19</v>
      </c>
      <c r="D1762" t="s">
        <v>27</v>
      </c>
      <c r="E1762" t="s">
        <v>21</v>
      </c>
      <c r="F1762" t="s">
        <v>51</v>
      </c>
      <c r="G1762">
        <v>97.29</v>
      </c>
      <c r="H1762">
        <v>8</v>
      </c>
      <c r="I1762">
        <v>38.915999999999997</v>
      </c>
      <c r="J1762">
        <v>817.23599999999999</v>
      </c>
      <c r="K1762" s="1">
        <v>43711</v>
      </c>
      <c r="L1762" s="2">
        <v>0.5541666666666667</v>
      </c>
      <c r="M1762" t="s">
        <v>33</v>
      </c>
      <c r="N1762">
        <v>778.32</v>
      </c>
      <c r="O1762">
        <v>4.7619047620000003</v>
      </c>
      <c r="P1762">
        <v>38.915999999999997</v>
      </c>
      <c r="Q1762">
        <v>6.2</v>
      </c>
    </row>
    <row r="1763" spans="1:17" x14ac:dyDescent="0.3">
      <c r="A1763" t="s">
        <v>845</v>
      </c>
      <c r="B1763" t="s">
        <v>46</v>
      </c>
      <c r="C1763" t="s">
        <v>47</v>
      </c>
      <c r="D1763" t="s">
        <v>20</v>
      </c>
      <c r="E1763" t="s">
        <v>21</v>
      </c>
      <c r="F1763" t="s">
        <v>28</v>
      </c>
      <c r="G1763">
        <v>35.74</v>
      </c>
      <c r="H1763">
        <v>8</v>
      </c>
      <c r="I1763">
        <v>14.295999999999999</v>
      </c>
      <c r="J1763">
        <v>300.21600000000001</v>
      </c>
      <c r="K1763" t="s">
        <v>69</v>
      </c>
      <c r="L1763" s="2">
        <v>0.64444444444444449</v>
      </c>
      <c r="M1763" t="s">
        <v>23</v>
      </c>
      <c r="N1763">
        <v>285.92</v>
      </c>
      <c r="O1763">
        <v>4.7619047620000003</v>
      </c>
      <c r="P1763">
        <v>14.295999999999999</v>
      </c>
      <c r="Q1763">
        <v>4.9000000000000004</v>
      </c>
    </row>
    <row r="1764" spans="1:17" x14ac:dyDescent="0.3">
      <c r="A1764" t="s">
        <v>846</v>
      </c>
      <c r="B1764" t="s">
        <v>18</v>
      </c>
      <c r="C1764" t="s">
        <v>19</v>
      </c>
      <c r="D1764" t="s">
        <v>27</v>
      </c>
      <c r="E1764" t="s">
        <v>21</v>
      </c>
      <c r="F1764" t="s">
        <v>32</v>
      </c>
      <c r="G1764">
        <v>96.52</v>
      </c>
      <c r="H1764">
        <v>6</v>
      </c>
      <c r="I1764">
        <v>28.956</v>
      </c>
      <c r="J1764">
        <v>608.07600000000002</v>
      </c>
      <c r="K1764" s="1">
        <v>43770</v>
      </c>
      <c r="L1764" s="2">
        <v>0.49444444444444446</v>
      </c>
      <c r="M1764" t="s">
        <v>29</v>
      </c>
      <c r="N1764">
        <v>579.12</v>
      </c>
      <c r="O1764">
        <v>4.7619047620000003</v>
      </c>
      <c r="P1764">
        <v>28.956</v>
      </c>
      <c r="Q1764">
        <v>4.5</v>
      </c>
    </row>
    <row r="1765" spans="1:17" x14ac:dyDescent="0.3">
      <c r="A1765" t="s">
        <v>847</v>
      </c>
      <c r="B1765" t="s">
        <v>18</v>
      </c>
      <c r="C1765" t="s">
        <v>19</v>
      </c>
      <c r="D1765" t="s">
        <v>20</v>
      </c>
      <c r="E1765" t="s">
        <v>31</v>
      </c>
      <c r="F1765" t="s">
        <v>48</v>
      </c>
      <c r="G1765">
        <v>18.850000000000001</v>
      </c>
      <c r="H1765">
        <v>10</v>
      </c>
      <c r="I1765">
        <v>9.4250000000000007</v>
      </c>
      <c r="J1765">
        <v>197.92500000000001</v>
      </c>
      <c r="K1765" t="s">
        <v>99</v>
      </c>
      <c r="L1765" s="2">
        <v>0.76666666666666661</v>
      </c>
      <c r="M1765" t="s">
        <v>23</v>
      </c>
      <c r="N1765">
        <v>188.5</v>
      </c>
      <c r="O1765">
        <v>4.7619047620000003</v>
      </c>
      <c r="P1765">
        <v>9.4250000000000007</v>
      </c>
      <c r="Q1765">
        <v>5.6</v>
      </c>
    </row>
    <row r="1766" spans="1:17" x14ac:dyDescent="0.3">
      <c r="A1766" t="s">
        <v>848</v>
      </c>
      <c r="B1766" t="s">
        <v>18</v>
      </c>
      <c r="C1766" t="s">
        <v>19</v>
      </c>
      <c r="D1766" t="s">
        <v>27</v>
      </c>
      <c r="E1766" t="s">
        <v>21</v>
      </c>
      <c r="F1766" t="s">
        <v>48</v>
      </c>
      <c r="G1766">
        <v>55.39</v>
      </c>
      <c r="H1766">
        <v>4</v>
      </c>
      <c r="I1766">
        <v>11.077999999999999</v>
      </c>
      <c r="J1766">
        <v>232.63800000000001</v>
      </c>
      <c r="K1766" t="s">
        <v>39</v>
      </c>
      <c r="L1766" s="2">
        <v>0.6381944444444444</v>
      </c>
      <c r="M1766" t="s">
        <v>23</v>
      </c>
      <c r="N1766">
        <v>221.56</v>
      </c>
      <c r="O1766">
        <v>4.7619047620000003</v>
      </c>
      <c r="P1766">
        <v>11.077999999999999</v>
      </c>
      <c r="Q1766">
        <v>8</v>
      </c>
    </row>
    <row r="1767" spans="1:17" x14ac:dyDescent="0.3">
      <c r="A1767" t="s">
        <v>849</v>
      </c>
      <c r="B1767" t="s">
        <v>46</v>
      </c>
      <c r="C1767" t="s">
        <v>47</v>
      </c>
      <c r="D1767" t="s">
        <v>20</v>
      </c>
      <c r="E1767" t="s">
        <v>21</v>
      </c>
      <c r="F1767" t="s">
        <v>48</v>
      </c>
      <c r="G1767">
        <v>77.2</v>
      </c>
      <c r="H1767">
        <v>10</v>
      </c>
      <c r="I1767">
        <v>38.6</v>
      </c>
      <c r="J1767">
        <v>810.6</v>
      </c>
      <c r="K1767" s="1">
        <v>43771</v>
      </c>
      <c r="L1767" s="2">
        <v>0.44305555555555554</v>
      </c>
      <c r="M1767" t="s">
        <v>33</v>
      </c>
      <c r="N1767">
        <v>772</v>
      </c>
      <c r="O1767">
        <v>4.7619047620000003</v>
      </c>
      <c r="P1767">
        <v>38.6</v>
      </c>
      <c r="Q1767">
        <v>5.6</v>
      </c>
    </row>
    <row r="1768" spans="1:17" x14ac:dyDescent="0.3">
      <c r="A1768" t="s">
        <v>850</v>
      </c>
      <c r="B1768" t="s">
        <v>46</v>
      </c>
      <c r="C1768" t="s">
        <v>47</v>
      </c>
      <c r="D1768" t="s">
        <v>27</v>
      </c>
      <c r="E1768" t="s">
        <v>31</v>
      </c>
      <c r="F1768" t="s">
        <v>28</v>
      </c>
      <c r="G1768">
        <v>72.13</v>
      </c>
      <c r="H1768">
        <v>10</v>
      </c>
      <c r="I1768">
        <v>36.064999999999998</v>
      </c>
      <c r="J1768">
        <v>757.36500000000001</v>
      </c>
      <c r="K1768" t="s">
        <v>305</v>
      </c>
      <c r="L1768" s="2">
        <v>0.6333333333333333</v>
      </c>
      <c r="M1768" t="s">
        <v>33</v>
      </c>
      <c r="N1768">
        <v>721.3</v>
      </c>
      <c r="O1768">
        <v>4.7619047620000003</v>
      </c>
      <c r="P1768">
        <v>36.064999999999998</v>
      </c>
      <c r="Q1768">
        <v>4.2</v>
      </c>
    </row>
    <row r="1769" spans="1:17" x14ac:dyDescent="0.3">
      <c r="A1769" t="s">
        <v>851</v>
      </c>
      <c r="B1769" t="s">
        <v>18</v>
      </c>
      <c r="C1769" t="s">
        <v>19</v>
      </c>
      <c r="D1769" t="s">
        <v>20</v>
      </c>
      <c r="E1769" t="s">
        <v>21</v>
      </c>
      <c r="F1769" t="s">
        <v>51</v>
      </c>
      <c r="G1769">
        <v>63.88</v>
      </c>
      <c r="H1769">
        <v>8</v>
      </c>
      <c r="I1769">
        <v>25.552</v>
      </c>
      <c r="J1769">
        <v>536.59199999999998</v>
      </c>
      <c r="K1769" t="s">
        <v>115</v>
      </c>
      <c r="L1769" s="2">
        <v>0.7416666666666667</v>
      </c>
      <c r="M1769" t="s">
        <v>23</v>
      </c>
      <c r="N1769">
        <v>511.04</v>
      </c>
      <c r="O1769">
        <v>4.7619047620000003</v>
      </c>
      <c r="P1769">
        <v>25.552</v>
      </c>
      <c r="Q1769">
        <v>9.9</v>
      </c>
    </row>
    <row r="1770" spans="1:17" x14ac:dyDescent="0.3">
      <c r="A1770" t="s">
        <v>852</v>
      </c>
      <c r="B1770" t="s">
        <v>18</v>
      </c>
      <c r="C1770" t="s">
        <v>19</v>
      </c>
      <c r="D1770" t="s">
        <v>20</v>
      </c>
      <c r="E1770" t="s">
        <v>21</v>
      </c>
      <c r="F1770" t="s">
        <v>22</v>
      </c>
      <c r="G1770">
        <v>10.69</v>
      </c>
      <c r="H1770">
        <v>5</v>
      </c>
      <c r="I1770">
        <v>2.6724999999999999</v>
      </c>
      <c r="J1770">
        <v>56.122500000000002</v>
      </c>
      <c r="K1770" t="s">
        <v>167</v>
      </c>
      <c r="L1770" s="2">
        <v>0.46319444444444446</v>
      </c>
      <c r="M1770" t="s">
        <v>23</v>
      </c>
      <c r="N1770">
        <v>53.45</v>
      </c>
      <c r="O1770">
        <v>4.7619047620000003</v>
      </c>
      <c r="P1770">
        <v>2.6724999999999999</v>
      </c>
      <c r="Q1770">
        <v>7.6</v>
      </c>
    </row>
    <row r="1771" spans="1:17" x14ac:dyDescent="0.3">
      <c r="A1771" t="s">
        <v>853</v>
      </c>
      <c r="B1771" t="s">
        <v>18</v>
      </c>
      <c r="C1771" t="s">
        <v>19</v>
      </c>
      <c r="D1771" t="s">
        <v>20</v>
      </c>
      <c r="E1771" t="s">
        <v>31</v>
      </c>
      <c r="F1771" t="s">
        <v>22</v>
      </c>
      <c r="G1771">
        <v>55.5</v>
      </c>
      <c r="H1771">
        <v>4</v>
      </c>
      <c r="I1771">
        <v>11.1</v>
      </c>
      <c r="J1771">
        <v>233.1</v>
      </c>
      <c r="K1771" t="s">
        <v>115</v>
      </c>
      <c r="L1771" s="2">
        <v>0.65833333333333333</v>
      </c>
      <c r="M1771" t="s">
        <v>33</v>
      </c>
      <c r="N1771">
        <v>222</v>
      </c>
      <c r="O1771">
        <v>4.7619047620000003</v>
      </c>
      <c r="P1771">
        <v>11.1</v>
      </c>
      <c r="Q1771">
        <v>6.6</v>
      </c>
    </row>
    <row r="1772" spans="1:17" x14ac:dyDescent="0.3">
      <c r="A1772" t="s">
        <v>854</v>
      </c>
      <c r="B1772" t="s">
        <v>46</v>
      </c>
      <c r="C1772" t="s">
        <v>47</v>
      </c>
      <c r="D1772" t="s">
        <v>27</v>
      </c>
      <c r="E1772" t="s">
        <v>21</v>
      </c>
      <c r="F1772" t="s">
        <v>32</v>
      </c>
      <c r="G1772">
        <v>95.46</v>
      </c>
      <c r="H1772">
        <v>8</v>
      </c>
      <c r="I1772">
        <v>38.183999999999997</v>
      </c>
      <c r="J1772">
        <v>801.86400000000003</v>
      </c>
      <c r="K1772" s="1">
        <v>43588</v>
      </c>
      <c r="L1772" s="2">
        <v>0.81944444444444453</v>
      </c>
      <c r="M1772" t="s">
        <v>23</v>
      </c>
      <c r="N1772">
        <v>763.68</v>
      </c>
      <c r="O1772">
        <v>4.7619047620000003</v>
      </c>
      <c r="P1772">
        <v>38.183999999999997</v>
      </c>
      <c r="Q1772">
        <v>4.7</v>
      </c>
    </row>
    <row r="1773" spans="1:17" x14ac:dyDescent="0.3">
      <c r="A1773" t="s">
        <v>855</v>
      </c>
      <c r="B1773" t="s">
        <v>25</v>
      </c>
      <c r="C1773" t="s">
        <v>26</v>
      </c>
      <c r="D1773" t="s">
        <v>27</v>
      </c>
      <c r="E1773" t="s">
        <v>21</v>
      </c>
      <c r="F1773" t="s">
        <v>51</v>
      </c>
      <c r="G1773">
        <v>76.06</v>
      </c>
      <c r="H1773">
        <v>3</v>
      </c>
      <c r="I1773">
        <v>11.409000000000001</v>
      </c>
      <c r="J1773">
        <v>239.589</v>
      </c>
      <c r="K1773" s="1">
        <v>43586</v>
      </c>
      <c r="L1773" s="2">
        <v>0.85416666666666663</v>
      </c>
      <c r="M1773" t="s">
        <v>33</v>
      </c>
      <c r="N1773">
        <v>228.18</v>
      </c>
      <c r="O1773">
        <v>4.7619047620000003</v>
      </c>
      <c r="P1773">
        <v>11.409000000000001</v>
      </c>
      <c r="Q1773">
        <v>9.8000000000000007</v>
      </c>
    </row>
    <row r="1774" spans="1:17" x14ac:dyDescent="0.3">
      <c r="A1774" t="s">
        <v>856</v>
      </c>
      <c r="B1774" t="s">
        <v>46</v>
      </c>
      <c r="C1774" t="s">
        <v>47</v>
      </c>
      <c r="D1774" t="s">
        <v>27</v>
      </c>
      <c r="E1774" t="s">
        <v>31</v>
      </c>
      <c r="F1774" t="s">
        <v>37</v>
      </c>
      <c r="G1774">
        <v>13.69</v>
      </c>
      <c r="H1774">
        <v>6</v>
      </c>
      <c r="I1774">
        <v>4.1070000000000002</v>
      </c>
      <c r="J1774">
        <v>86.247</v>
      </c>
      <c r="K1774" t="s">
        <v>257</v>
      </c>
      <c r="L1774" s="2">
        <v>0.58263888888888882</v>
      </c>
      <c r="M1774" t="s">
        <v>29</v>
      </c>
      <c r="N1774">
        <v>82.14</v>
      </c>
      <c r="O1774">
        <v>4.7619047620000003</v>
      </c>
      <c r="P1774">
        <v>4.1070000000000002</v>
      </c>
      <c r="Q1774">
        <v>6.3</v>
      </c>
    </row>
    <row r="1775" spans="1:17" x14ac:dyDescent="0.3">
      <c r="A1775" t="s">
        <v>857</v>
      </c>
      <c r="B1775" t="s">
        <v>46</v>
      </c>
      <c r="C1775" t="s">
        <v>47</v>
      </c>
      <c r="D1775" t="s">
        <v>27</v>
      </c>
      <c r="E1775" t="s">
        <v>21</v>
      </c>
      <c r="F1775" t="s">
        <v>28</v>
      </c>
      <c r="G1775">
        <v>95.64</v>
      </c>
      <c r="H1775">
        <v>4</v>
      </c>
      <c r="I1775">
        <v>19.128</v>
      </c>
      <c r="J1775">
        <v>401.68799999999999</v>
      </c>
      <c r="K1775" t="s">
        <v>96</v>
      </c>
      <c r="L1775" s="2">
        <v>0.78541666666666676</v>
      </c>
      <c r="M1775" t="s">
        <v>29</v>
      </c>
      <c r="N1775">
        <v>382.56</v>
      </c>
      <c r="O1775">
        <v>4.7619047620000003</v>
      </c>
      <c r="P1775">
        <v>19.128</v>
      </c>
      <c r="Q1775">
        <v>7.9</v>
      </c>
    </row>
    <row r="1776" spans="1:17" x14ac:dyDescent="0.3">
      <c r="A1776" t="s">
        <v>858</v>
      </c>
      <c r="B1776" t="s">
        <v>18</v>
      </c>
      <c r="C1776" t="s">
        <v>19</v>
      </c>
      <c r="D1776" t="s">
        <v>27</v>
      </c>
      <c r="E1776" t="s">
        <v>21</v>
      </c>
      <c r="F1776" t="s">
        <v>32</v>
      </c>
      <c r="G1776">
        <v>11.43</v>
      </c>
      <c r="H1776">
        <v>6</v>
      </c>
      <c r="I1776">
        <v>3.4289999999999998</v>
      </c>
      <c r="J1776">
        <v>72.009</v>
      </c>
      <c r="K1776" t="s">
        <v>58</v>
      </c>
      <c r="L1776" s="2">
        <v>0.72499999999999998</v>
      </c>
      <c r="M1776" t="s">
        <v>29</v>
      </c>
      <c r="N1776">
        <v>68.58</v>
      </c>
      <c r="O1776">
        <v>4.7619047620000003</v>
      </c>
      <c r="P1776">
        <v>3.4289999999999998</v>
      </c>
      <c r="Q1776">
        <v>7.7</v>
      </c>
    </row>
    <row r="1777" spans="1:17" x14ac:dyDescent="0.3">
      <c r="A1777" t="s">
        <v>859</v>
      </c>
      <c r="B1777" t="s">
        <v>46</v>
      </c>
      <c r="C1777" t="s">
        <v>47</v>
      </c>
      <c r="D1777" t="s">
        <v>20</v>
      </c>
      <c r="E1777" t="s">
        <v>21</v>
      </c>
      <c r="F1777" t="s">
        <v>37</v>
      </c>
      <c r="G1777">
        <v>95.54</v>
      </c>
      <c r="H1777">
        <v>4</v>
      </c>
      <c r="I1777">
        <v>19.108000000000001</v>
      </c>
      <c r="J1777">
        <v>401.26799999999997</v>
      </c>
      <c r="K1777" t="s">
        <v>314</v>
      </c>
      <c r="L1777" s="2">
        <v>0.49861111111111112</v>
      </c>
      <c r="M1777" t="s">
        <v>23</v>
      </c>
      <c r="N1777">
        <v>382.16</v>
      </c>
      <c r="O1777">
        <v>4.7619047620000003</v>
      </c>
      <c r="P1777">
        <v>19.108000000000001</v>
      </c>
      <c r="Q1777">
        <v>4.5</v>
      </c>
    </row>
    <row r="1778" spans="1:17" x14ac:dyDescent="0.3">
      <c r="A1778" t="s">
        <v>860</v>
      </c>
      <c r="B1778" t="s">
        <v>25</v>
      </c>
      <c r="C1778" t="s">
        <v>26</v>
      </c>
      <c r="D1778" t="s">
        <v>20</v>
      </c>
      <c r="E1778" t="s">
        <v>21</v>
      </c>
      <c r="F1778" t="s">
        <v>22</v>
      </c>
      <c r="G1778">
        <v>85.87</v>
      </c>
      <c r="H1778">
        <v>7</v>
      </c>
      <c r="I1778">
        <v>30.054500000000001</v>
      </c>
      <c r="J1778">
        <v>631.14449999999999</v>
      </c>
      <c r="K1778" t="s">
        <v>99</v>
      </c>
      <c r="L1778" s="2">
        <v>0.79236111111111107</v>
      </c>
      <c r="M1778" t="s">
        <v>33</v>
      </c>
      <c r="N1778">
        <v>601.09</v>
      </c>
      <c r="O1778">
        <v>4.7619047620000003</v>
      </c>
      <c r="P1778">
        <v>30.054500000000001</v>
      </c>
      <c r="Q1778">
        <v>8</v>
      </c>
    </row>
    <row r="1779" spans="1:17" x14ac:dyDescent="0.3">
      <c r="A1779" t="s">
        <v>861</v>
      </c>
      <c r="B1779" t="s">
        <v>25</v>
      </c>
      <c r="C1779" t="s">
        <v>26</v>
      </c>
      <c r="D1779" t="s">
        <v>20</v>
      </c>
      <c r="E1779" t="s">
        <v>21</v>
      </c>
      <c r="F1779" t="s">
        <v>37</v>
      </c>
      <c r="G1779">
        <v>67.989999999999995</v>
      </c>
      <c r="H1779">
        <v>7</v>
      </c>
      <c r="I1779">
        <v>23.796500000000002</v>
      </c>
      <c r="J1779">
        <v>499.72649999999999</v>
      </c>
      <c r="K1779" t="s">
        <v>69</v>
      </c>
      <c r="L1779" s="2">
        <v>0.70138888888888884</v>
      </c>
      <c r="M1779" t="s">
        <v>23</v>
      </c>
      <c r="N1779">
        <v>475.93</v>
      </c>
      <c r="O1779">
        <v>4.7619047620000003</v>
      </c>
      <c r="P1779">
        <v>23.796500000000002</v>
      </c>
      <c r="Q1779">
        <v>5.7</v>
      </c>
    </row>
    <row r="1780" spans="1:17" x14ac:dyDescent="0.3">
      <c r="A1780" t="s">
        <v>862</v>
      </c>
      <c r="B1780" t="s">
        <v>25</v>
      </c>
      <c r="C1780" t="s">
        <v>26</v>
      </c>
      <c r="D1780" t="s">
        <v>27</v>
      </c>
      <c r="E1780" t="s">
        <v>21</v>
      </c>
      <c r="F1780" t="s">
        <v>48</v>
      </c>
      <c r="G1780">
        <v>52.42</v>
      </c>
      <c r="H1780">
        <v>1</v>
      </c>
      <c r="I1780">
        <v>2.621</v>
      </c>
      <c r="J1780">
        <v>55.040999999999997</v>
      </c>
      <c r="K1780" s="1">
        <v>43618</v>
      </c>
      <c r="L1780" s="2">
        <v>0.43194444444444446</v>
      </c>
      <c r="M1780" t="s">
        <v>33</v>
      </c>
      <c r="N1780">
        <v>52.42</v>
      </c>
      <c r="O1780">
        <v>4.7619047620000003</v>
      </c>
      <c r="P1780">
        <v>2.621</v>
      </c>
      <c r="Q1780">
        <v>6.3</v>
      </c>
    </row>
    <row r="1781" spans="1:17" x14ac:dyDescent="0.3">
      <c r="A1781" t="s">
        <v>863</v>
      </c>
      <c r="B1781" t="s">
        <v>25</v>
      </c>
      <c r="C1781" t="s">
        <v>26</v>
      </c>
      <c r="D1781" t="s">
        <v>20</v>
      </c>
      <c r="E1781" t="s">
        <v>31</v>
      </c>
      <c r="F1781" t="s">
        <v>48</v>
      </c>
      <c r="G1781">
        <v>65.650000000000006</v>
      </c>
      <c r="H1781">
        <v>2</v>
      </c>
      <c r="I1781">
        <v>6.5650000000000004</v>
      </c>
      <c r="J1781">
        <v>137.86500000000001</v>
      </c>
      <c r="K1781" t="s">
        <v>91</v>
      </c>
      <c r="L1781" s="2">
        <v>0.69861111111111107</v>
      </c>
      <c r="M1781" t="s">
        <v>29</v>
      </c>
      <c r="N1781">
        <v>131.30000000000001</v>
      </c>
      <c r="O1781">
        <v>4.7619047620000003</v>
      </c>
      <c r="P1781">
        <v>6.5650000000000004</v>
      </c>
      <c r="Q1781">
        <v>6</v>
      </c>
    </row>
    <row r="1782" spans="1:17" x14ac:dyDescent="0.3">
      <c r="A1782" t="s">
        <v>864</v>
      </c>
      <c r="B1782" t="s">
        <v>46</v>
      </c>
      <c r="C1782" t="s">
        <v>47</v>
      </c>
      <c r="D1782" t="s">
        <v>27</v>
      </c>
      <c r="E1782" t="s">
        <v>21</v>
      </c>
      <c r="F1782" t="s">
        <v>48</v>
      </c>
      <c r="G1782">
        <v>28.86</v>
      </c>
      <c r="H1782">
        <v>5</v>
      </c>
      <c r="I1782">
        <v>7.2149999999999999</v>
      </c>
      <c r="J1782">
        <v>151.51499999999999</v>
      </c>
      <c r="K1782" t="s">
        <v>136</v>
      </c>
      <c r="L1782" s="2">
        <v>0.75555555555555554</v>
      </c>
      <c r="M1782" t="s">
        <v>33</v>
      </c>
      <c r="N1782">
        <v>144.30000000000001</v>
      </c>
      <c r="O1782">
        <v>4.7619047620000003</v>
      </c>
      <c r="P1782">
        <v>7.2149999999999999</v>
      </c>
      <c r="Q1782">
        <v>8</v>
      </c>
    </row>
    <row r="1783" spans="1:17" x14ac:dyDescent="0.3">
      <c r="A1783" t="s">
        <v>865</v>
      </c>
      <c r="B1783" t="s">
        <v>25</v>
      </c>
      <c r="C1783" t="s">
        <v>26</v>
      </c>
      <c r="D1783" t="s">
        <v>20</v>
      </c>
      <c r="E1783" t="s">
        <v>31</v>
      </c>
      <c r="F1783" t="s">
        <v>22</v>
      </c>
      <c r="G1783">
        <v>65.31</v>
      </c>
      <c r="H1783">
        <v>7</v>
      </c>
      <c r="I1783">
        <v>22.858499999999999</v>
      </c>
      <c r="J1783">
        <v>480.02850000000001</v>
      </c>
      <c r="K1783" s="1">
        <v>43588</v>
      </c>
      <c r="L1783" s="2">
        <v>0.75138888888888899</v>
      </c>
      <c r="M1783" t="s">
        <v>33</v>
      </c>
      <c r="N1783">
        <v>457.17</v>
      </c>
      <c r="O1783">
        <v>4.7619047620000003</v>
      </c>
      <c r="P1783">
        <v>22.858499999999999</v>
      </c>
      <c r="Q1783">
        <v>4.2</v>
      </c>
    </row>
    <row r="1784" spans="1:17" x14ac:dyDescent="0.3">
      <c r="A1784" t="s">
        <v>866</v>
      </c>
      <c r="B1784" t="s">
        <v>46</v>
      </c>
      <c r="C1784" t="s">
        <v>47</v>
      </c>
      <c r="D1784" t="s">
        <v>27</v>
      </c>
      <c r="E1784" t="s">
        <v>31</v>
      </c>
      <c r="F1784" t="s">
        <v>37</v>
      </c>
      <c r="G1784">
        <v>93.38</v>
      </c>
      <c r="H1784">
        <v>1</v>
      </c>
      <c r="I1784">
        <v>4.6689999999999996</v>
      </c>
      <c r="J1784">
        <v>98.049000000000007</v>
      </c>
      <c r="K1784" s="1">
        <v>43525</v>
      </c>
      <c r="L1784" s="2">
        <v>0.54652777777777783</v>
      </c>
      <c r="M1784" t="s">
        <v>29</v>
      </c>
      <c r="N1784">
        <v>93.38</v>
      </c>
      <c r="O1784">
        <v>4.7619047620000003</v>
      </c>
      <c r="P1784">
        <v>4.6689999999999996</v>
      </c>
      <c r="Q1784">
        <v>9.6</v>
      </c>
    </row>
    <row r="1785" spans="1:17" x14ac:dyDescent="0.3">
      <c r="A1785" t="s">
        <v>867</v>
      </c>
      <c r="B1785" t="s">
        <v>25</v>
      </c>
      <c r="C1785" t="s">
        <v>26</v>
      </c>
      <c r="D1785" t="s">
        <v>20</v>
      </c>
      <c r="E1785" t="s">
        <v>31</v>
      </c>
      <c r="F1785" t="s">
        <v>37</v>
      </c>
      <c r="G1785">
        <v>25.25</v>
      </c>
      <c r="H1785">
        <v>5</v>
      </c>
      <c r="I1785">
        <v>6.3125</v>
      </c>
      <c r="J1785">
        <v>132.5625</v>
      </c>
      <c r="K1785" t="s">
        <v>295</v>
      </c>
      <c r="L1785" s="2">
        <v>0.74444444444444446</v>
      </c>
      <c r="M1785" t="s">
        <v>29</v>
      </c>
      <c r="N1785">
        <v>126.25</v>
      </c>
      <c r="O1785">
        <v>4.7619047620000003</v>
      </c>
      <c r="P1785">
        <v>6.3125</v>
      </c>
      <c r="Q1785">
        <v>6.1</v>
      </c>
    </row>
    <row r="1786" spans="1:17" x14ac:dyDescent="0.3">
      <c r="A1786" t="s">
        <v>868</v>
      </c>
      <c r="B1786" t="s">
        <v>46</v>
      </c>
      <c r="C1786" t="s">
        <v>47</v>
      </c>
      <c r="D1786" t="s">
        <v>20</v>
      </c>
      <c r="E1786" t="s">
        <v>31</v>
      </c>
      <c r="F1786" t="s">
        <v>28</v>
      </c>
      <c r="G1786">
        <v>87.87</v>
      </c>
      <c r="H1786">
        <v>9</v>
      </c>
      <c r="I1786">
        <v>39.541499999999999</v>
      </c>
      <c r="J1786">
        <v>830.37149999999997</v>
      </c>
      <c r="K1786" t="s">
        <v>305</v>
      </c>
      <c r="L1786" s="2">
        <v>0.85555555555555562</v>
      </c>
      <c r="M1786" t="s">
        <v>23</v>
      </c>
      <c r="N1786">
        <v>790.83</v>
      </c>
      <c r="O1786">
        <v>4.7619047620000003</v>
      </c>
      <c r="P1786">
        <v>39.541499999999999</v>
      </c>
      <c r="Q1786">
        <v>5.6</v>
      </c>
    </row>
    <row r="1787" spans="1:17" x14ac:dyDescent="0.3">
      <c r="A1787" t="s">
        <v>869</v>
      </c>
      <c r="B1787" t="s">
        <v>25</v>
      </c>
      <c r="C1787" t="s">
        <v>26</v>
      </c>
      <c r="D1787" t="s">
        <v>27</v>
      </c>
      <c r="E1787" t="s">
        <v>31</v>
      </c>
      <c r="F1787" t="s">
        <v>22</v>
      </c>
      <c r="G1787">
        <v>21.8</v>
      </c>
      <c r="H1787">
        <v>8</v>
      </c>
      <c r="I1787">
        <v>8.7200000000000006</v>
      </c>
      <c r="J1787">
        <v>183.12</v>
      </c>
      <c r="K1787" t="s">
        <v>453</v>
      </c>
      <c r="L1787" s="2">
        <v>0.80833333333333324</v>
      </c>
      <c r="M1787" t="s">
        <v>29</v>
      </c>
      <c r="N1787">
        <v>174.4</v>
      </c>
      <c r="O1787">
        <v>4.7619047620000003</v>
      </c>
      <c r="P1787">
        <v>8.7200000000000006</v>
      </c>
      <c r="Q1787">
        <v>8.3000000000000007</v>
      </c>
    </row>
    <row r="1788" spans="1:17" x14ac:dyDescent="0.3">
      <c r="A1788" t="s">
        <v>870</v>
      </c>
      <c r="B1788" t="s">
        <v>18</v>
      </c>
      <c r="C1788" t="s">
        <v>19</v>
      </c>
      <c r="D1788" t="s">
        <v>27</v>
      </c>
      <c r="E1788" t="s">
        <v>21</v>
      </c>
      <c r="F1788" t="s">
        <v>37</v>
      </c>
      <c r="G1788">
        <v>94.76</v>
      </c>
      <c r="H1788">
        <v>4</v>
      </c>
      <c r="I1788">
        <v>18.952000000000002</v>
      </c>
      <c r="J1788">
        <v>397.99200000000002</v>
      </c>
      <c r="K1788" s="1">
        <v>43771</v>
      </c>
      <c r="L1788" s="2">
        <v>0.67083333333333339</v>
      </c>
      <c r="M1788" t="s">
        <v>23</v>
      </c>
      <c r="N1788">
        <v>379.04</v>
      </c>
      <c r="O1788">
        <v>4.7619047620000003</v>
      </c>
      <c r="P1788">
        <v>18.952000000000002</v>
      </c>
      <c r="Q1788">
        <v>7.8</v>
      </c>
    </row>
    <row r="1789" spans="1:17" x14ac:dyDescent="0.3">
      <c r="A1789" t="s">
        <v>871</v>
      </c>
      <c r="B1789" t="s">
        <v>18</v>
      </c>
      <c r="C1789" t="s">
        <v>19</v>
      </c>
      <c r="D1789" t="s">
        <v>20</v>
      </c>
      <c r="E1789" t="s">
        <v>21</v>
      </c>
      <c r="F1789" t="s">
        <v>51</v>
      </c>
      <c r="G1789">
        <v>30.62</v>
      </c>
      <c r="H1789">
        <v>1</v>
      </c>
      <c r="I1789">
        <v>1.5309999999999999</v>
      </c>
      <c r="J1789">
        <v>32.151000000000003</v>
      </c>
      <c r="K1789" s="1">
        <v>43587</v>
      </c>
      <c r="L1789" s="2">
        <v>0.59305555555555556</v>
      </c>
      <c r="M1789" t="s">
        <v>33</v>
      </c>
      <c r="N1789">
        <v>30.62</v>
      </c>
      <c r="O1789">
        <v>4.7619047620000003</v>
      </c>
      <c r="P1789">
        <v>1.5309999999999999</v>
      </c>
      <c r="Q1789">
        <v>4.0999999999999996</v>
      </c>
    </row>
    <row r="1790" spans="1:17" x14ac:dyDescent="0.3">
      <c r="A1790" t="s">
        <v>872</v>
      </c>
      <c r="B1790" t="s">
        <v>25</v>
      </c>
      <c r="C1790" t="s">
        <v>26</v>
      </c>
      <c r="D1790" t="s">
        <v>27</v>
      </c>
      <c r="E1790" t="s">
        <v>21</v>
      </c>
      <c r="F1790" t="s">
        <v>32</v>
      </c>
      <c r="G1790">
        <v>44.01</v>
      </c>
      <c r="H1790">
        <v>8</v>
      </c>
      <c r="I1790">
        <v>17.603999999999999</v>
      </c>
      <c r="J1790">
        <v>369.68400000000003</v>
      </c>
      <c r="K1790" s="1">
        <v>43527</v>
      </c>
      <c r="L1790" s="2">
        <v>0.73333333333333339</v>
      </c>
      <c r="M1790" t="s">
        <v>29</v>
      </c>
      <c r="N1790">
        <v>352.08</v>
      </c>
      <c r="O1790">
        <v>4.7619047620000003</v>
      </c>
      <c r="P1790">
        <v>17.603999999999999</v>
      </c>
      <c r="Q1790">
        <v>8.8000000000000007</v>
      </c>
    </row>
    <row r="1791" spans="1:17" x14ac:dyDescent="0.3">
      <c r="A1791" t="s">
        <v>873</v>
      </c>
      <c r="B1791" t="s">
        <v>25</v>
      </c>
      <c r="C1791" t="s">
        <v>26</v>
      </c>
      <c r="D1791" t="s">
        <v>20</v>
      </c>
      <c r="E1791" t="s">
        <v>21</v>
      </c>
      <c r="F1791" t="s">
        <v>22</v>
      </c>
      <c r="G1791">
        <v>10.16</v>
      </c>
      <c r="H1791">
        <v>5</v>
      </c>
      <c r="I1791">
        <v>2.54</v>
      </c>
      <c r="J1791">
        <v>53.34</v>
      </c>
      <c r="K1791" t="s">
        <v>43</v>
      </c>
      <c r="L1791" s="2">
        <v>0.54722222222222217</v>
      </c>
      <c r="M1791" t="s">
        <v>23</v>
      </c>
      <c r="N1791">
        <v>50.8</v>
      </c>
      <c r="O1791">
        <v>4.7619047620000003</v>
      </c>
      <c r="P1791">
        <v>2.54</v>
      </c>
      <c r="Q1791">
        <v>4.0999999999999996</v>
      </c>
    </row>
    <row r="1792" spans="1:17" x14ac:dyDescent="0.3">
      <c r="A1792" t="s">
        <v>874</v>
      </c>
      <c r="B1792" t="s">
        <v>18</v>
      </c>
      <c r="C1792" t="s">
        <v>19</v>
      </c>
      <c r="D1792" t="s">
        <v>27</v>
      </c>
      <c r="E1792" t="s">
        <v>31</v>
      </c>
      <c r="F1792" t="s">
        <v>28</v>
      </c>
      <c r="G1792">
        <v>74.58</v>
      </c>
      <c r="H1792">
        <v>7</v>
      </c>
      <c r="I1792">
        <v>26.103000000000002</v>
      </c>
      <c r="J1792">
        <v>548.16300000000001</v>
      </c>
      <c r="K1792" s="1">
        <v>43557</v>
      </c>
      <c r="L1792" s="2">
        <v>0.67291666666666661</v>
      </c>
      <c r="M1792" t="s">
        <v>33</v>
      </c>
      <c r="N1792">
        <v>522.05999999999995</v>
      </c>
      <c r="O1792">
        <v>4.7619047620000003</v>
      </c>
      <c r="P1792">
        <v>26.103000000000002</v>
      </c>
      <c r="Q1792">
        <v>9</v>
      </c>
    </row>
    <row r="1793" spans="1:17" x14ac:dyDescent="0.3">
      <c r="A1793" t="s">
        <v>875</v>
      </c>
      <c r="B1793" t="s">
        <v>25</v>
      </c>
      <c r="C1793" t="s">
        <v>26</v>
      </c>
      <c r="D1793" t="s">
        <v>27</v>
      </c>
      <c r="E1793" t="s">
        <v>31</v>
      </c>
      <c r="F1793" t="s">
        <v>28</v>
      </c>
      <c r="G1793">
        <v>71.89</v>
      </c>
      <c r="H1793">
        <v>8</v>
      </c>
      <c r="I1793">
        <v>28.756</v>
      </c>
      <c r="J1793">
        <v>603.87599999999998</v>
      </c>
      <c r="K1793" t="s">
        <v>453</v>
      </c>
      <c r="L1793" s="2">
        <v>0.48125000000000001</v>
      </c>
      <c r="M1793" t="s">
        <v>23</v>
      </c>
      <c r="N1793">
        <v>575.12</v>
      </c>
      <c r="O1793">
        <v>4.7619047620000003</v>
      </c>
      <c r="P1793">
        <v>28.756</v>
      </c>
      <c r="Q1793">
        <v>5.5</v>
      </c>
    </row>
    <row r="1794" spans="1:17" x14ac:dyDescent="0.3">
      <c r="A1794" t="s">
        <v>876</v>
      </c>
      <c r="B1794" t="s">
        <v>25</v>
      </c>
      <c r="C1794" t="s">
        <v>26</v>
      </c>
      <c r="D1794" t="s">
        <v>27</v>
      </c>
      <c r="E1794" t="s">
        <v>21</v>
      </c>
      <c r="F1794" t="s">
        <v>22</v>
      </c>
      <c r="G1794">
        <v>10.99</v>
      </c>
      <c r="H1794">
        <v>5</v>
      </c>
      <c r="I1794">
        <v>2.7475000000000001</v>
      </c>
      <c r="J1794">
        <v>57.697499999999998</v>
      </c>
      <c r="K1794" t="s">
        <v>147</v>
      </c>
      <c r="L1794" s="2">
        <v>0.4291666666666667</v>
      </c>
      <c r="M1794" t="s">
        <v>33</v>
      </c>
      <c r="N1794">
        <v>54.95</v>
      </c>
      <c r="O1794">
        <v>4.7619047620000003</v>
      </c>
      <c r="P1794">
        <v>2.7475000000000001</v>
      </c>
      <c r="Q1794">
        <v>9.3000000000000007</v>
      </c>
    </row>
    <row r="1795" spans="1:17" x14ac:dyDescent="0.3">
      <c r="A1795" t="s">
        <v>877</v>
      </c>
      <c r="B1795" t="s">
        <v>25</v>
      </c>
      <c r="C1795" t="s">
        <v>26</v>
      </c>
      <c r="D1795" t="s">
        <v>20</v>
      </c>
      <c r="E1795" t="s">
        <v>31</v>
      </c>
      <c r="F1795" t="s">
        <v>22</v>
      </c>
      <c r="G1795">
        <v>60.47</v>
      </c>
      <c r="H1795">
        <v>3</v>
      </c>
      <c r="I1795">
        <v>9.0704999999999991</v>
      </c>
      <c r="J1795">
        <v>190.48050000000001</v>
      </c>
      <c r="K1795" t="s">
        <v>283</v>
      </c>
      <c r="L1795" s="2">
        <v>0.4548611111111111</v>
      </c>
      <c r="M1795" t="s">
        <v>33</v>
      </c>
      <c r="N1795">
        <v>181.41</v>
      </c>
      <c r="O1795">
        <v>4.7619047620000003</v>
      </c>
      <c r="P1795">
        <v>9.0704999999999991</v>
      </c>
      <c r="Q1795">
        <v>5.6</v>
      </c>
    </row>
    <row r="1796" spans="1:17" x14ac:dyDescent="0.3">
      <c r="A1796" t="s">
        <v>878</v>
      </c>
      <c r="B1796" t="s">
        <v>18</v>
      </c>
      <c r="C1796" t="s">
        <v>19</v>
      </c>
      <c r="D1796" t="s">
        <v>27</v>
      </c>
      <c r="E1796" t="s">
        <v>31</v>
      </c>
      <c r="F1796" t="s">
        <v>37</v>
      </c>
      <c r="G1796">
        <v>58.91</v>
      </c>
      <c r="H1796">
        <v>7</v>
      </c>
      <c r="I1796">
        <v>20.618500000000001</v>
      </c>
      <c r="J1796">
        <v>432.98849999999999</v>
      </c>
      <c r="K1796" t="s">
        <v>91</v>
      </c>
      <c r="L1796" s="2">
        <v>0.63541666666666663</v>
      </c>
      <c r="M1796" t="s">
        <v>23</v>
      </c>
      <c r="N1796">
        <v>412.37</v>
      </c>
      <c r="O1796">
        <v>4.7619047620000003</v>
      </c>
      <c r="P1796">
        <v>20.618500000000001</v>
      </c>
      <c r="Q1796">
        <v>9.6999999999999993</v>
      </c>
    </row>
    <row r="1797" spans="1:17" x14ac:dyDescent="0.3">
      <c r="A1797" t="s">
        <v>879</v>
      </c>
      <c r="B1797" t="s">
        <v>18</v>
      </c>
      <c r="C1797" t="s">
        <v>19</v>
      </c>
      <c r="D1797" t="s">
        <v>27</v>
      </c>
      <c r="E1797" t="s">
        <v>31</v>
      </c>
      <c r="F1797" t="s">
        <v>51</v>
      </c>
      <c r="G1797">
        <v>46.41</v>
      </c>
      <c r="H1797">
        <v>1</v>
      </c>
      <c r="I1797">
        <v>2.3205</v>
      </c>
      <c r="J1797">
        <v>48.730499999999999</v>
      </c>
      <c r="K1797" s="1">
        <v>43527</v>
      </c>
      <c r="L1797" s="2">
        <v>0.83750000000000002</v>
      </c>
      <c r="M1797" t="s">
        <v>33</v>
      </c>
      <c r="N1797">
        <v>46.41</v>
      </c>
      <c r="O1797">
        <v>4.7619047620000003</v>
      </c>
      <c r="P1797">
        <v>2.3205</v>
      </c>
      <c r="Q1797">
        <v>4</v>
      </c>
    </row>
    <row r="1798" spans="1:17" x14ac:dyDescent="0.3">
      <c r="A1798" t="s">
        <v>880</v>
      </c>
      <c r="B1798" t="s">
        <v>25</v>
      </c>
      <c r="C1798" t="s">
        <v>26</v>
      </c>
      <c r="D1798" t="s">
        <v>20</v>
      </c>
      <c r="E1798" t="s">
        <v>31</v>
      </c>
      <c r="F1798" t="s">
        <v>22</v>
      </c>
      <c r="G1798">
        <v>68.55</v>
      </c>
      <c r="H1798">
        <v>4</v>
      </c>
      <c r="I1798">
        <v>13.71</v>
      </c>
      <c r="J1798">
        <v>287.91000000000003</v>
      </c>
      <c r="K1798" t="s">
        <v>118</v>
      </c>
      <c r="L1798" s="2">
        <v>0.84791666666666676</v>
      </c>
      <c r="M1798" t="s">
        <v>33</v>
      </c>
      <c r="N1798">
        <v>274.2</v>
      </c>
      <c r="O1798">
        <v>4.7619047620000003</v>
      </c>
      <c r="P1798">
        <v>13.71</v>
      </c>
      <c r="Q1798">
        <v>9.1999999999999993</v>
      </c>
    </row>
    <row r="1799" spans="1:17" x14ac:dyDescent="0.3">
      <c r="A1799" t="s">
        <v>881</v>
      </c>
      <c r="B1799" t="s">
        <v>46</v>
      </c>
      <c r="C1799" t="s">
        <v>47</v>
      </c>
      <c r="D1799" t="s">
        <v>27</v>
      </c>
      <c r="E1799" t="s">
        <v>21</v>
      </c>
      <c r="F1799" t="s">
        <v>32</v>
      </c>
      <c r="G1799">
        <v>97.37</v>
      </c>
      <c r="H1799">
        <v>10</v>
      </c>
      <c r="I1799">
        <v>48.685000000000002</v>
      </c>
      <c r="J1799">
        <v>1022.385</v>
      </c>
      <c r="K1799" t="s">
        <v>58</v>
      </c>
      <c r="L1799" s="2">
        <v>0.57500000000000007</v>
      </c>
      <c r="M1799" t="s">
        <v>33</v>
      </c>
      <c r="N1799">
        <v>973.7</v>
      </c>
      <c r="O1799">
        <v>4.7619047620000003</v>
      </c>
      <c r="P1799">
        <v>48.685000000000002</v>
      </c>
      <c r="Q1799">
        <v>4.9000000000000004</v>
      </c>
    </row>
    <row r="1800" spans="1:17" x14ac:dyDescent="0.3">
      <c r="A1800" t="s">
        <v>882</v>
      </c>
      <c r="B1800" t="s">
        <v>18</v>
      </c>
      <c r="C1800" t="s">
        <v>19</v>
      </c>
      <c r="D1800" t="s">
        <v>20</v>
      </c>
      <c r="E1800" t="s">
        <v>31</v>
      </c>
      <c r="F1800" t="s">
        <v>28</v>
      </c>
      <c r="G1800">
        <v>92.6</v>
      </c>
      <c r="H1800">
        <v>7</v>
      </c>
      <c r="I1800">
        <v>32.409999999999997</v>
      </c>
      <c r="J1800">
        <v>680.61</v>
      </c>
      <c r="K1800" t="s">
        <v>99</v>
      </c>
      <c r="L1800" s="2">
        <v>0.53611111111111109</v>
      </c>
      <c r="M1800" t="s">
        <v>33</v>
      </c>
      <c r="N1800">
        <v>648.20000000000005</v>
      </c>
      <c r="O1800">
        <v>4.7619047620000003</v>
      </c>
      <c r="P1800">
        <v>32.409999999999997</v>
      </c>
      <c r="Q1800">
        <v>9.3000000000000007</v>
      </c>
    </row>
    <row r="1801" spans="1:17" x14ac:dyDescent="0.3">
      <c r="A1801" t="s">
        <v>883</v>
      </c>
      <c r="B1801" t="s">
        <v>18</v>
      </c>
      <c r="C1801" t="s">
        <v>19</v>
      </c>
      <c r="D1801" t="s">
        <v>27</v>
      </c>
      <c r="E1801" t="s">
        <v>21</v>
      </c>
      <c r="F1801" t="s">
        <v>28</v>
      </c>
      <c r="G1801">
        <v>46.61</v>
      </c>
      <c r="H1801">
        <v>2</v>
      </c>
      <c r="I1801">
        <v>4.6609999999999996</v>
      </c>
      <c r="J1801">
        <v>97.881</v>
      </c>
      <c r="K1801" t="s">
        <v>314</v>
      </c>
      <c r="L1801" s="2">
        <v>0.51944444444444449</v>
      </c>
      <c r="M1801" t="s">
        <v>33</v>
      </c>
      <c r="N1801">
        <v>93.22</v>
      </c>
      <c r="O1801">
        <v>4.7619047620000003</v>
      </c>
      <c r="P1801">
        <v>4.6609999999999996</v>
      </c>
      <c r="Q1801">
        <v>6.6</v>
      </c>
    </row>
    <row r="1802" spans="1:17" x14ac:dyDescent="0.3">
      <c r="A1802" t="s">
        <v>884</v>
      </c>
      <c r="B1802" t="s">
        <v>46</v>
      </c>
      <c r="C1802" t="s">
        <v>47</v>
      </c>
      <c r="D1802" t="s">
        <v>27</v>
      </c>
      <c r="E1802" t="s">
        <v>31</v>
      </c>
      <c r="F1802" t="s">
        <v>51</v>
      </c>
      <c r="G1802">
        <v>27.18</v>
      </c>
      <c r="H1802">
        <v>2</v>
      </c>
      <c r="I1802">
        <v>2.718</v>
      </c>
      <c r="J1802">
        <v>57.078000000000003</v>
      </c>
      <c r="K1802" t="s">
        <v>67</v>
      </c>
      <c r="L1802" s="2">
        <v>0.68472222222222223</v>
      </c>
      <c r="M1802" t="s">
        <v>23</v>
      </c>
      <c r="N1802">
        <v>54.36</v>
      </c>
      <c r="O1802">
        <v>4.7619047620000003</v>
      </c>
      <c r="P1802">
        <v>2.718</v>
      </c>
      <c r="Q1802">
        <v>4.3</v>
      </c>
    </row>
    <row r="1803" spans="1:17" x14ac:dyDescent="0.3">
      <c r="A1803" t="s">
        <v>885</v>
      </c>
      <c r="B1803" t="s">
        <v>25</v>
      </c>
      <c r="C1803" t="s">
        <v>26</v>
      </c>
      <c r="D1803" t="s">
        <v>20</v>
      </c>
      <c r="E1803" t="s">
        <v>21</v>
      </c>
      <c r="F1803" t="s">
        <v>32</v>
      </c>
      <c r="G1803">
        <v>60.87</v>
      </c>
      <c r="H1803">
        <v>1</v>
      </c>
      <c r="I1803">
        <v>3.0434999999999999</v>
      </c>
      <c r="J1803">
        <v>63.913499999999999</v>
      </c>
      <c r="K1803" t="s">
        <v>129</v>
      </c>
      <c r="L1803" s="2">
        <v>0.55833333333333335</v>
      </c>
      <c r="M1803" t="s">
        <v>29</v>
      </c>
      <c r="N1803">
        <v>60.87</v>
      </c>
      <c r="O1803">
        <v>4.7619047620000003</v>
      </c>
      <c r="P1803">
        <v>3.0434999999999999</v>
      </c>
      <c r="Q1803">
        <v>5.5</v>
      </c>
    </row>
    <row r="1804" spans="1:17" x14ac:dyDescent="0.3">
      <c r="A1804" t="s">
        <v>886</v>
      </c>
      <c r="B1804" t="s">
        <v>18</v>
      </c>
      <c r="C1804" t="s">
        <v>19</v>
      </c>
      <c r="D1804" t="s">
        <v>20</v>
      </c>
      <c r="E1804" t="s">
        <v>21</v>
      </c>
      <c r="F1804" t="s">
        <v>37</v>
      </c>
      <c r="G1804">
        <v>24.49</v>
      </c>
      <c r="H1804">
        <v>10</v>
      </c>
      <c r="I1804">
        <v>12.244999999999999</v>
      </c>
      <c r="J1804">
        <v>257.14499999999998</v>
      </c>
      <c r="K1804" t="s">
        <v>218</v>
      </c>
      <c r="L1804" s="2">
        <v>0.63541666666666663</v>
      </c>
      <c r="M1804" t="s">
        <v>29</v>
      </c>
      <c r="N1804">
        <v>244.9</v>
      </c>
      <c r="O1804">
        <v>4.7619047620000003</v>
      </c>
      <c r="P1804">
        <v>12.244999999999999</v>
      </c>
      <c r="Q1804">
        <v>8.1</v>
      </c>
    </row>
    <row r="1805" spans="1:17" x14ac:dyDescent="0.3">
      <c r="A1805" t="s">
        <v>887</v>
      </c>
      <c r="B1805" t="s">
        <v>46</v>
      </c>
      <c r="C1805" t="s">
        <v>47</v>
      </c>
      <c r="D1805" t="s">
        <v>27</v>
      </c>
      <c r="E1805" t="s">
        <v>31</v>
      </c>
      <c r="F1805" t="s">
        <v>22</v>
      </c>
      <c r="G1805">
        <v>92.78</v>
      </c>
      <c r="H1805">
        <v>1</v>
      </c>
      <c r="I1805">
        <v>4.6390000000000002</v>
      </c>
      <c r="J1805">
        <v>97.418999999999997</v>
      </c>
      <c r="K1805" t="s">
        <v>67</v>
      </c>
      <c r="L1805" s="2">
        <v>0.4513888888888889</v>
      </c>
      <c r="M1805" t="s">
        <v>33</v>
      </c>
      <c r="N1805">
        <v>92.78</v>
      </c>
      <c r="O1805">
        <v>4.7619047620000003</v>
      </c>
      <c r="P1805">
        <v>4.6390000000000002</v>
      </c>
      <c r="Q1805">
        <v>9.8000000000000007</v>
      </c>
    </row>
    <row r="1806" spans="1:17" x14ac:dyDescent="0.3">
      <c r="A1806" t="s">
        <v>888</v>
      </c>
      <c r="B1806" t="s">
        <v>25</v>
      </c>
      <c r="C1806" t="s">
        <v>26</v>
      </c>
      <c r="D1806" t="s">
        <v>20</v>
      </c>
      <c r="E1806" t="s">
        <v>31</v>
      </c>
      <c r="F1806" t="s">
        <v>32</v>
      </c>
      <c r="G1806">
        <v>86.69</v>
      </c>
      <c r="H1806">
        <v>5</v>
      </c>
      <c r="I1806">
        <v>21.672499999999999</v>
      </c>
      <c r="J1806">
        <v>455.1225</v>
      </c>
      <c r="K1806" s="1">
        <v>43771</v>
      </c>
      <c r="L1806" s="2">
        <v>0.77638888888888891</v>
      </c>
      <c r="M1806" t="s">
        <v>23</v>
      </c>
      <c r="N1806">
        <v>433.45</v>
      </c>
      <c r="O1806">
        <v>4.7619047620000003</v>
      </c>
      <c r="P1806">
        <v>21.672499999999999</v>
      </c>
      <c r="Q1806">
        <v>9.4</v>
      </c>
    </row>
    <row r="1807" spans="1:17" x14ac:dyDescent="0.3">
      <c r="A1807" t="s">
        <v>889</v>
      </c>
      <c r="B1807" t="s">
        <v>46</v>
      </c>
      <c r="C1807" t="s">
        <v>47</v>
      </c>
      <c r="D1807" t="s">
        <v>27</v>
      </c>
      <c r="E1807" t="s">
        <v>31</v>
      </c>
      <c r="F1807" t="s">
        <v>37</v>
      </c>
      <c r="G1807">
        <v>23.01</v>
      </c>
      <c r="H1807">
        <v>6</v>
      </c>
      <c r="I1807">
        <v>6.9029999999999996</v>
      </c>
      <c r="J1807">
        <v>144.96299999999999</v>
      </c>
      <c r="K1807" s="1">
        <v>43800</v>
      </c>
      <c r="L1807" s="2">
        <v>0.69791666666666663</v>
      </c>
      <c r="M1807" t="s">
        <v>23</v>
      </c>
      <c r="N1807">
        <v>138.06</v>
      </c>
      <c r="O1807">
        <v>4.7619047620000003</v>
      </c>
      <c r="P1807">
        <v>6.9029999999999996</v>
      </c>
      <c r="Q1807">
        <v>7.9</v>
      </c>
    </row>
    <row r="1808" spans="1:17" x14ac:dyDescent="0.3">
      <c r="A1808" t="s">
        <v>890</v>
      </c>
      <c r="B1808" t="s">
        <v>25</v>
      </c>
      <c r="C1808" t="s">
        <v>26</v>
      </c>
      <c r="D1808" t="s">
        <v>20</v>
      </c>
      <c r="E1808" t="s">
        <v>21</v>
      </c>
      <c r="F1808" t="s">
        <v>28</v>
      </c>
      <c r="G1808">
        <v>30.2</v>
      </c>
      <c r="H1808">
        <v>8</v>
      </c>
      <c r="I1808">
        <v>12.08</v>
      </c>
      <c r="J1808">
        <v>253.68</v>
      </c>
      <c r="K1808" s="1">
        <v>43527</v>
      </c>
      <c r="L1808" s="2">
        <v>0.8125</v>
      </c>
      <c r="M1808" t="s">
        <v>23</v>
      </c>
      <c r="N1808">
        <v>241.6</v>
      </c>
      <c r="O1808">
        <v>4.7619047620000003</v>
      </c>
      <c r="P1808">
        <v>12.08</v>
      </c>
      <c r="Q1808">
        <v>5.0999999999999996</v>
      </c>
    </row>
    <row r="1809" spans="1:17" x14ac:dyDescent="0.3">
      <c r="A1809" t="s">
        <v>891</v>
      </c>
      <c r="B1809" t="s">
        <v>25</v>
      </c>
      <c r="C1809" t="s">
        <v>26</v>
      </c>
      <c r="D1809" t="s">
        <v>20</v>
      </c>
      <c r="E1809" t="s">
        <v>31</v>
      </c>
      <c r="F1809" t="s">
        <v>51</v>
      </c>
      <c r="G1809">
        <v>67.39</v>
      </c>
      <c r="H1809">
        <v>7</v>
      </c>
      <c r="I1809">
        <v>23.586500000000001</v>
      </c>
      <c r="J1809">
        <v>495.31650000000002</v>
      </c>
      <c r="K1809" t="s">
        <v>88</v>
      </c>
      <c r="L1809" s="2">
        <v>0.55763888888888891</v>
      </c>
      <c r="M1809" t="s">
        <v>23</v>
      </c>
      <c r="N1809">
        <v>471.73</v>
      </c>
      <c r="O1809">
        <v>4.7619047620000003</v>
      </c>
      <c r="P1809">
        <v>23.586500000000001</v>
      </c>
      <c r="Q1809">
        <v>6.9</v>
      </c>
    </row>
    <row r="1810" spans="1:17" x14ac:dyDescent="0.3">
      <c r="A1810" t="s">
        <v>892</v>
      </c>
      <c r="B1810" t="s">
        <v>18</v>
      </c>
      <c r="C1810" t="s">
        <v>19</v>
      </c>
      <c r="D1810" t="s">
        <v>20</v>
      </c>
      <c r="E1810" t="s">
        <v>21</v>
      </c>
      <c r="F1810" t="s">
        <v>51</v>
      </c>
      <c r="G1810">
        <v>48.96</v>
      </c>
      <c r="H1810">
        <v>9</v>
      </c>
      <c r="I1810">
        <v>22.032</v>
      </c>
      <c r="J1810">
        <v>462.67200000000003</v>
      </c>
      <c r="K1810" s="1">
        <v>43558</v>
      </c>
      <c r="L1810" s="2">
        <v>0.4770833333333333</v>
      </c>
      <c r="M1810" t="s">
        <v>29</v>
      </c>
      <c r="N1810">
        <v>440.64</v>
      </c>
      <c r="O1810">
        <v>4.7619047620000003</v>
      </c>
      <c r="P1810">
        <v>22.032</v>
      </c>
      <c r="Q1810">
        <v>8</v>
      </c>
    </row>
    <row r="1811" spans="1:17" x14ac:dyDescent="0.3">
      <c r="A1811" t="s">
        <v>893</v>
      </c>
      <c r="B1811" t="s">
        <v>46</v>
      </c>
      <c r="C1811" t="s">
        <v>47</v>
      </c>
      <c r="D1811" t="s">
        <v>20</v>
      </c>
      <c r="E1811" t="s">
        <v>21</v>
      </c>
      <c r="F1811" t="s">
        <v>28</v>
      </c>
      <c r="G1811">
        <v>75.59</v>
      </c>
      <c r="H1811">
        <v>9</v>
      </c>
      <c r="I1811">
        <v>34.015500000000003</v>
      </c>
      <c r="J1811">
        <v>714.32550000000003</v>
      </c>
      <c r="K1811" t="s">
        <v>149</v>
      </c>
      <c r="L1811" s="2">
        <v>0.46666666666666662</v>
      </c>
      <c r="M1811" t="s">
        <v>29</v>
      </c>
      <c r="N1811">
        <v>680.31</v>
      </c>
      <c r="O1811">
        <v>4.7619047620000003</v>
      </c>
      <c r="P1811">
        <v>34.015500000000003</v>
      </c>
      <c r="Q1811">
        <v>8</v>
      </c>
    </row>
    <row r="1812" spans="1:17" x14ac:dyDescent="0.3">
      <c r="A1812" t="s">
        <v>894</v>
      </c>
      <c r="B1812" t="s">
        <v>18</v>
      </c>
      <c r="C1812" t="s">
        <v>19</v>
      </c>
      <c r="D1812" t="s">
        <v>27</v>
      </c>
      <c r="E1812" t="s">
        <v>21</v>
      </c>
      <c r="F1812" t="s">
        <v>32</v>
      </c>
      <c r="G1812">
        <v>77.47</v>
      </c>
      <c r="H1812">
        <v>4</v>
      </c>
      <c r="I1812">
        <v>15.494</v>
      </c>
      <c r="J1812">
        <v>325.37400000000002</v>
      </c>
      <c r="K1812" t="s">
        <v>338</v>
      </c>
      <c r="L1812" s="2">
        <v>0.69166666666666676</v>
      </c>
      <c r="M1812" t="s">
        <v>29</v>
      </c>
      <c r="N1812">
        <v>309.88</v>
      </c>
      <c r="O1812">
        <v>4.7619047620000003</v>
      </c>
      <c r="P1812">
        <v>15.494</v>
      </c>
      <c r="Q1812">
        <v>4.2</v>
      </c>
    </row>
    <row r="1813" spans="1:17" x14ac:dyDescent="0.3">
      <c r="A1813" t="s">
        <v>895</v>
      </c>
      <c r="B1813" t="s">
        <v>18</v>
      </c>
      <c r="C1813" t="s">
        <v>19</v>
      </c>
      <c r="D1813" t="s">
        <v>27</v>
      </c>
      <c r="E1813" t="s">
        <v>21</v>
      </c>
      <c r="F1813" t="s">
        <v>37</v>
      </c>
      <c r="G1813">
        <v>93.18</v>
      </c>
      <c r="H1813">
        <v>2</v>
      </c>
      <c r="I1813">
        <v>9.3179999999999996</v>
      </c>
      <c r="J1813">
        <v>195.678</v>
      </c>
      <c r="K1813" t="s">
        <v>188</v>
      </c>
      <c r="L1813" s="2">
        <v>0.77847222222222223</v>
      </c>
      <c r="M1813" t="s">
        <v>33</v>
      </c>
      <c r="N1813">
        <v>186.36</v>
      </c>
      <c r="O1813">
        <v>4.7619047620000003</v>
      </c>
      <c r="P1813">
        <v>9.3179999999999996</v>
      </c>
      <c r="Q1813">
        <v>8.5</v>
      </c>
    </row>
    <row r="1814" spans="1:17" x14ac:dyDescent="0.3">
      <c r="A1814" t="s">
        <v>896</v>
      </c>
      <c r="B1814" t="s">
        <v>18</v>
      </c>
      <c r="C1814" t="s">
        <v>19</v>
      </c>
      <c r="D1814" t="s">
        <v>27</v>
      </c>
      <c r="E1814" t="s">
        <v>21</v>
      </c>
      <c r="F1814" t="s">
        <v>28</v>
      </c>
      <c r="G1814">
        <v>50.23</v>
      </c>
      <c r="H1814">
        <v>4</v>
      </c>
      <c r="I1814">
        <v>10.045999999999999</v>
      </c>
      <c r="J1814">
        <v>210.96600000000001</v>
      </c>
      <c r="K1814" s="1">
        <v>43678</v>
      </c>
      <c r="L1814" s="2">
        <v>0.71666666666666667</v>
      </c>
      <c r="M1814" t="s">
        <v>29</v>
      </c>
      <c r="N1814">
        <v>200.92</v>
      </c>
      <c r="O1814">
        <v>4.7619047620000003</v>
      </c>
      <c r="P1814">
        <v>10.045999999999999</v>
      </c>
      <c r="Q1814">
        <v>9</v>
      </c>
    </row>
    <row r="1815" spans="1:17" x14ac:dyDescent="0.3">
      <c r="A1815" t="s">
        <v>897</v>
      </c>
      <c r="B1815" t="s">
        <v>46</v>
      </c>
      <c r="C1815" t="s">
        <v>47</v>
      </c>
      <c r="D1815" t="s">
        <v>27</v>
      </c>
      <c r="E1815" t="s">
        <v>21</v>
      </c>
      <c r="F1815" t="s">
        <v>22</v>
      </c>
      <c r="G1815">
        <v>17.75</v>
      </c>
      <c r="H1815">
        <v>1</v>
      </c>
      <c r="I1815">
        <v>0.88749999999999996</v>
      </c>
      <c r="J1815">
        <v>18.637499999999999</v>
      </c>
      <c r="K1815" t="s">
        <v>283</v>
      </c>
      <c r="L1815" s="2">
        <v>0.44305555555555554</v>
      </c>
      <c r="M1815" t="s">
        <v>29</v>
      </c>
      <c r="N1815">
        <v>17.75</v>
      </c>
      <c r="O1815">
        <v>4.7619047620000003</v>
      </c>
      <c r="P1815">
        <v>0.88749999999999996</v>
      </c>
      <c r="Q1815">
        <v>8.6</v>
      </c>
    </row>
    <row r="1816" spans="1:17" x14ac:dyDescent="0.3">
      <c r="A1816" t="s">
        <v>898</v>
      </c>
      <c r="B1816" t="s">
        <v>25</v>
      </c>
      <c r="C1816" t="s">
        <v>26</v>
      </c>
      <c r="D1816" t="s">
        <v>27</v>
      </c>
      <c r="E1816" t="s">
        <v>21</v>
      </c>
      <c r="F1816" t="s">
        <v>51</v>
      </c>
      <c r="G1816">
        <v>62.18</v>
      </c>
      <c r="H1816">
        <v>10</v>
      </c>
      <c r="I1816">
        <v>31.09</v>
      </c>
      <c r="J1816">
        <v>652.89</v>
      </c>
      <c r="K1816" t="s">
        <v>305</v>
      </c>
      <c r="L1816" s="2">
        <v>0.43958333333333338</v>
      </c>
      <c r="M1816" t="s">
        <v>23</v>
      </c>
      <c r="N1816">
        <v>621.79999999999995</v>
      </c>
      <c r="O1816">
        <v>4.7619047620000003</v>
      </c>
      <c r="P1816">
        <v>31.09</v>
      </c>
      <c r="Q1816">
        <v>6</v>
      </c>
    </row>
    <row r="1817" spans="1:17" x14ac:dyDescent="0.3">
      <c r="A1817" t="s">
        <v>899</v>
      </c>
      <c r="B1817" t="s">
        <v>46</v>
      </c>
      <c r="C1817" t="s">
        <v>47</v>
      </c>
      <c r="D1817" t="s">
        <v>27</v>
      </c>
      <c r="E1817" t="s">
        <v>31</v>
      </c>
      <c r="F1817" t="s">
        <v>22</v>
      </c>
      <c r="G1817">
        <v>10.75</v>
      </c>
      <c r="H1817">
        <v>8</v>
      </c>
      <c r="I1817">
        <v>4.3</v>
      </c>
      <c r="J1817">
        <v>90.3</v>
      </c>
      <c r="K1817" t="s">
        <v>67</v>
      </c>
      <c r="L1817" s="2">
        <v>0.60972222222222217</v>
      </c>
      <c r="M1817" t="s">
        <v>23</v>
      </c>
      <c r="N1817">
        <v>86</v>
      </c>
      <c r="O1817">
        <v>4.7619047620000003</v>
      </c>
      <c r="P1817">
        <v>4.3</v>
      </c>
      <c r="Q1817">
        <v>6.2</v>
      </c>
    </row>
    <row r="1818" spans="1:17" x14ac:dyDescent="0.3">
      <c r="A1818" t="s">
        <v>900</v>
      </c>
      <c r="B1818" t="s">
        <v>18</v>
      </c>
      <c r="C1818" t="s">
        <v>19</v>
      </c>
      <c r="D1818" t="s">
        <v>27</v>
      </c>
      <c r="E1818" t="s">
        <v>21</v>
      </c>
      <c r="F1818" t="s">
        <v>28</v>
      </c>
      <c r="G1818">
        <v>40.26</v>
      </c>
      <c r="H1818">
        <v>10</v>
      </c>
      <c r="I1818">
        <v>20.13</v>
      </c>
      <c r="J1818">
        <v>422.73</v>
      </c>
      <c r="K1818" t="s">
        <v>43</v>
      </c>
      <c r="L1818" s="2">
        <v>0.75416666666666676</v>
      </c>
      <c r="M1818" t="s">
        <v>33</v>
      </c>
      <c r="N1818">
        <v>402.6</v>
      </c>
      <c r="O1818">
        <v>4.7619047620000003</v>
      </c>
      <c r="P1818">
        <v>20.13</v>
      </c>
      <c r="Q1818">
        <v>5</v>
      </c>
    </row>
    <row r="1819" spans="1:17" x14ac:dyDescent="0.3">
      <c r="A1819" t="s">
        <v>901</v>
      </c>
      <c r="B1819" t="s">
        <v>25</v>
      </c>
      <c r="C1819" t="s">
        <v>26</v>
      </c>
      <c r="D1819" t="s">
        <v>20</v>
      </c>
      <c r="E1819" t="s">
        <v>21</v>
      </c>
      <c r="F1819" t="s">
        <v>37</v>
      </c>
      <c r="G1819">
        <v>64.97</v>
      </c>
      <c r="H1819">
        <v>5</v>
      </c>
      <c r="I1819">
        <v>16.2425</v>
      </c>
      <c r="J1819">
        <v>341.09249999999997</v>
      </c>
      <c r="K1819" s="1">
        <v>43679</v>
      </c>
      <c r="L1819" s="2">
        <v>0.53611111111111109</v>
      </c>
      <c r="M1819" t="s">
        <v>33</v>
      </c>
      <c r="N1819">
        <v>324.85000000000002</v>
      </c>
      <c r="O1819">
        <v>4.7619047620000003</v>
      </c>
      <c r="P1819">
        <v>16.2425</v>
      </c>
      <c r="Q1819">
        <v>6.5</v>
      </c>
    </row>
    <row r="1820" spans="1:17" x14ac:dyDescent="0.3">
      <c r="A1820" t="s">
        <v>902</v>
      </c>
      <c r="B1820" t="s">
        <v>18</v>
      </c>
      <c r="C1820" t="s">
        <v>19</v>
      </c>
      <c r="D1820" t="s">
        <v>27</v>
      </c>
      <c r="E1820" t="s">
        <v>31</v>
      </c>
      <c r="F1820" t="s">
        <v>28</v>
      </c>
      <c r="G1820">
        <v>95.15</v>
      </c>
      <c r="H1820">
        <v>1</v>
      </c>
      <c r="I1820">
        <v>4.7575000000000003</v>
      </c>
      <c r="J1820">
        <v>99.907499999999999</v>
      </c>
      <c r="K1820" t="s">
        <v>72</v>
      </c>
      <c r="L1820" s="2">
        <v>0.58333333333333337</v>
      </c>
      <c r="M1820" t="s">
        <v>29</v>
      </c>
      <c r="N1820">
        <v>95.15</v>
      </c>
      <c r="O1820">
        <v>4.7619047620000003</v>
      </c>
      <c r="P1820">
        <v>4.7575000000000003</v>
      </c>
      <c r="Q1820">
        <v>6</v>
      </c>
    </row>
    <row r="1821" spans="1:17" x14ac:dyDescent="0.3">
      <c r="A1821" t="s">
        <v>903</v>
      </c>
      <c r="B1821" t="s">
        <v>18</v>
      </c>
      <c r="C1821" t="s">
        <v>19</v>
      </c>
      <c r="D1821" t="s">
        <v>20</v>
      </c>
      <c r="E1821" t="s">
        <v>21</v>
      </c>
      <c r="F1821" t="s">
        <v>28</v>
      </c>
      <c r="G1821">
        <v>48.62</v>
      </c>
      <c r="H1821">
        <v>8</v>
      </c>
      <c r="I1821">
        <v>19.448</v>
      </c>
      <c r="J1821">
        <v>408.40800000000002</v>
      </c>
      <c r="K1821" t="s">
        <v>129</v>
      </c>
      <c r="L1821" s="2">
        <v>0.45624999999999999</v>
      </c>
      <c r="M1821" t="s">
        <v>29</v>
      </c>
      <c r="N1821">
        <v>388.96</v>
      </c>
      <c r="O1821">
        <v>4.7619047620000003</v>
      </c>
      <c r="P1821">
        <v>19.448</v>
      </c>
      <c r="Q1821">
        <v>5</v>
      </c>
    </row>
    <row r="1822" spans="1:17" x14ac:dyDescent="0.3">
      <c r="A1822" t="s">
        <v>904</v>
      </c>
      <c r="B1822" t="s">
        <v>46</v>
      </c>
      <c r="C1822" t="s">
        <v>47</v>
      </c>
      <c r="D1822" t="s">
        <v>27</v>
      </c>
      <c r="E1822" t="s">
        <v>21</v>
      </c>
      <c r="F1822" t="s">
        <v>48</v>
      </c>
      <c r="G1822">
        <v>53.21</v>
      </c>
      <c r="H1822">
        <v>8</v>
      </c>
      <c r="I1822">
        <v>21.283999999999999</v>
      </c>
      <c r="J1822">
        <v>446.964</v>
      </c>
      <c r="K1822" t="s">
        <v>354</v>
      </c>
      <c r="L1822" s="2">
        <v>0.69791666666666663</v>
      </c>
      <c r="M1822" t="s">
        <v>23</v>
      </c>
      <c r="N1822">
        <v>425.68</v>
      </c>
      <c r="O1822">
        <v>4.7619047620000003</v>
      </c>
      <c r="P1822">
        <v>21.283999999999999</v>
      </c>
      <c r="Q1822">
        <v>5</v>
      </c>
    </row>
    <row r="1823" spans="1:17" x14ac:dyDescent="0.3">
      <c r="A1823" t="s">
        <v>905</v>
      </c>
      <c r="B1823" t="s">
        <v>25</v>
      </c>
      <c r="C1823" t="s">
        <v>26</v>
      </c>
      <c r="D1823" t="s">
        <v>27</v>
      </c>
      <c r="E1823" t="s">
        <v>21</v>
      </c>
      <c r="F1823" t="s">
        <v>51</v>
      </c>
      <c r="G1823">
        <v>45.44</v>
      </c>
      <c r="H1823">
        <v>7</v>
      </c>
      <c r="I1823">
        <v>15.904</v>
      </c>
      <c r="J1823">
        <v>333.98399999999998</v>
      </c>
      <c r="K1823" t="s">
        <v>147</v>
      </c>
      <c r="L1823" s="2">
        <v>0.46875</v>
      </c>
      <c r="M1823" t="s">
        <v>29</v>
      </c>
      <c r="N1823">
        <v>318.08</v>
      </c>
      <c r="O1823">
        <v>4.7619047620000003</v>
      </c>
      <c r="P1823">
        <v>15.904</v>
      </c>
      <c r="Q1823">
        <v>9.1999999999999993</v>
      </c>
    </row>
    <row r="1824" spans="1:17" x14ac:dyDescent="0.3">
      <c r="A1824" t="s">
        <v>906</v>
      </c>
      <c r="B1824" t="s">
        <v>18</v>
      </c>
      <c r="C1824" t="s">
        <v>19</v>
      </c>
      <c r="D1824" t="s">
        <v>27</v>
      </c>
      <c r="E1824" t="s">
        <v>31</v>
      </c>
      <c r="F1824" t="s">
        <v>48</v>
      </c>
      <c r="G1824">
        <v>33.880000000000003</v>
      </c>
      <c r="H1824">
        <v>8</v>
      </c>
      <c r="I1824">
        <v>13.552</v>
      </c>
      <c r="J1824">
        <v>284.59199999999998</v>
      </c>
      <c r="K1824" t="s">
        <v>183</v>
      </c>
      <c r="L1824" s="2">
        <v>0.8534722222222223</v>
      </c>
      <c r="M1824" t="s">
        <v>23</v>
      </c>
      <c r="N1824">
        <v>271.04000000000002</v>
      </c>
      <c r="O1824">
        <v>4.7619047620000003</v>
      </c>
      <c r="P1824">
        <v>13.552</v>
      </c>
      <c r="Q1824">
        <v>9.6</v>
      </c>
    </row>
    <row r="1825" spans="1:17" x14ac:dyDescent="0.3">
      <c r="A1825" t="s">
        <v>907</v>
      </c>
      <c r="B1825" t="s">
        <v>46</v>
      </c>
      <c r="C1825" t="s">
        <v>47</v>
      </c>
      <c r="D1825" t="s">
        <v>20</v>
      </c>
      <c r="E1825" t="s">
        <v>31</v>
      </c>
      <c r="F1825" t="s">
        <v>22</v>
      </c>
      <c r="G1825">
        <v>96.16</v>
      </c>
      <c r="H1825">
        <v>4</v>
      </c>
      <c r="I1825">
        <v>19.231999999999999</v>
      </c>
      <c r="J1825">
        <v>403.87200000000001</v>
      </c>
      <c r="K1825" t="s">
        <v>35</v>
      </c>
      <c r="L1825" s="2">
        <v>0.8354166666666667</v>
      </c>
      <c r="M1825" t="s">
        <v>33</v>
      </c>
      <c r="N1825">
        <v>384.64</v>
      </c>
      <c r="O1825">
        <v>4.7619047620000003</v>
      </c>
      <c r="P1825">
        <v>19.231999999999999</v>
      </c>
      <c r="Q1825">
        <v>8.4</v>
      </c>
    </row>
    <row r="1826" spans="1:17" x14ac:dyDescent="0.3">
      <c r="A1826" t="s">
        <v>908</v>
      </c>
      <c r="B1826" t="s">
        <v>46</v>
      </c>
      <c r="C1826" t="s">
        <v>47</v>
      </c>
      <c r="D1826" t="s">
        <v>20</v>
      </c>
      <c r="E1826" t="s">
        <v>31</v>
      </c>
      <c r="F1826" t="s">
        <v>48</v>
      </c>
      <c r="G1826">
        <v>47.16</v>
      </c>
      <c r="H1826">
        <v>5</v>
      </c>
      <c r="I1826">
        <v>11.79</v>
      </c>
      <c r="J1826">
        <v>247.59</v>
      </c>
      <c r="K1826" s="1">
        <v>43526</v>
      </c>
      <c r="L1826" s="2">
        <v>0.60763888888888895</v>
      </c>
      <c r="M1826" t="s">
        <v>33</v>
      </c>
      <c r="N1826">
        <v>235.8</v>
      </c>
      <c r="O1826">
        <v>4.7619047620000003</v>
      </c>
      <c r="P1826">
        <v>11.79</v>
      </c>
      <c r="Q1826">
        <v>6</v>
      </c>
    </row>
    <row r="1827" spans="1:17" x14ac:dyDescent="0.3">
      <c r="A1827" t="s">
        <v>909</v>
      </c>
      <c r="B1827" t="s">
        <v>46</v>
      </c>
      <c r="C1827" t="s">
        <v>47</v>
      </c>
      <c r="D1827" t="s">
        <v>27</v>
      </c>
      <c r="E1827" t="s">
        <v>31</v>
      </c>
      <c r="F1827" t="s">
        <v>28</v>
      </c>
      <c r="G1827">
        <v>52.89</v>
      </c>
      <c r="H1827">
        <v>4</v>
      </c>
      <c r="I1827">
        <v>10.577999999999999</v>
      </c>
      <c r="J1827">
        <v>222.13800000000001</v>
      </c>
      <c r="K1827" t="s">
        <v>39</v>
      </c>
      <c r="L1827" s="2">
        <v>0.68888888888888899</v>
      </c>
      <c r="M1827" t="s">
        <v>23</v>
      </c>
      <c r="N1827">
        <v>211.56</v>
      </c>
      <c r="O1827">
        <v>4.7619047620000003</v>
      </c>
      <c r="P1827">
        <v>10.577999999999999</v>
      </c>
      <c r="Q1827">
        <v>6.7</v>
      </c>
    </row>
    <row r="1828" spans="1:17" x14ac:dyDescent="0.3">
      <c r="A1828" t="s">
        <v>910</v>
      </c>
      <c r="B1828" t="s">
        <v>18</v>
      </c>
      <c r="C1828" t="s">
        <v>19</v>
      </c>
      <c r="D1828" t="s">
        <v>20</v>
      </c>
      <c r="E1828" t="s">
        <v>21</v>
      </c>
      <c r="F1828" t="s">
        <v>32</v>
      </c>
      <c r="G1828">
        <v>47.68</v>
      </c>
      <c r="H1828">
        <v>2</v>
      </c>
      <c r="I1828">
        <v>4.7679999999999998</v>
      </c>
      <c r="J1828">
        <v>100.128</v>
      </c>
      <c r="K1828" t="s">
        <v>43</v>
      </c>
      <c r="L1828" s="2">
        <v>0.4236111111111111</v>
      </c>
      <c r="M1828" t="s">
        <v>33</v>
      </c>
      <c r="N1828">
        <v>95.36</v>
      </c>
      <c r="O1828">
        <v>4.7619047620000003</v>
      </c>
      <c r="P1828">
        <v>4.7679999999999998</v>
      </c>
      <c r="Q1828">
        <v>4.0999999999999996</v>
      </c>
    </row>
    <row r="1829" spans="1:17" x14ac:dyDescent="0.3">
      <c r="A1829" t="s">
        <v>911</v>
      </c>
      <c r="B1829" t="s">
        <v>25</v>
      </c>
      <c r="C1829" t="s">
        <v>26</v>
      </c>
      <c r="D1829" t="s">
        <v>20</v>
      </c>
      <c r="E1829" t="s">
        <v>31</v>
      </c>
      <c r="F1829" t="s">
        <v>37</v>
      </c>
      <c r="G1829">
        <v>10.17</v>
      </c>
      <c r="H1829">
        <v>1</v>
      </c>
      <c r="I1829">
        <v>0.50849999999999995</v>
      </c>
      <c r="J1829">
        <v>10.6785</v>
      </c>
      <c r="K1829" s="1">
        <v>43648</v>
      </c>
      <c r="L1829" s="2">
        <v>0.59375</v>
      </c>
      <c r="M1829" t="s">
        <v>29</v>
      </c>
      <c r="N1829">
        <v>10.17</v>
      </c>
      <c r="O1829">
        <v>4.7619047620000003</v>
      </c>
      <c r="P1829">
        <v>0.50849999999999995</v>
      </c>
      <c r="Q1829">
        <v>5.9</v>
      </c>
    </row>
    <row r="1830" spans="1:17" x14ac:dyDescent="0.3">
      <c r="A1830" t="s">
        <v>912</v>
      </c>
      <c r="B1830" t="s">
        <v>18</v>
      </c>
      <c r="C1830" t="s">
        <v>19</v>
      </c>
      <c r="D1830" t="s">
        <v>27</v>
      </c>
      <c r="E1830" t="s">
        <v>21</v>
      </c>
      <c r="F1830" t="s">
        <v>22</v>
      </c>
      <c r="G1830">
        <v>68.709999999999994</v>
      </c>
      <c r="H1830">
        <v>3</v>
      </c>
      <c r="I1830">
        <v>10.3065</v>
      </c>
      <c r="J1830">
        <v>216.4365</v>
      </c>
      <c r="K1830" s="1">
        <v>43558</v>
      </c>
      <c r="L1830" s="2">
        <v>0.4201388888888889</v>
      </c>
      <c r="M1830" t="s">
        <v>29</v>
      </c>
      <c r="N1830">
        <v>206.13</v>
      </c>
      <c r="O1830">
        <v>4.7619047620000003</v>
      </c>
      <c r="P1830">
        <v>10.3065</v>
      </c>
      <c r="Q1830">
        <v>8.6999999999999993</v>
      </c>
    </row>
    <row r="1831" spans="1:17" x14ac:dyDescent="0.3">
      <c r="A1831" t="s">
        <v>913</v>
      </c>
      <c r="B1831" t="s">
        <v>46</v>
      </c>
      <c r="C1831" t="s">
        <v>47</v>
      </c>
      <c r="D1831" t="s">
        <v>20</v>
      </c>
      <c r="E1831" t="s">
        <v>21</v>
      </c>
      <c r="F1831" t="s">
        <v>37</v>
      </c>
      <c r="G1831">
        <v>60.08</v>
      </c>
      <c r="H1831">
        <v>7</v>
      </c>
      <c r="I1831">
        <v>21.027999999999999</v>
      </c>
      <c r="J1831">
        <v>441.58800000000002</v>
      </c>
      <c r="K1831" t="s">
        <v>123</v>
      </c>
      <c r="L1831" s="2">
        <v>0.48333333333333334</v>
      </c>
      <c r="M1831" t="s">
        <v>33</v>
      </c>
      <c r="N1831">
        <v>420.56</v>
      </c>
      <c r="O1831">
        <v>4.7619047620000003</v>
      </c>
      <c r="P1831">
        <v>21.027999999999999</v>
      </c>
      <c r="Q1831">
        <v>4.5</v>
      </c>
    </row>
    <row r="1832" spans="1:17" x14ac:dyDescent="0.3">
      <c r="A1832" t="s">
        <v>914</v>
      </c>
      <c r="B1832" t="s">
        <v>18</v>
      </c>
      <c r="C1832" t="s">
        <v>19</v>
      </c>
      <c r="D1832" t="s">
        <v>20</v>
      </c>
      <c r="E1832" t="s">
        <v>21</v>
      </c>
      <c r="F1832" t="s">
        <v>37</v>
      </c>
      <c r="G1832">
        <v>22.01</v>
      </c>
      <c r="H1832">
        <v>4</v>
      </c>
      <c r="I1832">
        <v>4.4020000000000001</v>
      </c>
      <c r="J1832">
        <v>92.441999999999993</v>
      </c>
      <c r="K1832" t="s">
        <v>228</v>
      </c>
      <c r="L1832" s="2">
        <v>0.76041666666666663</v>
      </c>
      <c r="M1832" t="s">
        <v>33</v>
      </c>
      <c r="N1832">
        <v>88.04</v>
      </c>
      <c r="O1832">
        <v>4.7619047620000003</v>
      </c>
      <c r="P1832">
        <v>4.4020000000000001</v>
      </c>
      <c r="Q1832">
        <v>6.6</v>
      </c>
    </row>
    <row r="1833" spans="1:17" x14ac:dyDescent="0.3">
      <c r="A1833" t="s">
        <v>915</v>
      </c>
      <c r="B1833" t="s">
        <v>46</v>
      </c>
      <c r="C1833" t="s">
        <v>47</v>
      </c>
      <c r="D1833" t="s">
        <v>20</v>
      </c>
      <c r="E1833" t="s">
        <v>21</v>
      </c>
      <c r="F1833" t="s">
        <v>22</v>
      </c>
      <c r="G1833">
        <v>72.11</v>
      </c>
      <c r="H1833">
        <v>9</v>
      </c>
      <c r="I1833">
        <v>32.4495</v>
      </c>
      <c r="J1833">
        <v>681.43949999999995</v>
      </c>
      <c r="K1833" t="s">
        <v>80</v>
      </c>
      <c r="L1833" s="2">
        <v>0.57847222222222217</v>
      </c>
      <c r="M1833" t="s">
        <v>33</v>
      </c>
      <c r="N1833">
        <v>648.99</v>
      </c>
      <c r="O1833">
        <v>4.7619047620000003</v>
      </c>
      <c r="P1833">
        <v>32.4495</v>
      </c>
      <c r="Q1833">
        <v>7.7</v>
      </c>
    </row>
    <row r="1834" spans="1:17" x14ac:dyDescent="0.3">
      <c r="A1834" t="s">
        <v>916</v>
      </c>
      <c r="B1834" t="s">
        <v>18</v>
      </c>
      <c r="C1834" t="s">
        <v>19</v>
      </c>
      <c r="D1834" t="s">
        <v>20</v>
      </c>
      <c r="E1834" t="s">
        <v>31</v>
      </c>
      <c r="F1834" t="s">
        <v>51</v>
      </c>
      <c r="G1834">
        <v>41.28</v>
      </c>
      <c r="H1834">
        <v>3</v>
      </c>
      <c r="I1834">
        <v>6.1920000000000002</v>
      </c>
      <c r="J1834">
        <v>130.03200000000001</v>
      </c>
      <c r="K1834" t="s">
        <v>167</v>
      </c>
      <c r="L1834" s="2">
        <v>0.77569444444444446</v>
      </c>
      <c r="M1834" t="s">
        <v>33</v>
      </c>
      <c r="N1834">
        <v>123.84</v>
      </c>
      <c r="O1834">
        <v>4.7619047620000003</v>
      </c>
      <c r="P1834">
        <v>6.1920000000000002</v>
      </c>
      <c r="Q1834">
        <v>8.5</v>
      </c>
    </row>
    <row r="1835" spans="1:17" x14ac:dyDescent="0.3">
      <c r="A1835" t="s">
        <v>917</v>
      </c>
      <c r="B1835" t="s">
        <v>25</v>
      </c>
      <c r="C1835" t="s">
        <v>26</v>
      </c>
      <c r="D1835" t="s">
        <v>27</v>
      </c>
      <c r="E1835" t="s">
        <v>31</v>
      </c>
      <c r="F1835" t="s">
        <v>28</v>
      </c>
      <c r="G1835">
        <v>64.95</v>
      </c>
      <c r="H1835">
        <v>10</v>
      </c>
      <c r="I1835">
        <v>32.475000000000001</v>
      </c>
      <c r="J1835">
        <v>681.97500000000002</v>
      </c>
      <c r="K1835" t="s">
        <v>177</v>
      </c>
      <c r="L1835" s="2">
        <v>0.76874999999999993</v>
      </c>
      <c r="M1835" t="s">
        <v>29</v>
      </c>
      <c r="N1835">
        <v>649.5</v>
      </c>
      <c r="O1835">
        <v>4.7619047620000003</v>
      </c>
      <c r="P1835">
        <v>32.475000000000001</v>
      </c>
      <c r="Q1835">
        <v>5.2</v>
      </c>
    </row>
    <row r="1836" spans="1:17" x14ac:dyDescent="0.3">
      <c r="A1836" t="s">
        <v>918</v>
      </c>
      <c r="B1836" t="s">
        <v>18</v>
      </c>
      <c r="C1836" t="s">
        <v>19</v>
      </c>
      <c r="D1836" t="s">
        <v>20</v>
      </c>
      <c r="E1836" t="s">
        <v>21</v>
      </c>
      <c r="F1836" t="s">
        <v>28</v>
      </c>
      <c r="G1836">
        <v>74.22</v>
      </c>
      <c r="H1836">
        <v>10</v>
      </c>
      <c r="I1836">
        <v>37.11</v>
      </c>
      <c r="J1836">
        <v>779.31</v>
      </c>
      <c r="K1836" s="1">
        <v>43466</v>
      </c>
      <c r="L1836" s="2">
        <v>0.61249999999999993</v>
      </c>
      <c r="M1836" t="s">
        <v>33</v>
      </c>
      <c r="N1836">
        <v>742.2</v>
      </c>
      <c r="O1836">
        <v>4.7619047620000003</v>
      </c>
      <c r="P1836">
        <v>37.11</v>
      </c>
      <c r="Q1836">
        <v>4.3</v>
      </c>
    </row>
    <row r="1837" spans="1:17" x14ac:dyDescent="0.3">
      <c r="A1837" t="s">
        <v>919</v>
      </c>
      <c r="B1837" t="s">
        <v>18</v>
      </c>
      <c r="C1837" t="s">
        <v>19</v>
      </c>
      <c r="D1837" t="s">
        <v>27</v>
      </c>
      <c r="E1837" t="s">
        <v>31</v>
      </c>
      <c r="F1837" t="s">
        <v>28</v>
      </c>
      <c r="G1837">
        <v>10.56</v>
      </c>
      <c r="H1837">
        <v>8</v>
      </c>
      <c r="I1837">
        <v>4.2240000000000002</v>
      </c>
      <c r="J1837">
        <v>88.703999999999994</v>
      </c>
      <c r="K1837" t="s">
        <v>129</v>
      </c>
      <c r="L1837" s="2">
        <v>0.73819444444444438</v>
      </c>
      <c r="M1837" t="s">
        <v>29</v>
      </c>
      <c r="N1837">
        <v>84.48</v>
      </c>
      <c r="O1837">
        <v>4.7619047620000003</v>
      </c>
      <c r="P1837">
        <v>4.2240000000000002</v>
      </c>
      <c r="Q1837">
        <v>7.6</v>
      </c>
    </row>
    <row r="1838" spans="1:17" x14ac:dyDescent="0.3">
      <c r="A1838" t="s">
        <v>920</v>
      </c>
      <c r="B1838" t="s">
        <v>46</v>
      </c>
      <c r="C1838" t="s">
        <v>47</v>
      </c>
      <c r="D1838" t="s">
        <v>27</v>
      </c>
      <c r="E1838" t="s">
        <v>31</v>
      </c>
      <c r="F1838" t="s">
        <v>22</v>
      </c>
      <c r="G1838">
        <v>62.57</v>
      </c>
      <c r="H1838">
        <v>4</v>
      </c>
      <c r="I1838">
        <v>12.513999999999999</v>
      </c>
      <c r="J1838">
        <v>262.79399999999998</v>
      </c>
      <c r="K1838" t="s">
        <v>41</v>
      </c>
      <c r="L1838" s="2">
        <v>0.77569444444444446</v>
      </c>
      <c r="M1838" t="s">
        <v>29</v>
      </c>
      <c r="N1838">
        <v>250.28</v>
      </c>
      <c r="O1838">
        <v>4.7619047620000003</v>
      </c>
      <c r="P1838">
        <v>12.513999999999999</v>
      </c>
      <c r="Q1838">
        <v>9.5</v>
      </c>
    </row>
    <row r="1839" spans="1:17" x14ac:dyDescent="0.3">
      <c r="A1839" t="s">
        <v>921</v>
      </c>
      <c r="B1839" t="s">
        <v>46</v>
      </c>
      <c r="C1839" t="s">
        <v>47</v>
      </c>
      <c r="D1839" t="s">
        <v>20</v>
      </c>
      <c r="E1839" t="s">
        <v>21</v>
      </c>
      <c r="F1839" t="s">
        <v>37</v>
      </c>
      <c r="G1839">
        <v>11.85</v>
      </c>
      <c r="H1839">
        <v>8</v>
      </c>
      <c r="I1839">
        <v>4.74</v>
      </c>
      <c r="J1839">
        <v>99.54</v>
      </c>
      <c r="K1839" s="1">
        <v>43709</v>
      </c>
      <c r="L1839" s="2">
        <v>0.69027777777777777</v>
      </c>
      <c r="M1839" t="s">
        <v>29</v>
      </c>
      <c r="N1839">
        <v>94.8</v>
      </c>
      <c r="O1839">
        <v>4.7619047620000003</v>
      </c>
      <c r="P1839">
        <v>4.74</v>
      </c>
      <c r="Q1839">
        <v>4.0999999999999996</v>
      </c>
    </row>
    <row r="1840" spans="1:17" x14ac:dyDescent="0.3">
      <c r="A1840" t="s">
        <v>922</v>
      </c>
      <c r="B1840" t="s">
        <v>18</v>
      </c>
      <c r="C1840" t="s">
        <v>19</v>
      </c>
      <c r="D1840" t="s">
        <v>20</v>
      </c>
      <c r="E1840" t="s">
        <v>31</v>
      </c>
      <c r="F1840" t="s">
        <v>22</v>
      </c>
      <c r="G1840">
        <v>91.3</v>
      </c>
      <c r="H1840">
        <v>1</v>
      </c>
      <c r="I1840">
        <v>4.5650000000000004</v>
      </c>
      <c r="J1840">
        <v>95.864999999999995</v>
      </c>
      <c r="K1840" t="s">
        <v>123</v>
      </c>
      <c r="L1840" s="2">
        <v>0.61249999999999993</v>
      </c>
      <c r="M1840" t="s">
        <v>23</v>
      </c>
      <c r="N1840">
        <v>91.3</v>
      </c>
      <c r="O1840">
        <v>4.7619047620000003</v>
      </c>
      <c r="P1840">
        <v>4.5650000000000004</v>
      </c>
      <c r="Q1840">
        <v>9.1999999999999993</v>
      </c>
    </row>
    <row r="1841" spans="1:17" x14ac:dyDescent="0.3">
      <c r="A1841" t="s">
        <v>923</v>
      </c>
      <c r="B1841" t="s">
        <v>46</v>
      </c>
      <c r="C1841" t="s">
        <v>47</v>
      </c>
      <c r="D1841" t="s">
        <v>20</v>
      </c>
      <c r="E1841" t="s">
        <v>21</v>
      </c>
      <c r="F1841" t="s">
        <v>32</v>
      </c>
      <c r="G1841">
        <v>40.729999999999997</v>
      </c>
      <c r="H1841">
        <v>7</v>
      </c>
      <c r="I1841">
        <v>14.2555</v>
      </c>
      <c r="J1841">
        <v>299.3655</v>
      </c>
      <c r="K1841" s="1">
        <v>43802</v>
      </c>
      <c r="L1841" s="2">
        <v>0.45902777777777781</v>
      </c>
      <c r="M1841" t="s">
        <v>23</v>
      </c>
      <c r="N1841">
        <v>285.11</v>
      </c>
      <c r="O1841">
        <v>4.7619047620000003</v>
      </c>
      <c r="P1841">
        <v>14.2555</v>
      </c>
      <c r="Q1841">
        <v>5.4</v>
      </c>
    </row>
    <row r="1842" spans="1:17" x14ac:dyDescent="0.3">
      <c r="A1842" t="s">
        <v>924</v>
      </c>
      <c r="B1842" t="s">
        <v>18</v>
      </c>
      <c r="C1842" t="s">
        <v>19</v>
      </c>
      <c r="D1842" t="s">
        <v>27</v>
      </c>
      <c r="E1842" t="s">
        <v>31</v>
      </c>
      <c r="F1842" t="s">
        <v>51</v>
      </c>
      <c r="G1842">
        <v>52.38</v>
      </c>
      <c r="H1842">
        <v>1</v>
      </c>
      <c r="I1842">
        <v>2.6190000000000002</v>
      </c>
      <c r="J1842">
        <v>54.999000000000002</v>
      </c>
      <c r="K1842" t="s">
        <v>167</v>
      </c>
      <c r="L1842" s="2">
        <v>0.8222222222222223</v>
      </c>
      <c r="M1842" t="s">
        <v>29</v>
      </c>
      <c r="N1842">
        <v>52.38</v>
      </c>
      <c r="O1842">
        <v>4.7619047620000003</v>
      </c>
      <c r="P1842">
        <v>2.6190000000000002</v>
      </c>
      <c r="Q1842">
        <v>5.8</v>
      </c>
    </row>
    <row r="1843" spans="1:17" x14ac:dyDescent="0.3">
      <c r="A1843" t="s">
        <v>925</v>
      </c>
      <c r="B1843" t="s">
        <v>18</v>
      </c>
      <c r="C1843" t="s">
        <v>19</v>
      </c>
      <c r="D1843" t="s">
        <v>20</v>
      </c>
      <c r="E1843" t="s">
        <v>31</v>
      </c>
      <c r="F1843" t="s">
        <v>51</v>
      </c>
      <c r="G1843">
        <v>38.54</v>
      </c>
      <c r="H1843">
        <v>5</v>
      </c>
      <c r="I1843">
        <v>9.6349999999999998</v>
      </c>
      <c r="J1843">
        <v>202.33500000000001</v>
      </c>
      <c r="K1843" s="1">
        <v>43709</v>
      </c>
      <c r="L1843" s="2">
        <v>0.56527777777777777</v>
      </c>
      <c r="M1843" t="s">
        <v>23</v>
      </c>
      <c r="N1843">
        <v>192.7</v>
      </c>
      <c r="O1843">
        <v>4.7619047620000003</v>
      </c>
      <c r="P1843">
        <v>9.6349999999999998</v>
      </c>
      <c r="Q1843">
        <v>5.6</v>
      </c>
    </row>
    <row r="1844" spans="1:17" x14ac:dyDescent="0.3">
      <c r="A1844" t="s">
        <v>926</v>
      </c>
      <c r="B1844" t="s">
        <v>46</v>
      </c>
      <c r="C1844" t="s">
        <v>47</v>
      </c>
      <c r="D1844" t="s">
        <v>27</v>
      </c>
      <c r="E1844" t="s">
        <v>31</v>
      </c>
      <c r="F1844" t="s">
        <v>37</v>
      </c>
      <c r="G1844">
        <v>44.63</v>
      </c>
      <c r="H1844">
        <v>6</v>
      </c>
      <c r="I1844">
        <v>13.388999999999999</v>
      </c>
      <c r="J1844">
        <v>281.16899999999998</v>
      </c>
      <c r="K1844" s="1">
        <v>43497</v>
      </c>
      <c r="L1844" s="2">
        <v>0.83888888888888891</v>
      </c>
      <c r="M1844" t="s">
        <v>33</v>
      </c>
      <c r="N1844">
        <v>267.77999999999997</v>
      </c>
      <c r="O1844">
        <v>4.7619047620000003</v>
      </c>
      <c r="P1844">
        <v>13.388999999999999</v>
      </c>
      <c r="Q1844">
        <v>5.0999999999999996</v>
      </c>
    </row>
    <row r="1845" spans="1:17" x14ac:dyDescent="0.3">
      <c r="A1845" t="s">
        <v>927</v>
      </c>
      <c r="B1845" t="s">
        <v>25</v>
      </c>
      <c r="C1845" t="s">
        <v>26</v>
      </c>
      <c r="D1845" t="s">
        <v>27</v>
      </c>
      <c r="E1845" t="s">
        <v>31</v>
      </c>
      <c r="F1845" t="s">
        <v>28</v>
      </c>
      <c r="G1845">
        <v>55.87</v>
      </c>
      <c r="H1845">
        <v>10</v>
      </c>
      <c r="I1845">
        <v>27.934999999999999</v>
      </c>
      <c r="J1845">
        <v>586.63499999999999</v>
      </c>
      <c r="K1845" t="s">
        <v>58</v>
      </c>
      <c r="L1845" s="2">
        <v>0.62569444444444444</v>
      </c>
      <c r="M1845" t="s">
        <v>29</v>
      </c>
      <c r="N1845">
        <v>558.70000000000005</v>
      </c>
      <c r="O1845">
        <v>4.7619047620000003</v>
      </c>
      <c r="P1845">
        <v>27.934999999999999</v>
      </c>
      <c r="Q1845">
        <v>5.8</v>
      </c>
    </row>
    <row r="1846" spans="1:17" x14ac:dyDescent="0.3">
      <c r="A1846" t="s">
        <v>928</v>
      </c>
      <c r="B1846" t="s">
        <v>25</v>
      </c>
      <c r="C1846" t="s">
        <v>26</v>
      </c>
      <c r="D1846" t="s">
        <v>20</v>
      </c>
      <c r="E1846" t="s">
        <v>21</v>
      </c>
      <c r="F1846" t="s">
        <v>37</v>
      </c>
      <c r="G1846">
        <v>29.22</v>
      </c>
      <c r="H1846">
        <v>6</v>
      </c>
      <c r="I1846">
        <v>8.766</v>
      </c>
      <c r="J1846">
        <v>184.08600000000001</v>
      </c>
      <c r="K1846" s="1">
        <v>43466</v>
      </c>
      <c r="L1846" s="2">
        <v>0.4861111111111111</v>
      </c>
      <c r="M1846" t="s">
        <v>23</v>
      </c>
      <c r="N1846">
        <v>175.32</v>
      </c>
      <c r="O1846">
        <v>4.7619047620000003</v>
      </c>
      <c r="P1846">
        <v>8.766</v>
      </c>
      <c r="Q1846">
        <v>5</v>
      </c>
    </row>
    <row r="1847" spans="1:17" x14ac:dyDescent="0.3">
      <c r="A1847" t="s">
        <v>929</v>
      </c>
      <c r="B1847" t="s">
        <v>18</v>
      </c>
      <c r="C1847" t="s">
        <v>19</v>
      </c>
      <c r="D1847" t="s">
        <v>27</v>
      </c>
      <c r="E1847" t="s">
        <v>31</v>
      </c>
      <c r="F1847" t="s">
        <v>51</v>
      </c>
      <c r="G1847">
        <v>51.94</v>
      </c>
      <c r="H1847">
        <v>3</v>
      </c>
      <c r="I1847">
        <v>7.7910000000000004</v>
      </c>
      <c r="J1847">
        <v>163.61099999999999</v>
      </c>
      <c r="K1847" t="s">
        <v>118</v>
      </c>
      <c r="L1847" s="2">
        <v>0.63958333333333328</v>
      </c>
      <c r="M1847" t="s">
        <v>29</v>
      </c>
      <c r="N1847">
        <v>155.82</v>
      </c>
      <c r="O1847">
        <v>4.7619047620000003</v>
      </c>
      <c r="P1847">
        <v>7.7910000000000004</v>
      </c>
      <c r="Q1847">
        <v>7.9</v>
      </c>
    </row>
    <row r="1848" spans="1:17" x14ac:dyDescent="0.3">
      <c r="A1848" t="s">
        <v>930</v>
      </c>
      <c r="B1848" t="s">
        <v>46</v>
      </c>
      <c r="C1848" t="s">
        <v>47</v>
      </c>
      <c r="D1848" t="s">
        <v>27</v>
      </c>
      <c r="E1848" t="s">
        <v>31</v>
      </c>
      <c r="F1848" t="s">
        <v>28</v>
      </c>
      <c r="G1848">
        <v>60.3</v>
      </c>
      <c r="H1848">
        <v>1</v>
      </c>
      <c r="I1848">
        <v>3.0150000000000001</v>
      </c>
      <c r="J1848">
        <v>63.314999999999998</v>
      </c>
      <c r="K1848" t="s">
        <v>110</v>
      </c>
      <c r="L1848" s="2">
        <v>0.73472222222222217</v>
      </c>
      <c r="M1848" t="s">
        <v>29</v>
      </c>
      <c r="N1848">
        <v>60.3</v>
      </c>
      <c r="O1848">
        <v>4.7619047620000003</v>
      </c>
      <c r="P1848">
        <v>3.0150000000000001</v>
      </c>
      <c r="Q1848">
        <v>6</v>
      </c>
    </row>
    <row r="1849" spans="1:17" x14ac:dyDescent="0.3">
      <c r="A1849" t="s">
        <v>931</v>
      </c>
      <c r="B1849" t="s">
        <v>18</v>
      </c>
      <c r="C1849" t="s">
        <v>19</v>
      </c>
      <c r="D1849" t="s">
        <v>20</v>
      </c>
      <c r="E1849" t="s">
        <v>21</v>
      </c>
      <c r="F1849" t="s">
        <v>37</v>
      </c>
      <c r="G1849">
        <v>39.47</v>
      </c>
      <c r="H1849">
        <v>2</v>
      </c>
      <c r="I1849">
        <v>3.9470000000000001</v>
      </c>
      <c r="J1849">
        <v>82.887</v>
      </c>
      <c r="K1849" s="1">
        <v>43499</v>
      </c>
      <c r="L1849" s="2">
        <v>0.6777777777777777</v>
      </c>
      <c r="M1849" t="s">
        <v>33</v>
      </c>
      <c r="N1849">
        <v>78.94</v>
      </c>
      <c r="O1849">
        <v>4.7619047620000003</v>
      </c>
      <c r="P1849">
        <v>3.9470000000000001</v>
      </c>
      <c r="Q1849">
        <v>5</v>
      </c>
    </row>
    <row r="1850" spans="1:17" x14ac:dyDescent="0.3">
      <c r="A1850" t="s">
        <v>932</v>
      </c>
      <c r="B1850" t="s">
        <v>25</v>
      </c>
      <c r="C1850" t="s">
        <v>26</v>
      </c>
      <c r="D1850" t="s">
        <v>20</v>
      </c>
      <c r="E1850" t="s">
        <v>21</v>
      </c>
      <c r="F1850" t="s">
        <v>48</v>
      </c>
      <c r="G1850">
        <v>14.87</v>
      </c>
      <c r="H1850">
        <v>2</v>
      </c>
      <c r="I1850">
        <v>1.4870000000000001</v>
      </c>
      <c r="J1850">
        <v>31.227</v>
      </c>
      <c r="K1850" t="s">
        <v>257</v>
      </c>
      <c r="L1850" s="2">
        <v>0.76041666666666663</v>
      </c>
      <c r="M1850" t="s">
        <v>33</v>
      </c>
      <c r="N1850">
        <v>29.74</v>
      </c>
      <c r="O1850">
        <v>4.7619047620000003</v>
      </c>
      <c r="P1850">
        <v>1.4870000000000001</v>
      </c>
      <c r="Q1850">
        <v>8.9</v>
      </c>
    </row>
    <row r="1851" spans="1:17" x14ac:dyDescent="0.3">
      <c r="A1851" t="s">
        <v>933</v>
      </c>
      <c r="B1851" t="s">
        <v>18</v>
      </c>
      <c r="C1851" t="s">
        <v>19</v>
      </c>
      <c r="D1851" t="s">
        <v>27</v>
      </c>
      <c r="E1851" t="s">
        <v>31</v>
      </c>
      <c r="F1851" t="s">
        <v>51</v>
      </c>
      <c r="G1851">
        <v>21.32</v>
      </c>
      <c r="H1851">
        <v>1</v>
      </c>
      <c r="I1851">
        <v>1.0660000000000001</v>
      </c>
      <c r="J1851">
        <v>22.385999999999999</v>
      </c>
      <c r="K1851" t="s">
        <v>145</v>
      </c>
      <c r="L1851" s="2">
        <v>0.52986111111111112</v>
      </c>
      <c r="M1851" t="s">
        <v>29</v>
      </c>
      <c r="N1851">
        <v>21.32</v>
      </c>
      <c r="O1851">
        <v>4.7619047620000003</v>
      </c>
      <c r="P1851">
        <v>1.0660000000000001</v>
      </c>
      <c r="Q1851">
        <v>5.9</v>
      </c>
    </row>
    <row r="1852" spans="1:17" x14ac:dyDescent="0.3">
      <c r="A1852" t="s">
        <v>934</v>
      </c>
      <c r="B1852" t="s">
        <v>18</v>
      </c>
      <c r="C1852" t="s">
        <v>19</v>
      </c>
      <c r="D1852" t="s">
        <v>20</v>
      </c>
      <c r="E1852" t="s">
        <v>31</v>
      </c>
      <c r="F1852" t="s">
        <v>28</v>
      </c>
      <c r="G1852">
        <v>93.78</v>
      </c>
      <c r="H1852">
        <v>3</v>
      </c>
      <c r="I1852">
        <v>14.067</v>
      </c>
      <c r="J1852">
        <v>295.40699999999998</v>
      </c>
      <c r="K1852" t="s">
        <v>241</v>
      </c>
      <c r="L1852" s="2">
        <v>0.48055555555555557</v>
      </c>
      <c r="M1852" t="s">
        <v>33</v>
      </c>
      <c r="N1852">
        <v>281.33999999999997</v>
      </c>
      <c r="O1852">
        <v>4.7619047620000003</v>
      </c>
      <c r="P1852">
        <v>14.067</v>
      </c>
      <c r="Q1852">
        <v>5.9</v>
      </c>
    </row>
    <row r="1853" spans="1:17" x14ac:dyDescent="0.3">
      <c r="A1853" t="s">
        <v>935</v>
      </c>
      <c r="B1853" t="s">
        <v>18</v>
      </c>
      <c r="C1853" t="s">
        <v>19</v>
      </c>
      <c r="D1853" t="s">
        <v>20</v>
      </c>
      <c r="E1853" t="s">
        <v>31</v>
      </c>
      <c r="F1853" t="s">
        <v>28</v>
      </c>
      <c r="G1853">
        <v>73.260000000000005</v>
      </c>
      <c r="H1853">
        <v>1</v>
      </c>
      <c r="I1853">
        <v>3.6629999999999998</v>
      </c>
      <c r="J1853">
        <v>76.923000000000002</v>
      </c>
      <c r="K1853" t="s">
        <v>35</v>
      </c>
      <c r="L1853" s="2">
        <v>0.75555555555555554</v>
      </c>
      <c r="M1853" t="s">
        <v>23</v>
      </c>
      <c r="N1853">
        <v>73.260000000000005</v>
      </c>
      <c r="O1853">
        <v>4.7619047620000003</v>
      </c>
      <c r="P1853">
        <v>3.6629999999999998</v>
      </c>
      <c r="Q1853">
        <v>9.6999999999999993</v>
      </c>
    </row>
    <row r="1854" spans="1:17" x14ac:dyDescent="0.3">
      <c r="A1854" t="s">
        <v>936</v>
      </c>
      <c r="B1854" t="s">
        <v>25</v>
      </c>
      <c r="C1854" t="s">
        <v>26</v>
      </c>
      <c r="D1854" t="s">
        <v>27</v>
      </c>
      <c r="E1854" t="s">
        <v>21</v>
      </c>
      <c r="F1854" t="s">
        <v>37</v>
      </c>
      <c r="G1854">
        <v>22.38</v>
      </c>
      <c r="H1854">
        <v>1</v>
      </c>
      <c r="I1854">
        <v>1.119</v>
      </c>
      <c r="J1854">
        <v>23.498999999999999</v>
      </c>
      <c r="K1854" t="s">
        <v>241</v>
      </c>
      <c r="L1854" s="2">
        <v>0.71388888888888891</v>
      </c>
      <c r="M1854" t="s">
        <v>33</v>
      </c>
      <c r="N1854">
        <v>22.38</v>
      </c>
      <c r="O1854">
        <v>4.7619047620000003</v>
      </c>
      <c r="P1854">
        <v>1.119</v>
      </c>
      <c r="Q1854">
        <v>8.6</v>
      </c>
    </row>
    <row r="1855" spans="1:17" x14ac:dyDescent="0.3">
      <c r="A1855" t="s">
        <v>937</v>
      </c>
      <c r="B1855" t="s">
        <v>25</v>
      </c>
      <c r="C1855" t="s">
        <v>26</v>
      </c>
      <c r="D1855" t="s">
        <v>20</v>
      </c>
      <c r="E1855" t="s">
        <v>21</v>
      </c>
      <c r="F1855" t="s">
        <v>48</v>
      </c>
      <c r="G1855">
        <v>72.88</v>
      </c>
      <c r="H1855">
        <v>9</v>
      </c>
      <c r="I1855">
        <v>32.795999999999999</v>
      </c>
      <c r="J1855">
        <v>688.71600000000001</v>
      </c>
      <c r="K1855" s="1">
        <v>43678</v>
      </c>
      <c r="L1855" s="2">
        <v>0.81805555555555554</v>
      </c>
      <c r="M1855" t="s">
        <v>29</v>
      </c>
      <c r="N1855">
        <v>655.92</v>
      </c>
      <c r="O1855">
        <v>4.7619047620000003</v>
      </c>
      <c r="P1855">
        <v>32.795999999999999</v>
      </c>
      <c r="Q1855">
        <v>4</v>
      </c>
    </row>
    <row r="1856" spans="1:17" x14ac:dyDescent="0.3">
      <c r="A1856" t="s">
        <v>938</v>
      </c>
      <c r="B1856" t="s">
        <v>18</v>
      </c>
      <c r="C1856" t="s">
        <v>19</v>
      </c>
      <c r="D1856" t="s">
        <v>27</v>
      </c>
      <c r="E1856" t="s">
        <v>21</v>
      </c>
      <c r="F1856" t="s">
        <v>51</v>
      </c>
      <c r="G1856">
        <v>99.1</v>
      </c>
      <c r="H1856">
        <v>6</v>
      </c>
      <c r="I1856">
        <v>29.73</v>
      </c>
      <c r="J1856">
        <v>624.33000000000004</v>
      </c>
      <c r="K1856" t="s">
        <v>183</v>
      </c>
      <c r="L1856" s="2">
        <v>0.5493055555555556</v>
      </c>
      <c r="M1856" t="s">
        <v>29</v>
      </c>
      <c r="N1856">
        <v>594.6</v>
      </c>
      <c r="O1856">
        <v>4.7619047620000003</v>
      </c>
      <c r="P1856">
        <v>29.73</v>
      </c>
      <c r="Q1856">
        <v>4.2</v>
      </c>
    </row>
    <row r="1857" spans="1:17" x14ac:dyDescent="0.3">
      <c r="A1857" t="s">
        <v>939</v>
      </c>
      <c r="B1857" t="s">
        <v>18</v>
      </c>
      <c r="C1857" t="s">
        <v>19</v>
      </c>
      <c r="D1857" t="s">
        <v>27</v>
      </c>
      <c r="E1857" t="s">
        <v>31</v>
      </c>
      <c r="F1857" t="s">
        <v>51</v>
      </c>
      <c r="G1857">
        <v>74.099999999999994</v>
      </c>
      <c r="H1857">
        <v>1</v>
      </c>
      <c r="I1857">
        <v>3.7050000000000001</v>
      </c>
      <c r="J1857">
        <v>77.805000000000007</v>
      </c>
      <c r="K1857" t="s">
        <v>76</v>
      </c>
      <c r="L1857" s="2">
        <v>0.46180555555555558</v>
      </c>
      <c r="M1857" t="s">
        <v>29</v>
      </c>
      <c r="N1857">
        <v>74.099999999999994</v>
      </c>
      <c r="O1857">
        <v>4.7619047620000003</v>
      </c>
      <c r="P1857">
        <v>3.7050000000000001</v>
      </c>
      <c r="Q1857">
        <v>9.1999999999999993</v>
      </c>
    </row>
    <row r="1858" spans="1:17" x14ac:dyDescent="0.3">
      <c r="A1858" t="s">
        <v>940</v>
      </c>
      <c r="B1858" t="s">
        <v>18</v>
      </c>
      <c r="C1858" t="s">
        <v>19</v>
      </c>
      <c r="D1858" t="s">
        <v>27</v>
      </c>
      <c r="E1858" t="s">
        <v>21</v>
      </c>
      <c r="F1858" t="s">
        <v>51</v>
      </c>
      <c r="G1858">
        <v>98.48</v>
      </c>
      <c r="H1858">
        <v>2</v>
      </c>
      <c r="I1858">
        <v>9.8480000000000008</v>
      </c>
      <c r="J1858">
        <v>206.80799999999999</v>
      </c>
      <c r="K1858" t="s">
        <v>453</v>
      </c>
      <c r="L1858" s="2">
        <v>0.42499999999999999</v>
      </c>
      <c r="M1858" t="s">
        <v>23</v>
      </c>
      <c r="N1858">
        <v>196.96</v>
      </c>
      <c r="O1858">
        <v>4.7619047620000003</v>
      </c>
      <c r="P1858">
        <v>9.8480000000000008</v>
      </c>
      <c r="Q1858">
        <v>9.1999999999999993</v>
      </c>
    </row>
    <row r="1859" spans="1:17" x14ac:dyDescent="0.3">
      <c r="A1859" t="s">
        <v>941</v>
      </c>
      <c r="B1859" t="s">
        <v>25</v>
      </c>
      <c r="C1859" t="s">
        <v>26</v>
      </c>
      <c r="D1859" t="s">
        <v>27</v>
      </c>
      <c r="E1859" t="s">
        <v>31</v>
      </c>
      <c r="F1859" t="s">
        <v>22</v>
      </c>
      <c r="G1859">
        <v>53.19</v>
      </c>
      <c r="H1859">
        <v>7</v>
      </c>
      <c r="I1859">
        <v>18.616499999999998</v>
      </c>
      <c r="J1859">
        <v>390.94650000000001</v>
      </c>
      <c r="K1859" t="s">
        <v>283</v>
      </c>
      <c r="L1859" s="2">
        <v>0.65416666666666667</v>
      </c>
      <c r="M1859" t="s">
        <v>23</v>
      </c>
      <c r="N1859">
        <v>372.33</v>
      </c>
      <c r="O1859">
        <v>4.7619047620000003</v>
      </c>
      <c r="P1859">
        <v>18.616499999999998</v>
      </c>
      <c r="Q1859">
        <v>5</v>
      </c>
    </row>
    <row r="1860" spans="1:17" x14ac:dyDescent="0.3">
      <c r="A1860" t="s">
        <v>942</v>
      </c>
      <c r="B1860" t="s">
        <v>46</v>
      </c>
      <c r="C1860" t="s">
        <v>47</v>
      </c>
      <c r="D1860" t="s">
        <v>27</v>
      </c>
      <c r="E1860" t="s">
        <v>21</v>
      </c>
      <c r="F1860" t="s">
        <v>28</v>
      </c>
      <c r="G1860">
        <v>52.79</v>
      </c>
      <c r="H1860">
        <v>10</v>
      </c>
      <c r="I1860">
        <v>26.395</v>
      </c>
      <c r="J1860">
        <v>554.29499999999996</v>
      </c>
      <c r="K1860" t="s">
        <v>41</v>
      </c>
      <c r="L1860" s="2">
        <v>0.49861111111111112</v>
      </c>
      <c r="M1860" t="s">
        <v>23</v>
      </c>
      <c r="N1860">
        <v>527.9</v>
      </c>
      <c r="O1860">
        <v>4.7619047620000003</v>
      </c>
      <c r="P1860">
        <v>26.395</v>
      </c>
      <c r="Q1860">
        <v>10</v>
      </c>
    </row>
    <row r="1861" spans="1:17" x14ac:dyDescent="0.3">
      <c r="A1861" t="s">
        <v>943</v>
      </c>
      <c r="B1861" t="s">
        <v>18</v>
      </c>
      <c r="C1861" t="s">
        <v>19</v>
      </c>
      <c r="D1861" t="s">
        <v>20</v>
      </c>
      <c r="E1861" t="s">
        <v>21</v>
      </c>
      <c r="F1861" t="s">
        <v>22</v>
      </c>
      <c r="G1861">
        <v>95.95</v>
      </c>
      <c r="H1861">
        <v>5</v>
      </c>
      <c r="I1861">
        <v>23.987500000000001</v>
      </c>
      <c r="J1861">
        <v>503.73750000000001</v>
      </c>
      <c r="K1861" t="s">
        <v>147</v>
      </c>
      <c r="L1861" s="2">
        <v>0.59791666666666665</v>
      </c>
      <c r="M1861" t="s">
        <v>23</v>
      </c>
      <c r="N1861">
        <v>479.75</v>
      </c>
      <c r="O1861">
        <v>4.7619047620000003</v>
      </c>
      <c r="P1861">
        <v>23.987500000000001</v>
      </c>
      <c r="Q1861">
        <v>8.8000000000000007</v>
      </c>
    </row>
    <row r="1862" spans="1:17" x14ac:dyDescent="0.3">
      <c r="A1862" t="s">
        <v>944</v>
      </c>
      <c r="B1862" t="s">
        <v>46</v>
      </c>
      <c r="C1862" t="s">
        <v>47</v>
      </c>
      <c r="D1862" t="s">
        <v>27</v>
      </c>
      <c r="E1862" t="s">
        <v>21</v>
      </c>
      <c r="F1862" t="s">
        <v>51</v>
      </c>
      <c r="G1862">
        <v>36.51</v>
      </c>
      <c r="H1862">
        <v>9</v>
      </c>
      <c r="I1862">
        <v>16.429500000000001</v>
      </c>
      <c r="J1862">
        <v>345.01949999999999</v>
      </c>
      <c r="K1862" t="s">
        <v>212</v>
      </c>
      <c r="L1862" s="2">
        <v>0.45277777777777778</v>
      </c>
      <c r="M1862" t="s">
        <v>29</v>
      </c>
      <c r="N1862">
        <v>328.59</v>
      </c>
      <c r="O1862">
        <v>4.7619047620000003</v>
      </c>
      <c r="P1862">
        <v>16.429500000000001</v>
      </c>
      <c r="Q1862">
        <v>4.2</v>
      </c>
    </row>
    <row r="1863" spans="1:17" x14ac:dyDescent="0.3">
      <c r="A1863" t="s">
        <v>945</v>
      </c>
      <c r="B1863" t="s">
        <v>46</v>
      </c>
      <c r="C1863" t="s">
        <v>47</v>
      </c>
      <c r="D1863" t="s">
        <v>27</v>
      </c>
      <c r="E1863" t="s">
        <v>31</v>
      </c>
      <c r="F1863" t="s">
        <v>48</v>
      </c>
      <c r="G1863">
        <v>21.12</v>
      </c>
      <c r="H1863">
        <v>8</v>
      </c>
      <c r="I1863">
        <v>8.4480000000000004</v>
      </c>
      <c r="J1863">
        <v>177.40799999999999</v>
      </c>
      <c r="K1863" s="1">
        <v>43466</v>
      </c>
      <c r="L1863" s="2">
        <v>0.81319444444444444</v>
      </c>
      <c r="M1863" t="s">
        <v>29</v>
      </c>
      <c r="N1863">
        <v>168.96</v>
      </c>
      <c r="O1863">
        <v>4.7619047620000003</v>
      </c>
      <c r="P1863">
        <v>8.4480000000000004</v>
      </c>
      <c r="Q1863">
        <v>6.3</v>
      </c>
    </row>
    <row r="1864" spans="1:17" x14ac:dyDescent="0.3">
      <c r="A1864" t="s">
        <v>946</v>
      </c>
      <c r="B1864" t="s">
        <v>18</v>
      </c>
      <c r="C1864" t="s">
        <v>19</v>
      </c>
      <c r="D1864" t="s">
        <v>20</v>
      </c>
      <c r="E1864" t="s">
        <v>21</v>
      </c>
      <c r="F1864" t="s">
        <v>32</v>
      </c>
      <c r="G1864">
        <v>28.31</v>
      </c>
      <c r="H1864">
        <v>4</v>
      </c>
      <c r="I1864">
        <v>5.6619999999999999</v>
      </c>
      <c r="J1864">
        <v>118.902</v>
      </c>
      <c r="K1864" s="1">
        <v>43649</v>
      </c>
      <c r="L1864" s="2">
        <v>0.77430555555555547</v>
      </c>
      <c r="M1864" t="s">
        <v>29</v>
      </c>
      <c r="N1864">
        <v>113.24</v>
      </c>
      <c r="O1864">
        <v>4.7619047620000003</v>
      </c>
      <c r="P1864">
        <v>5.6619999999999999</v>
      </c>
      <c r="Q1864">
        <v>8.1999999999999993</v>
      </c>
    </row>
    <row r="1865" spans="1:17" x14ac:dyDescent="0.3">
      <c r="A1865" t="s">
        <v>947</v>
      </c>
      <c r="B1865" t="s">
        <v>46</v>
      </c>
      <c r="C1865" t="s">
        <v>47</v>
      </c>
      <c r="D1865" t="s">
        <v>27</v>
      </c>
      <c r="E1865" t="s">
        <v>31</v>
      </c>
      <c r="F1865" t="s">
        <v>22</v>
      </c>
      <c r="G1865">
        <v>57.59</v>
      </c>
      <c r="H1865">
        <v>6</v>
      </c>
      <c r="I1865">
        <v>17.277000000000001</v>
      </c>
      <c r="J1865">
        <v>362.81700000000001</v>
      </c>
      <c r="K1865" t="s">
        <v>118</v>
      </c>
      <c r="L1865" s="2">
        <v>0.57708333333333328</v>
      </c>
      <c r="M1865" t="s">
        <v>29</v>
      </c>
      <c r="N1865">
        <v>345.54</v>
      </c>
      <c r="O1865">
        <v>4.7619047620000003</v>
      </c>
      <c r="P1865">
        <v>17.277000000000001</v>
      </c>
      <c r="Q1865">
        <v>5.0999999999999996</v>
      </c>
    </row>
    <row r="1866" spans="1:17" x14ac:dyDescent="0.3">
      <c r="A1866" t="s">
        <v>948</v>
      </c>
      <c r="B1866" t="s">
        <v>18</v>
      </c>
      <c r="C1866" t="s">
        <v>19</v>
      </c>
      <c r="D1866" t="s">
        <v>20</v>
      </c>
      <c r="E1866" t="s">
        <v>21</v>
      </c>
      <c r="F1866" t="s">
        <v>48</v>
      </c>
      <c r="G1866">
        <v>47.63</v>
      </c>
      <c r="H1866">
        <v>9</v>
      </c>
      <c r="I1866">
        <v>21.433499999999999</v>
      </c>
      <c r="J1866">
        <v>450.1035</v>
      </c>
      <c r="K1866" t="s">
        <v>147</v>
      </c>
      <c r="L1866" s="2">
        <v>0.52430555555555558</v>
      </c>
      <c r="M1866" t="s">
        <v>29</v>
      </c>
      <c r="N1866">
        <v>428.67</v>
      </c>
      <c r="O1866">
        <v>4.7619047620000003</v>
      </c>
      <c r="P1866">
        <v>21.433499999999999</v>
      </c>
      <c r="Q1866">
        <v>5</v>
      </c>
    </row>
    <row r="1867" spans="1:17" x14ac:dyDescent="0.3">
      <c r="A1867" t="s">
        <v>949</v>
      </c>
      <c r="B1867" t="s">
        <v>25</v>
      </c>
      <c r="C1867" t="s">
        <v>26</v>
      </c>
      <c r="D1867" t="s">
        <v>20</v>
      </c>
      <c r="E1867" t="s">
        <v>21</v>
      </c>
      <c r="F1867" t="s">
        <v>32</v>
      </c>
      <c r="G1867">
        <v>86.27</v>
      </c>
      <c r="H1867">
        <v>1</v>
      </c>
      <c r="I1867">
        <v>4.3135000000000003</v>
      </c>
      <c r="J1867">
        <v>90.583500000000001</v>
      </c>
      <c r="K1867" t="s">
        <v>49</v>
      </c>
      <c r="L1867" s="2">
        <v>0.55833333333333335</v>
      </c>
      <c r="M1867" t="s">
        <v>23</v>
      </c>
      <c r="N1867">
        <v>86.27</v>
      </c>
      <c r="O1867">
        <v>4.7619047620000003</v>
      </c>
      <c r="P1867">
        <v>4.3135000000000003</v>
      </c>
      <c r="Q1867">
        <v>7</v>
      </c>
    </row>
    <row r="1868" spans="1:17" x14ac:dyDescent="0.3">
      <c r="A1868" t="s">
        <v>950</v>
      </c>
      <c r="B1868" t="s">
        <v>18</v>
      </c>
      <c r="C1868" t="s">
        <v>19</v>
      </c>
      <c r="D1868" t="s">
        <v>20</v>
      </c>
      <c r="E1868" t="s">
        <v>31</v>
      </c>
      <c r="F1868" t="s">
        <v>37</v>
      </c>
      <c r="G1868">
        <v>12.76</v>
      </c>
      <c r="H1868">
        <v>2</v>
      </c>
      <c r="I1868">
        <v>1.276</v>
      </c>
      <c r="J1868">
        <v>26.795999999999999</v>
      </c>
      <c r="K1868" s="1">
        <v>43678</v>
      </c>
      <c r="L1868" s="2">
        <v>0.75416666666666676</v>
      </c>
      <c r="M1868" t="s">
        <v>23</v>
      </c>
      <c r="N1868">
        <v>25.52</v>
      </c>
      <c r="O1868">
        <v>4.7619047620000003</v>
      </c>
      <c r="P1868">
        <v>1.276</v>
      </c>
      <c r="Q1868">
        <v>7.8</v>
      </c>
    </row>
    <row r="1869" spans="1:17" x14ac:dyDescent="0.3">
      <c r="A1869" t="s">
        <v>951</v>
      </c>
      <c r="B1869" t="s">
        <v>46</v>
      </c>
      <c r="C1869" t="s">
        <v>47</v>
      </c>
      <c r="D1869" t="s">
        <v>27</v>
      </c>
      <c r="E1869" t="s">
        <v>21</v>
      </c>
      <c r="F1869" t="s">
        <v>32</v>
      </c>
      <c r="G1869">
        <v>11.28</v>
      </c>
      <c r="H1869">
        <v>9</v>
      </c>
      <c r="I1869">
        <v>5.0759999999999996</v>
      </c>
      <c r="J1869">
        <v>106.596</v>
      </c>
      <c r="K1869" t="s">
        <v>338</v>
      </c>
      <c r="L1869" s="2">
        <v>0.49652777777777773</v>
      </c>
      <c r="M1869" t="s">
        <v>33</v>
      </c>
      <c r="N1869">
        <v>101.52</v>
      </c>
      <c r="O1869">
        <v>4.7619047620000003</v>
      </c>
      <c r="P1869">
        <v>5.0759999999999996</v>
      </c>
      <c r="Q1869">
        <v>4.3</v>
      </c>
    </row>
    <row r="1870" spans="1:17" x14ac:dyDescent="0.3">
      <c r="A1870" t="s">
        <v>952</v>
      </c>
      <c r="B1870" t="s">
        <v>46</v>
      </c>
      <c r="C1870" t="s">
        <v>47</v>
      </c>
      <c r="D1870" t="s">
        <v>27</v>
      </c>
      <c r="E1870" t="s">
        <v>21</v>
      </c>
      <c r="F1870" t="s">
        <v>32</v>
      </c>
      <c r="G1870">
        <v>51.07</v>
      </c>
      <c r="H1870">
        <v>7</v>
      </c>
      <c r="I1870">
        <v>17.874500000000001</v>
      </c>
      <c r="J1870">
        <v>375.36450000000002</v>
      </c>
      <c r="K1870" s="1">
        <v>43800</v>
      </c>
      <c r="L1870" s="2">
        <v>0.48749999999999999</v>
      </c>
      <c r="M1870" t="s">
        <v>29</v>
      </c>
      <c r="N1870">
        <v>357.49</v>
      </c>
      <c r="O1870">
        <v>4.7619047620000003</v>
      </c>
      <c r="P1870">
        <v>17.874500000000001</v>
      </c>
      <c r="Q1870">
        <v>7</v>
      </c>
    </row>
    <row r="1871" spans="1:17" x14ac:dyDescent="0.3">
      <c r="A1871" t="s">
        <v>953</v>
      </c>
      <c r="B1871" t="s">
        <v>18</v>
      </c>
      <c r="C1871" t="s">
        <v>19</v>
      </c>
      <c r="D1871" t="s">
        <v>20</v>
      </c>
      <c r="E1871" t="s">
        <v>21</v>
      </c>
      <c r="F1871" t="s">
        <v>28</v>
      </c>
      <c r="G1871">
        <v>79.59</v>
      </c>
      <c r="H1871">
        <v>3</v>
      </c>
      <c r="I1871">
        <v>11.938499999999999</v>
      </c>
      <c r="J1871">
        <v>250.70849999999999</v>
      </c>
      <c r="K1871" s="1">
        <v>43678</v>
      </c>
      <c r="L1871" s="2">
        <v>0.60416666666666663</v>
      </c>
      <c r="M1871" t="s">
        <v>29</v>
      </c>
      <c r="N1871">
        <v>238.77</v>
      </c>
      <c r="O1871">
        <v>4.7619047620000003</v>
      </c>
      <c r="P1871">
        <v>11.938499999999999</v>
      </c>
      <c r="Q1871">
        <v>6.6</v>
      </c>
    </row>
    <row r="1872" spans="1:17" x14ac:dyDescent="0.3">
      <c r="A1872" t="s">
        <v>954</v>
      </c>
      <c r="B1872" t="s">
        <v>25</v>
      </c>
      <c r="C1872" t="s">
        <v>26</v>
      </c>
      <c r="D1872" t="s">
        <v>20</v>
      </c>
      <c r="E1872" t="s">
        <v>31</v>
      </c>
      <c r="F1872" t="s">
        <v>22</v>
      </c>
      <c r="G1872">
        <v>33.81</v>
      </c>
      <c r="H1872">
        <v>3</v>
      </c>
      <c r="I1872">
        <v>5.0715000000000003</v>
      </c>
      <c r="J1872">
        <v>106.50149999999999</v>
      </c>
      <c r="K1872" t="s">
        <v>145</v>
      </c>
      <c r="L1872" s="2">
        <v>0.63263888888888886</v>
      </c>
      <c r="M1872" t="s">
        <v>23</v>
      </c>
      <c r="N1872">
        <v>101.43</v>
      </c>
      <c r="O1872">
        <v>4.7619047620000003</v>
      </c>
      <c r="P1872">
        <v>5.0715000000000003</v>
      </c>
      <c r="Q1872">
        <v>7.3</v>
      </c>
    </row>
    <row r="1873" spans="1:17" x14ac:dyDescent="0.3">
      <c r="A1873" t="s">
        <v>955</v>
      </c>
      <c r="B1873" t="s">
        <v>46</v>
      </c>
      <c r="C1873" t="s">
        <v>47</v>
      </c>
      <c r="D1873" t="s">
        <v>20</v>
      </c>
      <c r="E1873" t="s">
        <v>31</v>
      </c>
      <c r="F1873" t="s">
        <v>37</v>
      </c>
      <c r="G1873">
        <v>90.53</v>
      </c>
      <c r="H1873">
        <v>8</v>
      </c>
      <c r="I1873">
        <v>36.212000000000003</v>
      </c>
      <c r="J1873">
        <v>760.452</v>
      </c>
      <c r="K1873" t="s">
        <v>67</v>
      </c>
      <c r="L1873" s="2">
        <v>0.6166666666666667</v>
      </c>
      <c r="M1873" t="s">
        <v>33</v>
      </c>
      <c r="N1873">
        <v>724.24</v>
      </c>
      <c r="O1873">
        <v>4.7619047620000003</v>
      </c>
      <c r="P1873">
        <v>36.212000000000003</v>
      </c>
      <c r="Q1873">
        <v>6.5</v>
      </c>
    </row>
    <row r="1874" spans="1:17" x14ac:dyDescent="0.3">
      <c r="A1874" t="s">
        <v>956</v>
      </c>
      <c r="B1874" t="s">
        <v>25</v>
      </c>
      <c r="C1874" t="s">
        <v>26</v>
      </c>
      <c r="D1874" t="s">
        <v>20</v>
      </c>
      <c r="E1874" t="s">
        <v>21</v>
      </c>
      <c r="F1874" t="s">
        <v>22</v>
      </c>
      <c r="G1874">
        <v>62.82</v>
      </c>
      <c r="H1874">
        <v>2</v>
      </c>
      <c r="I1874">
        <v>6.282</v>
      </c>
      <c r="J1874">
        <v>131.922</v>
      </c>
      <c r="K1874" t="s">
        <v>91</v>
      </c>
      <c r="L1874" s="2">
        <v>0.52500000000000002</v>
      </c>
      <c r="M1874" t="s">
        <v>23</v>
      </c>
      <c r="N1874">
        <v>125.64</v>
      </c>
      <c r="O1874">
        <v>4.7619047620000003</v>
      </c>
      <c r="P1874">
        <v>6.282</v>
      </c>
      <c r="Q1874">
        <v>4.9000000000000004</v>
      </c>
    </row>
    <row r="1875" spans="1:17" x14ac:dyDescent="0.3">
      <c r="A1875" t="s">
        <v>957</v>
      </c>
      <c r="B1875" t="s">
        <v>25</v>
      </c>
      <c r="C1875" t="s">
        <v>26</v>
      </c>
      <c r="D1875" t="s">
        <v>20</v>
      </c>
      <c r="E1875" t="s">
        <v>31</v>
      </c>
      <c r="F1875" t="s">
        <v>48</v>
      </c>
      <c r="G1875">
        <v>24.31</v>
      </c>
      <c r="H1875">
        <v>3</v>
      </c>
      <c r="I1875">
        <v>3.6465000000000001</v>
      </c>
      <c r="J1875">
        <v>76.576499999999996</v>
      </c>
      <c r="K1875" s="1">
        <v>43678</v>
      </c>
      <c r="L1875" s="2">
        <v>0.79791666666666661</v>
      </c>
      <c r="M1875" t="s">
        <v>33</v>
      </c>
      <c r="N1875">
        <v>72.930000000000007</v>
      </c>
      <c r="O1875">
        <v>4.7619047620000003</v>
      </c>
      <c r="P1875">
        <v>3.6465000000000001</v>
      </c>
      <c r="Q1875">
        <v>4.3</v>
      </c>
    </row>
    <row r="1876" spans="1:17" x14ac:dyDescent="0.3">
      <c r="A1876" t="s">
        <v>958</v>
      </c>
      <c r="B1876" t="s">
        <v>18</v>
      </c>
      <c r="C1876" t="s">
        <v>19</v>
      </c>
      <c r="D1876" t="s">
        <v>27</v>
      </c>
      <c r="E1876" t="s">
        <v>31</v>
      </c>
      <c r="F1876" t="s">
        <v>37</v>
      </c>
      <c r="G1876">
        <v>64.59</v>
      </c>
      <c r="H1876">
        <v>4</v>
      </c>
      <c r="I1876">
        <v>12.917999999999999</v>
      </c>
      <c r="J1876">
        <v>271.27800000000002</v>
      </c>
      <c r="K1876" s="1">
        <v>43617</v>
      </c>
      <c r="L1876" s="2">
        <v>0.56597222222222221</v>
      </c>
      <c r="M1876" t="s">
        <v>23</v>
      </c>
      <c r="N1876">
        <v>258.36</v>
      </c>
      <c r="O1876">
        <v>4.7619047620000003</v>
      </c>
      <c r="P1876">
        <v>12.917999999999999</v>
      </c>
      <c r="Q1876">
        <v>9.3000000000000007</v>
      </c>
    </row>
    <row r="1877" spans="1:17" x14ac:dyDescent="0.3">
      <c r="A1877" t="s">
        <v>959</v>
      </c>
      <c r="B1877" t="s">
        <v>18</v>
      </c>
      <c r="C1877" t="s">
        <v>19</v>
      </c>
      <c r="D1877" t="s">
        <v>20</v>
      </c>
      <c r="E1877" t="s">
        <v>31</v>
      </c>
      <c r="F1877" t="s">
        <v>48</v>
      </c>
      <c r="G1877">
        <v>24.82</v>
      </c>
      <c r="H1877">
        <v>7</v>
      </c>
      <c r="I1877">
        <v>8.6869999999999994</v>
      </c>
      <c r="J1877">
        <v>182.42699999999999</v>
      </c>
      <c r="K1877" t="s">
        <v>212</v>
      </c>
      <c r="L1877" s="2">
        <v>0.43958333333333338</v>
      </c>
      <c r="M1877" t="s">
        <v>33</v>
      </c>
      <c r="N1877">
        <v>173.74</v>
      </c>
      <c r="O1877">
        <v>4.7619047620000003</v>
      </c>
      <c r="P1877">
        <v>8.6869999999999994</v>
      </c>
      <c r="Q1877">
        <v>7.1</v>
      </c>
    </row>
    <row r="1878" spans="1:17" x14ac:dyDescent="0.3">
      <c r="A1878" t="s">
        <v>960</v>
      </c>
      <c r="B1878" t="s">
        <v>25</v>
      </c>
      <c r="C1878" t="s">
        <v>26</v>
      </c>
      <c r="D1878" t="s">
        <v>27</v>
      </c>
      <c r="E1878" t="s">
        <v>31</v>
      </c>
      <c r="F1878" t="s">
        <v>51</v>
      </c>
      <c r="G1878">
        <v>56.5</v>
      </c>
      <c r="H1878">
        <v>1</v>
      </c>
      <c r="I1878">
        <v>2.8250000000000002</v>
      </c>
      <c r="J1878">
        <v>59.325000000000003</v>
      </c>
      <c r="K1878" t="s">
        <v>125</v>
      </c>
      <c r="L1878" s="2">
        <v>0.65625</v>
      </c>
      <c r="M1878" t="s">
        <v>23</v>
      </c>
      <c r="N1878">
        <v>56.5</v>
      </c>
      <c r="O1878">
        <v>4.7619047620000003</v>
      </c>
      <c r="P1878">
        <v>2.8250000000000002</v>
      </c>
      <c r="Q1878">
        <v>9.6</v>
      </c>
    </row>
    <row r="1879" spans="1:17" x14ac:dyDescent="0.3">
      <c r="A1879" t="s">
        <v>961</v>
      </c>
      <c r="B1879" t="s">
        <v>46</v>
      </c>
      <c r="C1879" t="s">
        <v>47</v>
      </c>
      <c r="D1879" t="s">
        <v>20</v>
      </c>
      <c r="E1879" t="s">
        <v>21</v>
      </c>
      <c r="F1879" t="s">
        <v>28</v>
      </c>
      <c r="G1879">
        <v>21.43</v>
      </c>
      <c r="H1879">
        <v>10</v>
      </c>
      <c r="I1879">
        <v>10.715</v>
      </c>
      <c r="J1879">
        <v>225.01499999999999</v>
      </c>
      <c r="K1879" t="s">
        <v>80</v>
      </c>
      <c r="L1879" s="2">
        <v>0.49374999999999997</v>
      </c>
      <c r="M1879" t="s">
        <v>29</v>
      </c>
      <c r="N1879">
        <v>214.3</v>
      </c>
      <c r="O1879">
        <v>4.7619047620000003</v>
      </c>
      <c r="P1879">
        <v>10.715</v>
      </c>
      <c r="Q1879">
        <v>6.2</v>
      </c>
    </row>
    <row r="1880" spans="1:17" x14ac:dyDescent="0.3">
      <c r="A1880" t="s">
        <v>962</v>
      </c>
      <c r="B1880" t="s">
        <v>18</v>
      </c>
      <c r="C1880" t="s">
        <v>19</v>
      </c>
      <c r="D1880" t="s">
        <v>20</v>
      </c>
      <c r="E1880" t="s">
        <v>31</v>
      </c>
      <c r="F1880" t="s">
        <v>37</v>
      </c>
      <c r="G1880">
        <v>89.06</v>
      </c>
      <c r="H1880">
        <v>6</v>
      </c>
      <c r="I1880">
        <v>26.718</v>
      </c>
      <c r="J1880">
        <v>561.07799999999997</v>
      </c>
      <c r="K1880" t="s">
        <v>209</v>
      </c>
      <c r="L1880" s="2">
        <v>0.72638888888888886</v>
      </c>
      <c r="M1880" t="s">
        <v>29</v>
      </c>
      <c r="N1880">
        <v>534.36</v>
      </c>
      <c r="O1880">
        <v>4.7619047620000003</v>
      </c>
      <c r="P1880">
        <v>26.718</v>
      </c>
      <c r="Q1880">
        <v>9.9</v>
      </c>
    </row>
    <row r="1881" spans="1:17" x14ac:dyDescent="0.3">
      <c r="A1881" t="s">
        <v>963</v>
      </c>
      <c r="B1881" t="s">
        <v>18</v>
      </c>
      <c r="C1881" t="s">
        <v>19</v>
      </c>
      <c r="D1881" t="s">
        <v>20</v>
      </c>
      <c r="E1881" t="s">
        <v>31</v>
      </c>
      <c r="F1881" t="s">
        <v>32</v>
      </c>
      <c r="G1881">
        <v>23.29</v>
      </c>
      <c r="H1881">
        <v>4</v>
      </c>
      <c r="I1881">
        <v>4.6580000000000004</v>
      </c>
      <c r="J1881">
        <v>97.817999999999998</v>
      </c>
      <c r="K1881" t="s">
        <v>103</v>
      </c>
      <c r="L1881" s="2">
        <v>0.49444444444444446</v>
      </c>
      <c r="M1881" t="s">
        <v>33</v>
      </c>
      <c r="N1881">
        <v>93.16</v>
      </c>
      <c r="O1881">
        <v>4.7619047620000003</v>
      </c>
      <c r="P1881">
        <v>4.6580000000000004</v>
      </c>
      <c r="Q1881">
        <v>5.9</v>
      </c>
    </row>
    <row r="1882" spans="1:17" x14ac:dyDescent="0.3">
      <c r="A1882" t="s">
        <v>964</v>
      </c>
      <c r="B1882" t="s">
        <v>25</v>
      </c>
      <c r="C1882" t="s">
        <v>26</v>
      </c>
      <c r="D1882" t="s">
        <v>27</v>
      </c>
      <c r="E1882" t="s">
        <v>31</v>
      </c>
      <c r="F1882" t="s">
        <v>32</v>
      </c>
      <c r="G1882">
        <v>65.260000000000005</v>
      </c>
      <c r="H1882">
        <v>8</v>
      </c>
      <c r="I1882">
        <v>26.103999999999999</v>
      </c>
      <c r="J1882">
        <v>548.18399999999997</v>
      </c>
      <c r="K1882" t="s">
        <v>67</v>
      </c>
      <c r="L1882" s="2">
        <v>0.58611111111111114</v>
      </c>
      <c r="M1882" t="s">
        <v>23</v>
      </c>
      <c r="N1882">
        <v>522.08000000000004</v>
      </c>
      <c r="O1882">
        <v>4.7619047620000003</v>
      </c>
      <c r="P1882">
        <v>26.103999999999999</v>
      </c>
      <c r="Q1882">
        <v>6.3</v>
      </c>
    </row>
    <row r="1883" spans="1:17" x14ac:dyDescent="0.3">
      <c r="A1883" t="s">
        <v>965</v>
      </c>
      <c r="B1883" t="s">
        <v>25</v>
      </c>
      <c r="C1883" t="s">
        <v>26</v>
      </c>
      <c r="D1883" t="s">
        <v>20</v>
      </c>
      <c r="E1883" t="s">
        <v>31</v>
      </c>
      <c r="F1883" t="s">
        <v>51</v>
      </c>
      <c r="G1883">
        <v>52.35</v>
      </c>
      <c r="H1883">
        <v>1</v>
      </c>
      <c r="I1883">
        <v>2.6175000000000002</v>
      </c>
      <c r="J1883">
        <v>54.967500000000001</v>
      </c>
      <c r="K1883" s="1">
        <v>43801</v>
      </c>
      <c r="L1883" s="2">
        <v>0.74236111111111114</v>
      </c>
      <c r="M1883" t="s">
        <v>29</v>
      </c>
      <c r="N1883">
        <v>52.35</v>
      </c>
      <c r="O1883">
        <v>4.7619047620000003</v>
      </c>
      <c r="P1883">
        <v>2.6175000000000002</v>
      </c>
      <c r="Q1883">
        <v>4</v>
      </c>
    </row>
    <row r="1884" spans="1:17" x14ac:dyDescent="0.3">
      <c r="A1884" t="s">
        <v>966</v>
      </c>
      <c r="B1884" t="s">
        <v>46</v>
      </c>
      <c r="C1884" t="s">
        <v>47</v>
      </c>
      <c r="D1884" t="s">
        <v>20</v>
      </c>
      <c r="E1884" t="s">
        <v>31</v>
      </c>
      <c r="F1884" t="s">
        <v>28</v>
      </c>
      <c r="G1884">
        <v>39.75</v>
      </c>
      <c r="H1884">
        <v>1</v>
      </c>
      <c r="I1884">
        <v>1.9875</v>
      </c>
      <c r="J1884">
        <v>41.737499999999997</v>
      </c>
      <c r="K1884" t="s">
        <v>41</v>
      </c>
      <c r="L1884" s="2">
        <v>0.84652777777777777</v>
      </c>
      <c r="M1884" t="s">
        <v>29</v>
      </c>
      <c r="N1884">
        <v>39.75</v>
      </c>
      <c r="O1884">
        <v>4.7619047620000003</v>
      </c>
      <c r="P1884">
        <v>1.9875</v>
      </c>
      <c r="Q1884">
        <v>6.1</v>
      </c>
    </row>
    <row r="1885" spans="1:17" x14ac:dyDescent="0.3">
      <c r="A1885" t="s">
        <v>967</v>
      </c>
      <c r="B1885" t="s">
        <v>18</v>
      </c>
      <c r="C1885" t="s">
        <v>19</v>
      </c>
      <c r="D1885" t="s">
        <v>27</v>
      </c>
      <c r="E1885" t="s">
        <v>21</v>
      </c>
      <c r="F1885" t="s">
        <v>28</v>
      </c>
      <c r="G1885">
        <v>90.02</v>
      </c>
      <c r="H1885">
        <v>8</v>
      </c>
      <c r="I1885">
        <v>36.008000000000003</v>
      </c>
      <c r="J1885">
        <v>756.16800000000001</v>
      </c>
      <c r="K1885" t="s">
        <v>254</v>
      </c>
      <c r="L1885" s="2">
        <v>0.67222222222222217</v>
      </c>
      <c r="M1885" t="s">
        <v>33</v>
      </c>
      <c r="N1885">
        <v>720.16</v>
      </c>
      <c r="O1885">
        <v>4.7619047620000003</v>
      </c>
      <c r="P1885">
        <v>36.008000000000003</v>
      </c>
      <c r="Q1885">
        <v>4.5</v>
      </c>
    </row>
    <row r="1886" spans="1:17" x14ac:dyDescent="0.3">
      <c r="A1886" t="s">
        <v>968</v>
      </c>
      <c r="B1886" t="s">
        <v>46</v>
      </c>
      <c r="C1886" t="s">
        <v>47</v>
      </c>
      <c r="D1886" t="s">
        <v>20</v>
      </c>
      <c r="E1886" t="s">
        <v>21</v>
      </c>
      <c r="F1886" t="s">
        <v>28</v>
      </c>
      <c r="G1886">
        <v>12.1</v>
      </c>
      <c r="H1886">
        <v>8</v>
      </c>
      <c r="I1886">
        <v>4.84</v>
      </c>
      <c r="J1886">
        <v>101.64</v>
      </c>
      <c r="K1886" t="s">
        <v>183</v>
      </c>
      <c r="L1886" s="2">
        <v>0.4284722222222222</v>
      </c>
      <c r="M1886" t="s">
        <v>23</v>
      </c>
      <c r="N1886">
        <v>96.8</v>
      </c>
      <c r="O1886">
        <v>4.7619047620000003</v>
      </c>
      <c r="P1886">
        <v>4.84</v>
      </c>
      <c r="Q1886">
        <v>8.6</v>
      </c>
    </row>
    <row r="1887" spans="1:17" x14ac:dyDescent="0.3">
      <c r="A1887" t="s">
        <v>969</v>
      </c>
      <c r="B1887" t="s">
        <v>46</v>
      </c>
      <c r="C1887" t="s">
        <v>47</v>
      </c>
      <c r="D1887" t="s">
        <v>20</v>
      </c>
      <c r="E1887" t="s">
        <v>21</v>
      </c>
      <c r="F1887" t="s">
        <v>48</v>
      </c>
      <c r="G1887">
        <v>33.21</v>
      </c>
      <c r="H1887">
        <v>10</v>
      </c>
      <c r="I1887">
        <v>16.605</v>
      </c>
      <c r="J1887">
        <v>348.70499999999998</v>
      </c>
      <c r="K1887" s="1">
        <v>43678</v>
      </c>
      <c r="L1887" s="2">
        <v>0.60069444444444442</v>
      </c>
      <c r="M1887" t="s">
        <v>23</v>
      </c>
      <c r="N1887">
        <v>332.1</v>
      </c>
      <c r="O1887">
        <v>4.7619047620000003</v>
      </c>
      <c r="P1887">
        <v>16.605</v>
      </c>
      <c r="Q1887">
        <v>6</v>
      </c>
    </row>
    <row r="1888" spans="1:17" x14ac:dyDescent="0.3">
      <c r="A1888" t="s">
        <v>970</v>
      </c>
      <c r="B1888" t="s">
        <v>25</v>
      </c>
      <c r="C1888" t="s">
        <v>26</v>
      </c>
      <c r="D1888" t="s">
        <v>20</v>
      </c>
      <c r="E1888" t="s">
        <v>21</v>
      </c>
      <c r="F1888" t="s">
        <v>51</v>
      </c>
      <c r="G1888">
        <v>10.18</v>
      </c>
      <c r="H1888">
        <v>8</v>
      </c>
      <c r="I1888">
        <v>4.0720000000000001</v>
      </c>
      <c r="J1888">
        <v>85.512</v>
      </c>
      <c r="K1888" t="s">
        <v>235</v>
      </c>
      <c r="L1888" s="2">
        <v>0.53541666666666665</v>
      </c>
      <c r="M1888" t="s">
        <v>33</v>
      </c>
      <c r="N1888">
        <v>81.44</v>
      </c>
      <c r="O1888">
        <v>4.7619047620000003</v>
      </c>
      <c r="P1888">
        <v>4.0720000000000001</v>
      </c>
      <c r="Q1888">
        <v>9.5</v>
      </c>
    </row>
    <row r="1889" spans="1:17" x14ac:dyDescent="0.3">
      <c r="A1889" t="s">
        <v>971</v>
      </c>
      <c r="B1889" t="s">
        <v>46</v>
      </c>
      <c r="C1889" t="s">
        <v>47</v>
      </c>
      <c r="D1889" t="s">
        <v>20</v>
      </c>
      <c r="E1889" t="s">
        <v>31</v>
      </c>
      <c r="F1889" t="s">
        <v>37</v>
      </c>
      <c r="G1889">
        <v>31.99</v>
      </c>
      <c r="H1889">
        <v>10</v>
      </c>
      <c r="I1889">
        <v>15.994999999999999</v>
      </c>
      <c r="J1889">
        <v>335.89499999999998</v>
      </c>
      <c r="K1889" t="s">
        <v>49</v>
      </c>
      <c r="L1889" s="2">
        <v>0.63750000000000007</v>
      </c>
      <c r="M1889" t="s">
        <v>33</v>
      </c>
      <c r="N1889">
        <v>319.89999999999998</v>
      </c>
      <c r="O1889">
        <v>4.7619047620000003</v>
      </c>
      <c r="P1889">
        <v>15.994999999999999</v>
      </c>
      <c r="Q1889">
        <v>9.9</v>
      </c>
    </row>
    <row r="1890" spans="1:17" x14ac:dyDescent="0.3">
      <c r="A1890" t="s">
        <v>972</v>
      </c>
      <c r="B1890" t="s">
        <v>18</v>
      </c>
      <c r="C1890" t="s">
        <v>19</v>
      </c>
      <c r="D1890" t="s">
        <v>20</v>
      </c>
      <c r="E1890" t="s">
        <v>21</v>
      </c>
      <c r="F1890" t="s">
        <v>32</v>
      </c>
      <c r="G1890">
        <v>34.42</v>
      </c>
      <c r="H1890">
        <v>6</v>
      </c>
      <c r="I1890">
        <v>10.326000000000001</v>
      </c>
      <c r="J1890">
        <v>216.846</v>
      </c>
      <c r="K1890" t="s">
        <v>235</v>
      </c>
      <c r="L1890" s="2">
        <v>0.53125</v>
      </c>
      <c r="M1890" t="s">
        <v>23</v>
      </c>
      <c r="N1890">
        <v>206.52</v>
      </c>
      <c r="O1890">
        <v>4.7619047620000003</v>
      </c>
      <c r="P1890">
        <v>10.326000000000001</v>
      </c>
      <c r="Q1890">
        <v>7.5</v>
      </c>
    </row>
    <row r="1891" spans="1:17" x14ac:dyDescent="0.3">
      <c r="A1891" t="s">
        <v>973</v>
      </c>
      <c r="B1891" t="s">
        <v>18</v>
      </c>
      <c r="C1891" t="s">
        <v>19</v>
      </c>
      <c r="D1891" t="s">
        <v>20</v>
      </c>
      <c r="E1891" t="s">
        <v>21</v>
      </c>
      <c r="F1891" t="s">
        <v>48</v>
      </c>
      <c r="G1891">
        <v>83.34</v>
      </c>
      <c r="H1891">
        <v>2</v>
      </c>
      <c r="I1891">
        <v>8.3339999999999996</v>
      </c>
      <c r="J1891">
        <v>175.01400000000001</v>
      </c>
      <c r="K1891" t="s">
        <v>103</v>
      </c>
      <c r="L1891" s="2">
        <v>0.56736111111111109</v>
      </c>
      <c r="M1891" t="s">
        <v>29</v>
      </c>
      <c r="N1891">
        <v>166.68</v>
      </c>
      <c r="O1891">
        <v>4.7619047620000003</v>
      </c>
      <c r="P1891">
        <v>8.3339999999999996</v>
      </c>
      <c r="Q1891">
        <v>7.6</v>
      </c>
    </row>
    <row r="1892" spans="1:17" x14ac:dyDescent="0.3">
      <c r="A1892" t="s">
        <v>974</v>
      </c>
      <c r="B1892" t="s">
        <v>18</v>
      </c>
      <c r="C1892" t="s">
        <v>19</v>
      </c>
      <c r="D1892" t="s">
        <v>27</v>
      </c>
      <c r="E1892" t="s">
        <v>31</v>
      </c>
      <c r="F1892" t="s">
        <v>37</v>
      </c>
      <c r="G1892">
        <v>45.58</v>
      </c>
      <c r="H1892">
        <v>7</v>
      </c>
      <c r="I1892">
        <v>15.952999999999999</v>
      </c>
      <c r="J1892">
        <v>335.01299999999998</v>
      </c>
      <c r="K1892" t="s">
        <v>138</v>
      </c>
      <c r="L1892" s="2">
        <v>0.41875000000000001</v>
      </c>
      <c r="M1892" t="s">
        <v>29</v>
      </c>
      <c r="N1892">
        <v>319.06</v>
      </c>
      <c r="O1892">
        <v>4.7619047620000003</v>
      </c>
      <c r="P1892">
        <v>15.952999999999999</v>
      </c>
      <c r="Q1892">
        <v>5</v>
      </c>
    </row>
    <row r="1893" spans="1:17" x14ac:dyDescent="0.3">
      <c r="A1893" t="s">
        <v>975</v>
      </c>
      <c r="B1893" t="s">
        <v>18</v>
      </c>
      <c r="C1893" t="s">
        <v>19</v>
      </c>
      <c r="D1893" t="s">
        <v>20</v>
      </c>
      <c r="E1893" t="s">
        <v>31</v>
      </c>
      <c r="F1893" t="s">
        <v>48</v>
      </c>
      <c r="G1893">
        <v>87.9</v>
      </c>
      <c r="H1893">
        <v>1</v>
      </c>
      <c r="I1893">
        <v>4.3949999999999996</v>
      </c>
      <c r="J1893">
        <v>92.295000000000002</v>
      </c>
      <c r="K1893" s="1">
        <v>43587</v>
      </c>
      <c r="L1893" s="2">
        <v>0.8208333333333333</v>
      </c>
      <c r="M1893" t="s">
        <v>23</v>
      </c>
      <c r="N1893">
        <v>87.9</v>
      </c>
      <c r="O1893">
        <v>4.7619047620000003</v>
      </c>
      <c r="P1893">
        <v>4.3949999999999996</v>
      </c>
      <c r="Q1893">
        <v>6.7</v>
      </c>
    </row>
    <row r="1894" spans="1:17" x14ac:dyDescent="0.3">
      <c r="A1894" t="s">
        <v>976</v>
      </c>
      <c r="B1894" t="s">
        <v>18</v>
      </c>
      <c r="C1894" t="s">
        <v>19</v>
      </c>
      <c r="D1894" t="s">
        <v>20</v>
      </c>
      <c r="E1894" t="s">
        <v>21</v>
      </c>
      <c r="F1894" t="s">
        <v>28</v>
      </c>
      <c r="G1894">
        <v>73.47</v>
      </c>
      <c r="H1894">
        <v>10</v>
      </c>
      <c r="I1894">
        <v>36.734999999999999</v>
      </c>
      <c r="J1894">
        <v>771.43499999999995</v>
      </c>
      <c r="K1894" t="s">
        <v>88</v>
      </c>
      <c r="L1894" s="2">
        <v>0.55138888888888882</v>
      </c>
      <c r="M1894" t="s">
        <v>23</v>
      </c>
      <c r="N1894">
        <v>734.7</v>
      </c>
      <c r="O1894">
        <v>4.7619047620000003</v>
      </c>
      <c r="P1894">
        <v>36.734999999999999</v>
      </c>
      <c r="Q1894">
        <v>9.5</v>
      </c>
    </row>
    <row r="1895" spans="1:17" x14ac:dyDescent="0.3">
      <c r="A1895" t="s">
        <v>977</v>
      </c>
      <c r="B1895" t="s">
        <v>25</v>
      </c>
      <c r="C1895" t="s">
        <v>26</v>
      </c>
      <c r="D1895" t="s">
        <v>27</v>
      </c>
      <c r="E1895" t="s">
        <v>21</v>
      </c>
      <c r="F1895" t="s">
        <v>51</v>
      </c>
      <c r="G1895">
        <v>12.19</v>
      </c>
      <c r="H1895">
        <v>8</v>
      </c>
      <c r="I1895">
        <v>4.8760000000000003</v>
      </c>
      <c r="J1895">
        <v>102.396</v>
      </c>
      <c r="K1895" t="s">
        <v>125</v>
      </c>
      <c r="L1895" s="2">
        <v>0.53263888888888888</v>
      </c>
      <c r="M1895" t="s">
        <v>23</v>
      </c>
      <c r="N1895">
        <v>97.52</v>
      </c>
      <c r="O1895">
        <v>4.7619047620000003</v>
      </c>
      <c r="P1895">
        <v>4.8760000000000003</v>
      </c>
      <c r="Q1895">
        <v>6.8</v>
      </c>
    </row>
    <row r="1896" spans="1:17" x14ac:dyDescent="0.3">
      <c r="A1896" t="s">
        <v>978</v>
      </c>
      <c r="B1896" t="s">
        <v>18</v>
      </c>
      <c r="C1896" t="s">
        <v>19</v>
      </c>
      <c r="D1896" t="s">
        <v>20</v>
      </c>
      <c r="E1896" t="s">
        <v>31</v>
      </c>
      <c r="F1896" t="s">
        <v>37</v>
      </c>
      <c r="G1896">
        <v>76.92</v>
      </c>
      <c r="H1896">
        <v>10</v>
      </c>
      <c r="I1896">
        <v>38.46</v>
      </c>
      <c r="J1896">
        <v>807.66</v>
      </c>
      <c r="K1896" t="s">
        <v>338</v>
      </c>
      <c r="L1896" s="2">
        <v>0.82847222222222217</v>
      </c>
      <c r="M1896" t="s">
        <v>23</v>
      </c>
      <c r="N1896">
        <v>769.2</v>
      </c>
      <c r="O1896">
        <v>4.7619047620000003</v>
      </c>
      <c r="P1896">
        <v>38.46</v>
      </c>
      <c r="Q1896">
        <v>5.6</v>
      </c>
    </row>
    <row r="1897" spans="1:17" x14ac:dyDescent="0.3">
      <c r="A1897" t="s">
        <v>979</v>
      </c>
      <c r="B1897" t="s">
        <v>25</v>
      </c>
      <c r="C1897" t="s">
        <v>26</v>
      </c>
      <c r="D1897" t="s">
        <v>27</v>
      </c>
      <c r="E1897" t="s">
        <v>21</v>
      </c>
      <c r="F1897" t="s">
        <v>22</v>
      </c>
      <c r="G1897">
        <v>83.66</v>
      </c>
      <c r="H1897">
        <v>5</v>
      </c>
      <c r="I1897">
        <v>20.914999999999999</v>
      </c>
      <c r="J1897">
        <v>439.21499999999997</v>
      </c>
      <c r="K1897" t="s">
        <v>301</v>
      </c>
      <c r="L1897" s="2">
        <v>0.43472222222222223</v>
      </c>
      <c r="M1897" t="s">
        <v>29</v>
      </c>
      <c r="N1897">
        <v>418.3</v>
      </c>
      <c r="O1897">
        <v>4.7619047620000003</v>
      </c>
      <c r="P1897">
        <v>20.914999999999999</v>
      </c>
      <c r="Q1897">
        <v>7.2</v>
      </c>
    </row>
    <row r="1898" spans="1:17" x14ac:dyDescent="0.3">
      <c r="A1898" t="s">
        <v>980</v>
      </c>
      <c r="B1898" t="s">
        <v>46</v>
      </c>
      <c r="C1898" t="s">
        <v>47</v>
      </c>
      <c r="D1898" t="s">
        <v>27</v>
      </c>
      <c r="E1898" t="s">
        <v>21</v>
      </c>
      <c r="F1898" t="s">
        <v>28</v>
      </c>
      <c r="G1898">
        <v>57.91</v>
      </c>
      <c r="H1898">
        <v>8</v>
      </c>
      <c r="I1898">
        <v>23.164000000000001</v>
      </c>
      <c r="J1898">
        <v>486.44400000000002</v>
      </c>
      <c r="K1898" s="1">
        <v>43648</v>
      </c>
      <c r="L1898" s="2">
        <v>0.62916666666666665</v>
      </c>
      <c r="M1898" t="s">
        <v>29</v>
      </c>
      <c r="N1898">
        <v>463.28</v>
      </c>
      <c r="O1898">
        <v>4.7619047620000003</v>
      </c>
      <c r="P1898">
        <v>23.164000000000001</v>
      </c>
      <c r="Q1898">
        <v>8.1</v>
      </c>
    </row>
    <row r="1899" spans="1:17" x14ac:dyDescent="0.3">
      <c r="A1899" t="s">
        <v>981</v>
      </c>
      <c r="B1899" t="s">
        <v>25</v>
      </c>
      <c r="C1899" t="s">
        <v>26</v>
      </c>
      <c r="D1899" t="s">
        <v>20</v>
      </c>
      <c r="E1899" t="s">
        <v>21</v>
      </c>
      <c r="F1899" t="s">
        <v>51</v>
      </c>
      <c r="G1899">
        <v>92.49</v>
      </c>
      <c r="H1899">
        <v>5</v>
      </c>
      <c r="I1899">
        <v>23.122499999999999</v>
      </c>
      <c r="J1899">
        <v>485.57249999999999</v>
      </c>
      <c r="K1899" s="1">
        <v>43499</v>
      </c>
      <c r="L1899" s="2">
        <v>0.69097222222222221</v>
      </c>
      <c r="M1899" t="s">
        <v>33</v>
      </c>
      <c r="N1899">
        <v>462.45</v>
      </c>
      <c r="O1899">
        <v>4.7619047620000003</v>
      </c>
      <c r="P1899">
        <v>23.122499999999999</v>
      </c>
      <c r="Q1899">
        <v>8.6</v>
      </c>
    </row>
    <row r="1900" spans="1:17" x14ac:dyDescent="0.3">
      <c r="A1900" t="s">
        <v>982</v>
      </c>
      <c r="B1900" t="s">
        <v>46</v>
      </c>
      <c r="C1900" t="s">
        <v>47</v>
      </c>
      <c r="D1900" t="s">
        <v>27</v>
      </c>
      <c r="E1900" t="s">
        <v>31</v>
      </c>
      <c r="F1900" t="s">
        <v>28</v>
      </c>
      <c r="G1900">
        <v>28.38</v>
      </c>
      <c r="H1900">
        <v>5</v>
      </c>
      <c r="I1900">
        <v>7.0949999999999998</v>
      </c>
      <c r="J1900">
        <v>148.995</v>
      </c>
      <c r="K1900" s="1">
        <v>43619</v>
      </c>
      <c r="L1900" s="2">
        <v>0.87291666666666667</v>
      </c>
      <c r="M1900" t="s">
        <v>29</v>
      </c>
      <c r="N1900">
        <v>141.9</v>
      </c>
      <c r="O1900">
        <v>4.7619047620000003</v>
      </c>
      <c r="P1900">
        <v>7.0949999999999998</v>
      </c>
      <c r="Q1900">
        <v>9.4</v>
      </c>
    </row>
    <row r="1901" spans="1:17" x14ac:dyDescent="0.3">
      <c r="A1901" t="s">
        <v>983</v>
      </c>
      <c r="B1901" t="s">
        <v>46</v>
      </c>
      <c r="C1901" t="s">
        <v>47</v>
      </c>
      <c r="D1901" t="s">
        <v>20</v>
      </c>
      <c r="E1901" t="s">
        <v>31</v>
      </c>
      <c r="F1901" t="s">
        <v>28</v>
      </c>
      <c r="G1901">
        <v>50.45</v>
      </c>
      <c r="H1901">
        <v>6</v>
      </c>
      <c r="I1901">
        <v>15.135</v>
      </c>
      <c r="J1901">
        <v>317.83499999999998</v>
      </c>
      <c r="K1901" s="1">
        <v>43618</v>
      </c>
      <c r="L1901" s="2">
        <v>0.63611111111111118</v>
      </c>
      <c r="M1901" t="s">
        <v>33</v>
      </c>
      <c r="N1901">
        <v>302.7</v>
      </c>
      <c r="O1901">
        <v>4.7619047620000003</v>
      </c>
      <c r="P1901">
        <v>15.135</v>
      </c>
      <c r="Q1901">
        <v>8.9</v>
      </c>
    </row>
    <row r="1902" spans="1:17" x14ac:dyDescent="0.3">
      <c r="A1902" t="s">
        <v>984</v>
      </c>
      <c r="B1902" t="s">
        <v>46</v>
      </c>
      <c r="C1902" t="s">
        <v>47</v>
      </c>
      <c r="D1902" t="s">
        <v>27</v>
      </c>
      <c r="E1902" t="s">
        <v>31</v>
      </c>
      <c r="F1902" t="s">
        <v>22</v>
      </c>
      <c r="G1902">
        <v>99.16</v>
      </c>
      <c r="H1902">
        <v>8</v>
      </c>
      <c r="I1902">
        <v>39.664000000000001</v>
      </c>
      <c r="J1902">
        <v>832.94399999999996</v>
      </c>
      <c r="K1902" t="s">
        <v>80</v>
      </c>
      <c r="L1902" s="2">
        <v>0.74097222222222225</v>
      </c>
      <c r="M1902" t="s">
        <v>33</v>
      </c>
      <c r="N1902">
        <v>793.28</v>
      </c>
      <c r="O1902">
        <v>4.7619047620000003</v>
      </c>
      <c r="P1902">
        <v>39.664000000000001</v>
      </c>
      <c r="Q1902">
        <v>4.2</v>
      </c>
    </row>
    <row r="1903" spans="1:17" x14ac:dyDescent="0.3">
      <c r="A1903" t="s">
        <v>985</v>
      </c>
      <c r="B1903" t="s">
        <v>25</v>
      </c>
      <c r="C1903" t="s">
        <v>26</v>
      </c>
      <c r="D1903" t="s">
        <v>27</v>
      </c>
      <c r="E1903" t="s">
        <v>31</v>
      </c>
      <c r="F1903" t="s">
        <v>51</v>
      </c>
      <c r="G1903">
        <v>60.74</v>
      </c>
      <c r="H1903">
        <v>7</v>
      </c>
      <c r="I1903">
        <v>21.259</v>
      </c>
      <c r="J1903">
        <v>446.43900000000002</v>
      </c>
      <c r="K1903" t="s">
        <v>209</v>
      </c>
      <c r="L1903" s="2">
        <v>0.68263888888888891</v>
      </c>
      <c r="M1903" t="s">
        <v>23</v>
      </c>
      <c r="N1903">
        <v>425.18</v>
      </c>
      <c r="O1903">
        <v>4.7619047620000003</v>
      </c>
      <c r="P1903">
        <v>21.259</v>
      </c>
      <c r="Q1903">
        <v>5</v>
      </c>
    </row>
    <row r="1904" spans="1:17" x14ac:dyDescent="0.3">
      <c r="A1904" t="s">
        <v>986</v>
      </c>
      <c r="B1904" t="s">
        <v>25</v>
      </c>
      <c r="C1904" t="s">
        <v>26</v>
      </c>
      <c r="D1904" t="s">
        <v>20</v>
      </c>
      <c r="E1904" t="s">
        <v>21</v>
      </c>
      <c r="F1904" t="s">
        <v>48</v>
      </c>
      <c r="G1904">
        <v>47.27</v>
      </c>
      <c r="H1904">
        <v>6</v>
      </c>
      <c r="I1904">
        <v>14.180999999999999</v>
      </c>
      <c r="J1904">
        <v>297.80099999999999</v>
      </c>
      <c r="K1904" s="1">
        <v>43587</v>
      </c>
      <c r="L1904" s="2">
        <v>0.4284722222222222</v>
      </c>
      <c r="M1904" t="s">
        <v>29</v>
      </c>
      <c r="N1904">
        <v>283.62</v>
      </c>
      <c r="O1904">
        <v>4.7619047620000003</v>
      </c>
      <c r="P1904">
        <v>14.180999999999999</v>
      </c>
      <c r="Q1904">
        <v>8.8000000000000007</v>
      </c>
    </row>
    <row r="1905" spans="1:17" x14ac:dyDescent="0.3">
      <c r="A1905" t="s">
        <v>987</v>
      </c>
      <c r="B1905" t="s">
        <v>25</v>
      </c>
      <c r="C1905" t="s">
        <v>26</v>
      </c>
      <c r="D1905" t="s">
        <v>20</v>
      </c>
      <c r="E1905" t="s">
        <v>31</v>
      </c>
      <c r="F1905" t="s">
        <v>22</v>
      </c>
      <c r="G1905">
        <v>85.6</v>
      </c>
      <c r="H1905">
        <v>7</v>
      </c>
      <c r="I1905">
        <v>29.96</v>
      </c>
      <c r="J1905">
        <v>629.16</v>
      </c>
      <c r="K1905" s="1">
        <v>43499</v>
      </c>
      <c r="L1905" s="2">
        <v>0.57638888888888895</v>
      </c>
      <c r="M1905" t="s">
        <v>29</v>
      </c>
      <c r="N1905">
        <v>599.20000000000005</v>
      </c>
      <c r="O1905">
        <v>4.7619047620000003</v>
      </c>
      <c r="P1905">
        <v>29.96</v>
      </c>
      <c r="Q1905">
        <v>5.3</v>
      </c>
    </row>
    <row r="1906" spans="1:17" x14ac:dyDescent="0.3">
      <c r="A1906" t="s">
        <v>988</v>
      </c>
      <c r="B1906" t="s">
        <v>18</v>
      </c>
      <c r="C1906" t="s">
        <v>19</v>
      </c>
      <c r="D1906" t="s">
        <v>20</v>
      </c>
      <c r="E1906" t="s">
        <v>31</v>
      </c>
      <c r="F1906" t="s">
        <v>48</v>
      </c>
      <c r="G1906">
        <v>35.04</v>
      </c>
      <c r="H1906">
        <v>9</v>
      </c>
      <c r="I1906">
        <v>15.768000000000001</v>
      </c>
      <c r="J1906">
        <v>331.12799999999999</v>
      </c>
      <c r="K1906" s="1">
        <v>43710</v>
      </c>
      <c r="L1906" s="2">
        <v>0.80347222222222225</v>
      </c>
      <c r="M1906" t="s">
        <v>23</v>
      </c>
      <c r="N1906">
        <v>315.36</v>
      </c>
      <c r="O1906">
        <v>4.7619047620000003</v>
      </c>
      <c r="P1906">
        <v>15.768000000000001</v>
      </c>
      <c r="Q1906">
        <v>4.5999999999999996</v>
      </c>
    </row>
    <row r="1907" spans="1:17" x14ac:dyDescent="0.3">
      <c r="A1907" t="s">
        <v>989</v>
      </c>
      <c r="B1907" t="s">
        <v>25</v>
      </c>
      <c r="C1907" t="s">
        <v>26</v>
      </c>
      <c r="D1907" t="s">
        <v>20</v>
      </c>
      <c r="E1907" t="s">
        <v>21</v>
      </c>
      <c r="F1907" t="s">
        <v>28</v>
      </c>
      <c r="G1907">
        <v>44.84</v>
      </c>
      <c r="H1907">
        <v>9</v>
      </c>
      <c r="I1907">
        <v>20.178000000000001</v>
      </c>
      <c r="J1907">
        <v>423.738</v>
      </c>
      <c r="K1907" t="s">
        <v>283</v>
      </c>
      <c r="L1907" s="2">
        <v>0.58333333333333337</v>
      </c>
      <c r="M1907" t="s">
        <v>33</v>
      </c>
      <c r="N1907">
        <v>403.56</v>
      </c>
      <c r="O1907">
        <v>4.7619047620000003</v>
      </c>
      <c r="P1907">
        <v>20.178000000000001</v>
      </c>
      <c r="Q1907">
        <v>7.5</v>
      </c>
    </row>
    <row r="1908" spans="1:17" x14ac:dyDescent="0.3">
      <c r="A1908" t="s">
        <v>990</v>
      </c>
      <c r="B1908" t="s">
        <v>46</v>
      </c>
      <c r="C1908" t="s">
        <v>47</v>
      </c>
      <c r="D1908" t="s">
        <v>27</v>
      </c>
      <c r="E1908" t="s">
        <v>31</v>
      </c>
      <c r="F1908" t="s">
        <v>32</v>
      </c>
      <c r="G1908">
        <v>45.97</v>
      </c>
      <c r="H1908">
        <v>4</v>
      </c>
      <c r="I1908">
        <v>9.1940000000000008</v>
      </c>
      <c r="J1908">
        <v>193.07400000000001</v>
      </c>
      <c r="K1908" s="1">
        <v>43710</v>
      </c>
      <c r="L1908" s="2">
        <v>0.50138888888888888</v>
      </c>
      <c r="M1908" t="s">
        <v>23</v>
      </c>
      <c r="N1908">
        <v>183.88</v>
      </c>
      <c r="O1908">
        <v>4.7619047620000003</v>
      </c>
      <c r="P1908">
        <v>9.1940000000000008</v>
      </c>
      <c r="Q1908">
        <v>5.0999999999999996</v>
      </c>
    </row>
    <row r="1909" spans="1:17" x14ac:dyDescent="0.3">
      <c r="A1909" t="s">
        <v>991</v>
      </c>
      <c r="B1909" t="s">
        <v>18</v>
      </c>
      <c r="C1909" t="s">
        <v>19</v>
      </c>
      <c r="D1909" t="s">
        <v>20</v>
      </c>
      <c r="E1909" t="s">
        <v>21</v>
      </c>
      <c r="F1909" t="s">
        <v>22</v>
      </c>
      <c r="G1909">
        <v>27.73</v>
      </c>
      <c r="H1909">
        <v>5</v>
      </c>
      <c r="I1909">
        <v>6.9325000000000001</v>
      </c>
      <c r="J1909">
        <v>145.58250000000001</v>
      </c>
      <c r="K1909" t="s">
        <v>167</v>
      </c>
      <c r="L1909" s="2">
        <v>0.84791666666666676</v>
      </c>
      <c r="M1909" t="s">
        <v>33</v>
      </c>
      <c r="N1909">
        <v>138.65</v>
      </c>
      <c r="O1909">
        <v>4.7619047620000003</v>
      </c>
      <c r="P1909">
        <v>6.9325000000000001</v>
      </c>
      <c r="Q1909">
        <v>4.2</v>
      </c>
    </row>
    <row r="1910" spans="1:17" x14ac:dyDescent="0.3">
      <c r="A1910" t="s">
        <v>992</v>
      </c>
      <c r="B1910" t="s">
        <v>18</v>
      </c>
      <c r="C1910" t="s">
        <v>19</v>
      </c>
      <c r="D1910" t="s">
        <v>27</v>
      </c>
      <c r="E1910" t="s">
        <v>31</v>
      </c>
      <c r="F1910" t="s">
        <v>48</v>
      </c>
      <c r="G1910">
        <v>11.53</v>
      </c>
      <c r="H1910">
        <v>7</v>
      </c>
      <c r="I1910">
        <v>4.0354999999999999</v>
      </c>
      <c r="J1910">
        <v>84.745500000000007</v>
      </c>
      <c r="K1910" t="s">
        <v>80</v>
      </c>
      <c r="L1910" s="2">
        <v>0.73263888888888884</v>
      </c>
      <c r="M1910" t="s">
        <v>29</v>
      </c>
      <c r="N1910">
        <v>80.709999999999994</v>
      </c>
      <c r="O1910">
        <v>4.7619047620000003</v>
      </c>
      <c r="P1910">
        <v>4.0354999999999999</v>
      </c>
      <c r="Q1910">
        <v>8.1</v>
      </c>
    </row>
    <row r="1911" spans="1:17" x14ac:dyDescent="0.3">
      <c r="A1911" t="s">
        <v>993</v>
      </c>
      <c r="B1911" t="s">
        <v>25</v>
      </c>
      <c r="C1911" t="s">
        <v>26</v>
      </c>
      <c r="D1911" t="s">
        <v>27</v>
      </c>
      <c r="E1911" t="s">
        <v>21</v>
      </c>
      <c r="F1911" t="s">
        <v>22</v>
      </c>
      <c r="G1911">
        <v>58.32</v>
      </c>
      <c r="H1911">
        <v>2</v>
      </c>
      <c r="I1911">
        <v>5.8319999999999999</v>
      </c>
      <c r="J1911">
        <v>122.47199999999999</v>
      </c>
      <c r="K1911" t="s">
        <v>123</v>
      </c>
      <c r="L1911" s="2">
        <v>0.52916666666666667</v>
      </c>
      <c r="M1911" t="s">
        <v>23</v>
      </c>
      <c r="N1911">
        <v>116.64</v>
      </c>
      <c r="O1911">
        <v>4.7619047620000003</v>
      </c>
      <c r="P1911">
        <v>5.8319999999999999</v>
      </c>
      <c r="Q1911">
        <v>6</v>
      </c>
    </row>
    <row r="1912" spans="1:17" x14ac:dyDescent="0.3">
      <c r="A1912" t="s">
        <v>994</v>
      </c>
      <c r="B1912" t="s">
        <v>25</v>
      </c>
      <c r="C1912" t="s">
        <v>26</v>
      </c>
      <c r="D1912" t="s">
        <v>20</v>
      </c>
      <c r="E1912" t="s">
        <v>21</v>
      </c>
      <c r="F1912" t="s">
        <v>32</v>
      </c>
      <c r="G1912">
        <v>78.38</v>
      </c>
      <c r="H1912">
        <v>4</v>
      </c>
      <c r="I1912">
        <v>15.676</v>
      </c>
      <c r="J1912">
        <v>329.19600000000003</v>
      </c>
      <c r="K1912" t="s">
        <v>177</v>
      </c>
      <c r="L1912" s="2">
        <v>0.74722222222222223</v>
      </c>
      <c r="M1912" t="s">
        <v>29</v>
      </c>
      <c r="N1912">
        <v>313.52</v>
      </c>
      <c r="O1912">
        <v>4.7619047620000003</v>
      </c>
      <c r="P1912">
        <v>15.676</v>
      </c>
      <c r="Q1912">
        <v>7.9</v>
      </c>
    </row>
    <row r="1913" spans="1:17" x14ac:dyDescent="0.3">
      <c r="A1913" t="s">
        <v>995</v>
      </c>
      <c r="B1913" t="s">
        <v>25</v>
      </c>
      <c r="C1913" t="s">
        <v>26</v>
      </c>
      <c r="D1913" t="s">
        <v>27</v>
      </c>
      <c r="E1913" t="s">
        <v>31</v>
      </c>
      <c r="F1913" t="s">
        <v>22</v>
      </c>
      <c r="G1913">
        <v>84.61</v>
      </c>
      <c r="H1913">
        <v>10</v>
      </c>
      <c r="I1913">
        <v>42.305</v>
      </c>
      <c r="J1913">
        <v>888.40499999999997</v>
      </c>
      <c r="K1913" s="1">
        <v>43710</v>
      </c>
      <c r="L1913" s="2">
        <v>0.79027777777777775</v>
      </c>
      <c r="M1913" t="s">
        <v>33</v>
      </c>
      <c r="N1913">
        <v>846.1</v>
      </c>
      <c r="O1913">
        <v>4.7619047620000003</v>
      </c>
      <c r="P1913">
        <v>42.305</v>
      </c>
      <c r="Q1913">
        <v>8.8000000000000007</v>
      </c>
    </row>
    <row r="1914" spans="1:17" x14ac:dyDescent="0.3">
      <c r="A1914" t="s">
        <v>996</v>
      </c>
      <c r="B1914" t="s">
        <v>46</v>
      </c>
      <c r="C1914" t="s">
        <v>47</v>
      </c>
      <c r="D1914" t="s">
        <v>27</v>
      </c>
      <c r="E1914" t="s">
        <v>21</v>
      </c>
      <c r="F1914" t="s">
        <v>22</v>
      </c>
      <c r="G1914">
        <v>82.88</v>
      </c>
      <c r="H1914">
        <v>5</v>
      </c>
      <c r="I1914">
        <v>20.72</v>
      </c>
      <c r="J1914">
        <v>435.12</v>
      </c>
      <c r="K1914" t="s">
        <v>177</v>
      </c>
      <c r="L1914" s="2">
        <v>0.58888888888888891</v>
      </c>
      <c r="M1914" t="s">
        <v>33</v>
      </c>
      <c r="N1914">
        <v>414.4</v>
      </c>
      <c r="O1914">
        <v>4.7619047620000003</v>
      </c>
      <c r="P1914">
        <v>20.72</v>
      </c>
      <c r="Q1914">
        <v>6.6</v>
      </c>
    </row>
    <row r="1915" spans="1:17" x14ac:dyDescent="0.3">
      <c r="A1915" t="s">
        <v>997</v>
      </c>
      <c r="B1915" t="s">
        <v>18</v>
      </c>
      <c r="C1915" t="s">
        <v>19</v>
      </c>
      <c r="D1915" t="s">
        <v>20</v>
      </c>
      <c r="E1915" t="s">
        <v>21</v>
      </c>
      <c r="F1915" t="s">
        <v>48</v>
      </c>
      <c r="G1915">
        <v>79.540000000000006</v>
      </c>
      <c r="H1915">
        <v>2</v>
      </c>
      <c r="I1915">
        <v>7.9539999999999997</v>
      </c>
      <c r="J1915">
        <v>167.03399999999999</v>
      </c>
      <c r="K1915" t="s">
        <v>112</v>
      </c>
      <c r="L1915" s="2">
        <v>0.6875</v>
      </c>
      <c r="M1915" t="s">
        <v>23</v>
      </c>
      <c r="N1915">
        <v>159.08000000000001</v>
      </c>
      <c r="O1915">
        <v>4.7619047620000003</v>
      </c>
      <c r="P1915">
        <v>7.9539999999999997</v>
      </c>
      <c r="Q1915">
        <v>6.2</v>
      </c>
    </row>
    <row r="1916" spans="1:17" x14ac:dyDescent="0.3">
      <c r="A1916" t="s">
        <v>998</v>
      </c>
      <c r="B1916" t="s">
        <v>46</v>
      </c>
      <c r="C1916" t="s">
        <v>47</v>
      </c>
      <c r="D1916" t="s">
        <v>27</v>
      </c>
      <c r="E1916" t="s">
        <v>21</v>
      </c>
      <c r="F1916" t="s">
        <v>32</v>
      </c>
      <c r="G1916">
        <v>49.01</v>
      </c>
      <c r="H1916">
        <v>10</v>
      </c>
      <c r="I1916">
        <v>24.504999999999999</v>
      </c>
      <c r="J1916">
        <v>514.60500000000002</v>
      </c>
      <c r="K1916" t="s">
        <v>35</v>
      </c>
      <c r="L1916" s="2">
        <v>0.44722222222222219</v>
      </c>
      <c r="M1916" t="s">
        <v>33</v>
      </c>
      <c r="N1916">
        <v>490.1</v>
      </c>
      <c r="O1916">
        <v>4.7619047620000003</v>
      </c>
      <c r="P1916">
        <v>24.504999999999999</v>
      </c>
      <c r="Q1916">
        <v>4.2</v>
      </c>
    </row>
    <row r="1917" spans="1:17" x14ac:dyDescent="0.3">
      <c r="A1917" t="s">
        <v>999</v>
      </c>
      <c r="B1917" t="s">
        <v>46</v>
      </c>
      <c r="C1917" t="s">
        <v>47</v>
      </c>
      <c r="D1917" t="s">
        <v>20</v>
      </c>
      <c r="E1917" t="s">
        <v>21</v>
      </c>
      <c r="F1917" t="s">
        <v>48</v>
      </c>
      <c r="G1917">
        <v>29.15</v>
      </c>
      <c r="H1917">
        <v>3</v>
      </c>
      <c r="I1917">
        <v>4.3724999999999996</v>
      </c>
      <c r="J1917">
        <v>91.822500000000005</v>
      </c>
      <c r="K1917" t="s">
        <v>112</v>
      </c>
      <c r="L1917" s="2">
        <v>0.8534722222222223</v>
      </c>
      <c r="M1917" t="s">
        <v>33</v>
      </c>
      <c r="N1917">
        <v>87.45</v>
      </c>
      <c r="O1917">
        <v>4.7619047620000003</v>
      </c>
      <c r="P1917">
        <v>4.3724999999999996</v>
      </c>
      <c r="Q1917">
        <v>7.3</v>
      </c>
    </row>
    <row r="1918" spans="1:17" x14ac:dyDescent="0.3">
      <c r="A1918" t="s">
        <v>1000</v>
      </c>
      <c r="B1918" t="s">
        <v>25</v>
      </c>
      <c r="C1918" t="s">
        <v>26</v>
      </c>
      <c r="D1918" t="s">
        <v>27</v>
      </c>
      <c r="E1918" t="s">
        <v>21</v>
      </c>
      <c r="F1918" t="s">
        <v>28</v>
      </c>
      <c r="G1918">
        <v>56.13</v>
      </c>
      <c r="H1918">
        <v>4</v>
      </c>
      <c r="I1918">
        <v>11.226000000000001</v>
      </c>
      <c r="J1918">
        <v>235.74600000000001</v>
      </c>
      <c r="K1918" t="s">
        <v>183</v>
      </c>
      <c r="L1918" s="2">
        <v>0.48819444444444443</v>
      </c>
      <c r="M1918" t="s">
        <v>23</v>
      </c>
      <c r="N1918">
        <v>224.52</v>
      </c>
      <c r="O1918">
        <v>4.7619047620000003</v>
      </c>
      <c r="P1918">
        <v>11.226000000000001</v>
      </c>
      <c r="Q1918">
        <v>8.6</v>
      </c>
    </row>
    <row r="1919" spans="1:17" x14ac:dyDescent="0.3">
      <c r="A1919" t="s">
        <v>1001</v>
      </c>
      <c r="B1919" t="s">
        <v>18</v>
      </c>
      <c r="C1919" t="s">
        <v>19</v>
      </c>
      <c r="D1919" t="s">
        <v>27</v>
      </c>
      <c r="E1919" t="s">
        <v>21</v>
      </c>
      <c r="F1919" t="s">
        <v>32</v>
      </c>
      <c r="G1919">
        <v>93.12</v>
      </c>
      <c r="H1919">
        <v>8</v>
      </c>
      <c r="I1919">
        <v>37.247999999999998</v>
      </c>
      <c r="J1919">
        <v>782.20799999999997</v>
      </c>
      <c r="K1919" s="1">
        <v>43648</v>
      </c>
      <c r="L1919" s="2">
        <v>0.42291666666666666</v>
      </c>
      <c r="M1919" t="s">
        <v>29</v>
      </c>
      <c r="N1919">
        <v>744.96</v>
      </c>
      <c r="O1919">
        <v>4.7619047620000003</v>
      </c>
      <c r="P1919">
        <v>37.247999999999998</v>
      </c>
      <c r="Q1919">
        <v>6.8</v>
      </c>
    </row>
    <row r="1920" spans="1:17" x14ac:dyDescent="0.3">
      <c r="A1920" t="s">
        <v>1002</v>
      </c>
      <c r="B1920" t="s">
        <v>18</v>
      </c>
      <c r="C1920" t="s">
        <v>19</v>
      </c>
      <c r="D1920" t="s">
        <v>20</v>
      </c>
      <c r="E1920" t="s">
        <v>31</v>
      </c>
      <c r="F1920" t="s">
        <v>51</v>
      </c>
      <c r="G1920">
        <v>51.34</v>
      </c>
      <c r="H1920">
        <v>8</v>
      </c>
      <c r="I1920">
        <v>20.536000000000001</v>
      </c>
      <c r="J1920">
        <v>431.25599999999997</v>
      </c>
      <c r="K1920" t="s">
        <v>305</v>
      </c>
      <c r="L1920" s="2">
        <v>0.41666666666666669</v>
      </c>
      <c r="M1920" t="s">
        <v>23</v>
      </c>
      <c r="N1920">
        <v>410.72</v>
      </c>
      <c r="O1920">
        <v>4.7619047620000003</v>
      </c>
      <c r="P1920">
        <v>20.536000000000001</v>
      </c>
      <c r="Q1920">
        <v>7.6</v>
      </c>
    </row>
    <row r="1921" spans="1:17" x14ac:dyDescent="0.3">
      <c r="A1921" t="s">
        <v>1003</v>
      </c>
      <c r="B1921" t="s">
        <v>18</v>
      </c>
      <c r="C1921" t="s">
        <v>19</v>
      </c>
      <c r="D1921" t="s">
        <v>20</v>
      </c>
      <c r="E1921" t="s">
        <v>21</v>
      </c>
      <c r="F1921" t="s">
        <v>48</v>
      </c>
      <c r="G1921">
        <v>99.6</v>
      </c>
      <c r="H1921">
        <v>3</v>
      </c>
      <c r="I1921">
        <v>14.94</v>
      </c>
      <c r="J1921">
        <v>313.74</v>
      </c>
      <c r="K1921" t="s">
        <v>41</v>
      </c>
      <c r="L1921" s="2">
        <v>0.78125</v>
      </c>
      <c r="M1921" t="s">
        <v>29</v>
      </c>
      <c r="N1921">
        <v>298.8</v>
      </c>
      <c r="O1921">
        <v>4.7619047620000003</v>
      </c>
      <c r="P1921">
        <v>14.94</v>
      </c>
      <c r="Q1921">
        <v>5.8</v>
      </c>
    </row>
    <row r="1922" spans="1:17" x14ac:dyDescent="0.3">
      <c r="A1922" t="s">
        <v>1004</v>
      </c>
      <c r="B1922" t="s">
        <v>25</v>
      </c>
      <c r="C1922" t="s">
        <v>26</v>
      </c>
      <c r="D1922" t="s">
        <v>27</v>
      </c>
      <c r="E1922" t="s">
        <v>21</v>
      </c>
      <c r="F1922" t="s">
        <v>28</v>
      </c>
      <c r="G1922">
        <v>35.49</v>
      </c>
      <c r="H1922">
        <v>6</v>
      </c>
      <c r="I1922">
        <v>10.647</v>
      </c>
      <c r="J1922">
        <v>223.58699999999999</v>
      </c>
      <c r="K1922" s="1">
        <v>43498</v>
      </c>
      <c r="L1922" s="2">
        <v>0.52777777777777779</v>
      </c>
      <c r="M1922" t="s">
        <v>29</v>
      </c>
      <c r="N1922">
        <v>212.94</v>
      </c>
      <c r="O1922">
        <v>4.7619047620000003</v>
      </c>
      <c r="P1922">
        <v>10.647</v>
      </c>
      <c r="Q1922">
        <v>4.0999999999999996</v>
      </c>
    </row>
    <row r="1923" spans="1:17" x14ac:dyDescent="0.3">
      <c r="A1923" t="s">
        <v>1005</v>
      </c>
      <c r="B1923" t="s">
        <v>25</v>
      </c>
      <c r="C1923" t="s">
        <v>26</v>
      </c>
      <c r="D1923" t="s">
        <v>20</v>
      </c>
      <c r="E1923" t="s">
        <v>31</v>
      </c>
      <c r="F1923" t="s">
        <v>37</v>
      </c>
      <c r="G1923">
        <v>42.85</v>
      </c>
      <c r="H1923">
        <v>1</v>
      </c>
      <c r="I1923">
        <v>2.1425000000000001</v>
      </c>
      <c r="J1923">
        <v>44.9925</v>
      </c>
      <c r="K1923" t="s">
        <v>354</v>
      </c>
      <c r="L1923" s="2">
        <v>0.65</v>
      </c>
      <c r="M1923" t="s">
        <v>33</v>
      </c>
      <c r="N1923">
        <v>42.85</v>
      </c>
      <c r="O1923">
        <v>4.7619047620000003</v>
      </c>
      <c r="P1923">
        <v>2.1425000000000001</v>
      </c>
      <c r="Q1923">
        <v>9.3000000000000007</v>
      </c>
    </row>
    <row r="1924" spans="1:17" x14ac:dyDescent="0.3">
      <c r="A1924" t="s">
        <v>1006</v>
      </c>
      <c r="B1924" t="s">
        <v>18</v>
      </c>
      <c r="C1924" t="s">
        <v>19</v>
      </c>
      <c r="D1924" t="s">
        <v>27</v>
      </c>
      <c r="E1924" t="s">
        <v>21</v>
      </c>
      <c r="F1924" t="s">
        <v>51</v>
      </c>
      <c r="G1924">
        <v>94.67</v>
      </c>
      <c r="H1924">
        <v>4</v>
      </c>
      <c r="I1924">
        <v>18.934000000000001</v>
      </c>
      <c r="J1924">
        <v>397.61399999999998</v>
      </c>
      <c r="K1924" s="1">
        <v>43772</v>
      </c>
      <c r="L1924" s="2">
        <v>0.50277777777777777</v>
      </c>
      <c r="M1924" t="s">
        <v>29</v>
      </c>
      <c r="N1924">
        <v>378.68</v>
      </c>
      <c r="O1924">
        <v>4.7619047620000003</v>
      </c>
      <c r="P1924">
        <v>18.934000000000001</v>
      </c>
      <c r="Q1924">
        <v>6.8</v>
      </c>
    </row>
    <row r="1925" spans="1:17" x14ac:dyDescent="0.3">
      <c r="A1925" t="s">
        <v>1007</v>
      </c>
      <c r="B1925" t="s">
        <v>46</v>
      </c>
      <c r="C1925" t="s">
        <v>47</v>
      </c>
      <c r="D1925" t="s">
        <v>27</v>
      </c>
      <c r="E1925" t="s">
        <v>31</v>
      </c>
      <c r="F1925" t="s">
        <v>32</v>
      </c>
      <c r="G1925">
        <v>68.97</v>
      </c>
      <c r="H1925">
        <v>3</v>
      </c>
      <c r="I1925">
        <v>10.345499999999999</v>
      </c>
      <c r="J1925">
        <v>217.25550000000001</v>
      </c>
      <c r="K1925" t="s">
        <v>218</v>
      </c>
      <c r="L1925" s="2">
        <v>0.47638888888888892</v>
      </c>
      <c r="M1925" t="s">
        <v>23</v>
      </c>
      <c r="N1925">
        <v>206.91</v>
      </c>
      <c r="O1925">
        <v>4.7619047620000003</v>
      </c>
      <c r="P1925">
        <v>10.345499999999999</v>
      </c>
      <c r="Q1925">
        <v>8.6999999999999993</v>
      </c>
    </row>
    <row r="1926" spans="1:17" x14ac:dyDescent="0.3">
      <c r="A1926" t="s">
        <v>1008</v>
      </c>
      <c r="B1926" t="s">
        <v>46</v>
      </c>
      <c r="C1926" t="s">
        <v>47</v>
      </c>
      <c r="D1926" t="s">
        <v>20</v>
      </c>
      <c r="E1926" t="s">
        <v>21</v>
      </c>
      <c r="F1926" t="s">
        <v>28</v>
      </c>
      <c r="G1926">
        <v>26.26</v>
      </c>
      <c r="H1926">
        <v>3</v>
      </c>
      <c r="I1926">
        <v>3.9390000000000001</v>
      </c>
      <c r="J1926">
        <v>82.718999999999994</v>
      </c>
      <c r="K1926" s="1">
        <v>43499</v>
      </c>
      <c r="L1926" s="2">
        <v>0.52500000000000002</v>
      </c>
      <c r="M1926" t="s">
        <v>23</v>
      </c>
      <c r="N1926">
        <v>78.78</v>
      </c>
      <c r="O1926">
        <v>4.7619047620000003</v>
      </c>
      <c r="P1926">
        <v>3.9390000000000001</v>
      </c>
      <c r="Q1926">
        <v>6.3</v>
      </c>
    </row>
    <row r="1927" spans="1:17" x14ac:dyDescent="0.3">
      <c r="A1927" t="s">
        <v>1009</v>
      </c>
      <c r="B1927" t="s">
        <v>25</v>
      </c>
      <c r="C1927" t="s">
        <v>26</v>
      </c>
      <c r="D1927" t="s">
        <v>20</v>
      </c>
      <c r="E1927" t="s">
        <v>21</v>
      </c>
      <c r="F1927" t="s">
        <v>32</v>
      </c>
      <c r="G1927">
        <v>35.79</v>
      </c>
      <c r="H1927">
        <v>9</v>
      </c>
      <c r="I1927">
        <v>16.105499999999999</v>
      </c>
      <c r="J1927">
        <v>338.21550000000002</v>
      </c>
      <c r="K1927" s="1">
        <v>43741</v>
      </c>
      <c r="L1927" s="2">
        <v>0.62916666666666665</v>
      </c>
      <c r="M1927" t="s">
        <v>33</v>
      </c>
      <c r="N1927">
        <v>322.11</v>
      </c>
      <c r="O1927">
        <v>4.7619047620000003</v>
      </c>
      <c r="P1927">
        <v>16.105499999999999</v>
      </c>
      <c r="Q1927">
        <v>5.0999999999999996</v>
      </c>
    </row>
    <row r="1928" spans="1:17" x14ac:dyDescent="0.3">
      <c r="A1928" t="s">
        <v>1010</v>
      </c>
      <c r="B1928" t="s">
        <v>46</v>
      </c>
      <c r="C1928" t="s">
        <v>47</v>
      </c>
      <c r="D1928" t="s">
        <v>27</v>
      </c>
      <c r="E1928" t="s">
        <v>21</v>
      </c>
      <c r="F1928" t="s">
        <v>32</v>
      </c>
      <c r="G1928">
        <v>16.37</v>
      </c>
      <c r="H1928">
        <v>6</v>
      </c>
      <c r="I1928">
        <v>4.9109999999999996</v>
      </c>
      <c r="J1928">
        <v>103.131</v>
      </c>
      <c r="K1928" s="1">
        <v>43679</v>
      </c>
      <c r="L1928" s="2">
        <v>0.45694444444444443</v>
      </c>
      <c r="M1928" t="s">
        <v>29</v>
      </c>
      <c r="N1928">
        <v>98.22</v>
      </c>
      <c r="O1928">
        <v>4.7619047620000003</v>
      </c>
      <c r="P1928">
        <v>4.9109999999999996</v>
      </c>
      <c r="Q1928">
        <v>7</v>
      </c>
    </row>
    <row r="1929" spans="1:17" x14ac:dyDescent="0.3">
      <c r="A1929" t="s">
        <v>1011</v>
      </c>
      <c r="B1929" t="s">
        <v>25</v>
      </c>
      <c r="C1929" t="s">
        <v>26</v>
      </c>
      <c r="D1929" t="s">
        <v>20</v>
      </c>
      <c r="E1929" t="s">
        <v>21</v>
      </c>
      <c r="F1929" t="s">
        <v>32</v>
      </c>
      <c r="G1929">
        <v>12.73</v>
      </c>
      <c r="H1929">
        <v>2</v>
      </c>
      <c r="I1929">
        <v>1.2729999999999999</v>
      </c>
      <c r="J1929">
        <v>26.733000000000001</v>
      </c>
      <c r="K1929" t="s">
        <v>218</v>
      </c>
      <c r="L1929" s="2">
        <v>0.50694444444444442</v>
      </c>
      <c r="M1929" t="s">
        <v>33</v>
      </c>
      <c r="N1929">
        <v>25.46</v>
      </c>
      <c r="O1929">
        <v>4.7619047620000003</v>
      </c>
      <c r="P1929">
        <v>1.2729999999999999</v>
      </c>
      <c r="Q1929">
        <v>5.2</v>
      </c>
    </row>
    <row r="1930" spans="1:17" x14ac:dyDescent="0.3">
      <c r="A1930" t="s">
        <v>1012</v>
      </c>
      <c r="B1930" t="s">
        <v>25</v>
      </c>
      <c r="C1930" t="s">
        <v>26</v>
      </c>
      <c r="D1930" t="s">
        <v>27</v>
      </c>
      <c r="E1930" t="s">
        <v>21</v>
      </c>
      <c r="F1930" t="s">
        <v>37</v>
      </c>
      <c r="G1930">
        <v>83.14</v>
      </c>
      <c r="H1930">
        <v>7</v>
      </c>
      <c r="I1930">
        <v>29.099</v>
      </c>
      <c r="J1930">
        <v>611.07899999999995</v>
      </c>
      <c r="K1930" s="1">
        <v>43739</v>
      </c>
      <c r="L1930" s="2">
        <v>0.4381944444444445</v>
      </c>
      <c r="M1930" t="s">
        <v>33</v>
      </c>
      <c r="N1930">
        <v>581.98</v>
      </c>
      <c r="O1930">
        <v>4.7619047620000003</v>
      </c>
      <c r="P1930">
        <v>29.099</v>
      </c>
      <c r="Q1930">
        <v>6.6</v>
      </c>
    </row>
    <row r="1931" spans="1:17" x14ac:dyDescent="0.3">
      <c r="A1931" t="s">
        <v>1013</v>
      </c>
      <c r="B1931" t="s">
        <v>25</v>
      </c>
      <c r="C1931" t="s">
        <v>26</v>
      </c>
      <c r="D1931" t="s">
        <v>20</v>
      </c>
      <c r="E1931" t="s">
        <v>21</v>
      </c>
      <c r="F1931" t="s">
        <v>37</v>
      </c>
      <c r="G1931">
        <v>35.22</v>
      </c>
      <c r="H1931">
        <v>6</v>
      </c>
      <c r="I1931">
        <v>10.566000000000001</v>
      </c>
      <c r="J1931">
        <v>221.886</v>
      </c>
      <c r="K1931" t="s">
        <v>354</v>
      </c>
      <c r="L1931" s="2">
        <v>0.5756944444444444</v>
      </c>
      <c r="M1931" t="s">
        <v>23</v>
      </c>
      <c r="N1931">
        <v>211.32</v>
      </c>
      <c r="O1931">
        <v>4.7619047620000003</v>
      </c>
      <c r="P1931">
        <v>10.566000000000001</v>
      </c>
      <c r="Q1931">
        <v>6.5</v>
      </c>
    </row>
    <row r="1932" spans="1:17" x14ac:dyDescent="0.3">
      <c r="A1932" t="s">
        <v>1014</v>
      </c>
      <c r="B1932" t="s">
        <v>46</v>
      </c>
      <c r="C1932" t="s">
        <v>47</v>
      </c>
      <c r="D1932" t="s">
        <v>27</v>
      </c>
      <c r="E1932" t="s">
        <v>21</v>
      </c>
      <c r="F1932" t="s">
        <v>28</v>
      </c>
      <c r="G1932">
        <v>13.78</v>
      </c>
      <c r="H1932">
        <v>4</v>
      </c>
      <c r="I1932">
        <v>2.7559999999999998</v>
      </c>
      <c r="J1932">
        <v>57.875999999999998</v>
      </c>
      <c r="K1932" s="1">
        <v>43739</v>
      </c>
      <c r="L1932" s="2">
        <v>0.46527777777777773</v>
      </c>
      <c r="M1932" t="s">
        <v>23</v>
      </c>
      <c r="N1932">
        <v>55.12</v>
      </c>
      <c r="O1932">
        <v>4.7619047620000003</v>
      </c>
      <c r="P1932">
        <v>2.7559999999999998</v>
      </c>
      <c r="Q1932">
        <v>9</v>
      </c>
    </row>
    <row r="1933" spans="1:17" x14ac:dyDescent="0.3">
      <c r="A1933" t="s">
        <v>1015</v>
      </c>
      <c r="B1933" t="s">
        <v>46</v>
      </c>
      <c r="C1933" t="s">
        <v>47</v>
      </c>
      <c r="D1933" t="s">
        <v>20</v>
      </c>
      <c r="E1933" t="s">
        <v>31</v>
      </c>
      <c r="F1933" t="s">
        <v>37</v>
      </c>
      <c r="G1933">
        <v>88.31</v>
      </c>
      <c r="H1933">
        <v>1</v>
      </c>
      <c r="I1933">
        <v>4.4154999999999998</v>
      </c>
      <c r="J1933">
        <v>92.725499999999997</v>
      </c>
      <c r="K1933" t="s">
        <v>118</v>
      </c>
      <c r="L1933" s="2">
        <v>0.73472222222222217</v>
      </c>
      <c r="M1933" t="s">
        <v>33</v>
      </c>
      <c r="N1933">
        <v>88.31</v>
      </c>
      <c r="O1933">
        <v>4.7619047620000003</v>
      </c>
      <c r="P1933">
        <v>4.4154999999999998</v>
      </c>
      <c r="Q1933">
        <v>5.2</v>
      </c>
    </row>
    <row r="1934" spans="1:17" x14ac:dyDescent="0.3">
      <c r="A1934" t="s">
        <v>1016</v>
      </c>
      <c r="B1934" t="s">
        <v>18</v>
      </c>
      <c r="C1934" t="s">
        <v>19</v>
      </c>
      <c r="D1934" t="s">
        <v>20</v>
      </c>
      <c r="E1934" t="s">
        <v>21</v>
      </c>
      <c r="F1934" t="s">
        <v>22</v>
      </c>
      <c r="G1934">
        <v>39.619999999999997</v>
      </c>
      <c r="H1934">
        <v>9</v>
      </c>
      <c r="I1934">
        <v>17.829000000000001</v>
      </c>
      <c r="J1934">
        <v>374.40899999999999</v>
      </c>
      <c r="K1934" t="s">
        <v>138</v>
      </c>
      <c r="L1934" s="2">
        <v>0.74583333333333324</v>
      </c>
      <c r="M1934" t="s">
        <v>33</v>
      </c>
      <c r="N1934">
        <v>356.58</v>
      </c>
      <c r="O1934">
        <v>4.7619047620000003</v>
      </c>
      <c r="P1934">
        <v>17.829000000000001</v>
      </c>
      <c r="Q1934">
        <v>6.8</v>
      </c>
    </row>
    <row r="1935" spans="1:17" x14ac:dyDescent="0.3">
      <c r="A1935" t="s">
        <v>1017</v>
      </c>
      <c r="B1935" t="s">
        <v>46</v>
      </c>
      <c r="C1935" t="s">
        <v>47</v>
      </c>
      <c r="D1935" t="s">
        <v>27</v>
      </c>
      <c r="E1935" t="s">
        <v>21</v>
      </c>
      <c r="F1935" t="s">
        <v>28</v>
      </c>
      <c r="G1935">
        <v>88.25</v>
      </c>
      <c r="H1935">
        <v>9</v>
      </c>
      <c r="I1935">
        <v>39.712499999999999</v>
      </c>
      <c r="J1935">
        <v>833.96249999999998</v>
      </c>
      <c r="K1935" t="s">
        <v>118</v>
      </c>
      <c r="L1935" s="2">
        <v>0.86875000000000002</v>
      </c>
      <c r="M1935" t="s">
        <v>33</v>
      </c>
      <c r="N1935">
        <v>794.25</v>
      </c>
      <c r="O1935">
        <v>4.7619047620000003</v>
      </c>
      <c r="P1935">
        <v>39.712499999999999</v>
      </c>
      <c r="Q1935">
        <v>7.6</v>
      </c>
    </row>
    <row r="1936" spans="1:17" x14ac:dyDescent="0.3">
      <c r="A1936" t="s">
        <v>1018</v>
      </c>
      <c r="B1936" t="s">
        <v>46</v>
      </c>
      <c r="C1936" t="s">
        <v>47</v>
      </c>
      <c r="D1936" t="s">
        <v>27</v>
      </c>
      <c r="E1936" t="s">
        <v>31</v>
      </c>
      <c r="F1936" t="s">
        <v>37</v>
      </c>
      <c r="G1936">
        <v>25.31</v>
      </c>
      <c r="H1936">
        <v>2</v>
      </c>
      <c r="I1936">
        <v>2.5310000000000001</v>
      </c>
      <c r="J1936">
        <v>53.151000000000003</v>
      </c>
      <c r="K1936" s="1">
        <v>43499</v>
      </c>
      <c r="L1936" s="2">
        <v>0.80972222222222223</v>
      </c>
      <c r="M1936" t="s">
        <v>23</v>
      </c>
      <c r="N1936">
        <v>50.62</v>
      </c>
      <c r="O1936">
        <v>4.7619047620000003</v>
      </c>
      <c r="P1936">
        <v>2.5310000000000001</v>
      </c>
      <c r="Q1936">
        <v>7.2</v>
      </c>
    </row>
    <row r="1937" spans="1:17" x14ac:dyDescent="0.3">
      <c r="A1937" t="s">
        <v>1019</v>
      </c>
      <c r="B1937" t="s">
        <v>46</v>
      </c>
      <c r="C1937" t="s">
        <v>47</v>
      </c>
      <c r="D1937" t="s">
        <v>27</v>
      </c>
      <c r="E1937" t="s">
        <v>31</v>
      </c>
      <c r="F1937" t="s">
        <v>32</v>
      </c>
      <c r="G1937">
        <v>99.92</v>
      </c>
      <c r="H1937">
        <v>6</v>
      </c>
      <c r="I1937">
        <v>29.975999999999999</v>
      </c>
      <c r="J1937">
        <v>629.49599999999998</v>
      </c>
      <c r="K1937" t="s">
        <v>177</v>
      </c>
      <c r="L1937" s="2">
        <v>0.56458333333333333</v>
      </c>
      <c r="M1937" t="s">
        <v>23</v>
      </c>
      <c r="N1937">
        <v>599.52</v>
      </c>
      <c r="O1937">
        <v>4.7619047620000003</v>
      </c>
      <c r="P1937">
        <v>29.975999999999999</v>
      </c>
      <c r="Q1937">
        <v>7.1</v>
      </c>
    </row>
    <row r="1938" spans="1:17" x14ac:dyDescent="0.3">
      <c r="A1938" t="s">
        <v>1020</v>
      </c>
      <c r="B1938" t="s">
        <v>25</v>
      </c>
      <c r="C1938" t="s">
        <v>26</v>
      </c>
      <c r="D1938" t="s">
        <v>20</v>
      </c>
      <c r="E1938" t="s">
        <v>21</v>
      </c>
      <c r="F1938" t="s">
        <v>51</v>
      </c>
      <c r="G1938">
        <v>83.35</v>
      </c>
      <c r="H1938">
        <v>2</v>
      </c>
      <c r="I1938">
        <v>8.3350000000000009</v>
      </c>
      <c r="J1938">
        <v>175.035</v>
      </c>
      <c r="K1938" s="1">
        <v>43498</v>
      </c>
      <c r="L1938" s="2">
        <v>0.58680555555555558</v>
      </c>
      <c r="M1938" t="s">
        <v>33</v>
      </c>
      <c r="N1938">
        <v>166.7</v>
      </c>
      <c r="O1938">
        <v>4.7619047620000003</v>
      </c>
      <c r="P1938">
        <v>8.3350000000000009</v>
      </c>
      <c r="Q1938">
        <v>9.5</v>
      </c>
    </row>
    <row r="1939" spans="1:17" x14ac:dyDescent="0.3">
      <c r="A1939" t="s">
        <v>1021</v>
      </c>
      <c r="B1939" t="s">
        <v>18</v>
      </c>
      <c r="C1939" t="s">
        <v>19</v>
      </c>
      <c r="D1939" t="s">
        <v>27</v>
      </c>
      <c r="E1939" t="s">
        <v>21</v>
      </c>
      <c r="F1939" t="s">
        <v>48</v>
      </c>
      <c r="G1939">
        <v>74.44</v>
      </c>
      <c r="H1939">
        <v>10</v>
      </c>
      <c r="I1939">
        <v>37.22</v>
      </c>
      <c r="J1939">
        <v>781.62</v>
      </c>
      <c r="K1939" t="s">
        <v>99</v>
      </c>
      <c r="L1939" s="2">
        <v>0.4861111111111111</v>
      </c>
      <c r="M1939" t="s">
        <v>23</v>
      </c>
      <c r="N1939">
        <v>744.4</v>
      </c>
      <c r="O1939">
        <v>4.7619047620000003</v>
      </c>
      <c r="P1939">
        <v>37.22</v>
      </c>
      <c r="Q1939">
        <v>5.0999999999999996</v>
      </c>
    </row>
    <row r="1940" spans="1:17" x14ac:dyDescent="0.3">
      <c r="A1940" t="s">
        <v>1022</v>
      </c>
      <c r="B1940" t="s">
        <v>25</v>
      </c>
      <c r="C1940" t="s">
        <v>26</v>
      </c>
      <c r="D1940" t="s">
        <v>27</v>
      </c>
      <c r="E1940" t="s">
        <v>31</v>
      </c>
      <c r="F1940" t="s">
        <v>22</v>
      </c>
      <c r="G1940">
        <v>64.08</v>
      </c>
      <c r="H1940">
        <v>7</v>
      </c>
      <c r="I1940">
        <v>22.428000000000001</v>
      </c>
      <c r="J1940">
        <v>470.988</v>
      </c>
      <c r="K1940" t="s">
        <v>115</v>
      </c>
      <c r="L1940" s="2">
        <v>0.51874999999999993</v>
      </c>
      <c r="M1940" t="s">
        <v>23</v>
      </c>
      <c r="N1940">
        <v>448.56</v>
      </c>
      <c r="O1940">
        <v>4.7619047620000003</v>
      </c>
      <c r="P1940">
        <v>22.428000000000001</v>
      </c>
      <c r="Q1940">
        <v>7.6</v>
      </c>
    </row>
    <row r="1941" spans="1:17" x14ac:dyDescent="0.3">
      <c r="A1941" t="s">
        <v>1023</v>
      </c>
      <c r="B1941" t="s">
        <v>46</v>
      </c>
      <c r="C1941" t="s">
        <v>47</v>
      </c>
      <c r="D1941" t="s">
        <v>27</v>
      </c>
      <c r="E1941" t="s">
        <v>21</v>
      </c>
      <c r="F1941" t="s">
        <v>32</v>
      </c>
      <c r="G1941">
        <v>63.15</v>
      </c>
      <c r="H1941">
        <v>6</v>
      </c>
      <c r="I1941">
        <v>18.945</v>
      </c>
      <c r="J1941">
        <v>397.84500000000003</v>
      </c>
      <c r="K1941" s="1">
        <v>43525</v>
      </c>
      <c r="L1941" s="2">
        <v>0.85</v>
      </c>
      <c r="M1941" t="s">
        <v>23</v>
      </c>
      <c r="N1941">
        <v>378.9</v>
      </c>
      <c r="O1941">
        <v>4.7619047620000003</v>
      </c>
      <c r="P1941">
        <v>18.945</v>
      </c>
      <c r="Q1941">
        <v>9.8000000000000007</v>
      </c>
    </row>
    <row r="1942" spans="1:17" x14ac:dyDescent="0.3">
      <c r="A1942" t="s">
        <v>1024</v>
      </c>
      <c r="B1942" t="s">
        <v>25</v>
      </c>
      <c r="C1942" t="s">
        <v>26</v>
      </c>
      <c r="D1942" t="s">
        <v>20</v>
      </c>
      <c r="E1942" t="s">
        <v>31</v>
      </c>
      <c r="F1942" t="s">
        <v>32</v>
      </c>
      <c r="G1942">
        <v>85.72</v>
      </c>
      <c r="H1942">
        <v>3</v>
      </c>
      <c r="I1942">
        <v>12.858000000000001</v>
      </c>
      <c r="J1942">
        <v>270.01799999999997</v>
      </c>
      <c r="K1942" t="s">
        <v>129</v>
      </c>
      <c r="L1942" s="2">
        <v>0.87430555555555556</v>
      </c>
      <c r="M1942" t="s">
        <v>23</v>
      </c>
      <c r="N1942">
        <v>257.16000000000003</v>
      </c>
      <c r="O1942">
        <v>4.7619047620000003</v>
      </c>
      <c r="P1942">
        <v>12.858000000000001</v>
      </c>
      <c r="Q1942">
        <v>5.0999999999999996</v>
      </c>
    </row>
    <row r="1943" spans="1:17" x14ac:dyDescent="0.3">
      <c r="A1943" t="s">
        <v>1025</v>
      </c>
      <c r="B1943" t="s">
        <v>25</v>
      </c>
      <c r="C1943" t="s">
        <v>26</v>
      </c>
      <c r="D1943" t="s">
        <v>27</v>
      </c>
      <c r="E1943" t="s">
        <v>21</v>
      </c>
      <c r="F1943" t="s">
        <v>22</v>
      </c>
      <c r="G1943">
        <v>78.89</v>
      </c>
      <c r="H1943">
        <v>7</v>
      </c>
      <c r="I1943">
        <v>27.611499999999999</v>
      </c>
      <c r="J1943">
        <v>579.8415</v>
      </c>
      <c r="K1943" s="1">
        <v>43586</v>
      </c>
      <c r="L1943" s="2">
        <v>0.82500000000000007</v>
      </c>
      <c r="M1943" t="s">
        <v>23</v>
      </c>
      <c r="N1943">
        <v>552.23</v>
      </c>
      <c r="O1943">
        <v>4.7619047620000003</v>
      </c>
      <c r="P1943">
        <v>27.611499999999999</v>
      </c>
      <c r="Q1943">
        <v>7.5</v>
      </c>
    </row>
    <row r="1944" spans="1:17" x14ac:dyDescent="0.3">
      <c r="A1944" t="s">
        <v>1026</v>
      </c>
      <c r="B1944" t="s">
        <v>18</v>
      </c>
      <c r="C1944" t="s">
        <v>19</v>
      </c>
      <c r="D1944" t="s">
        <v>27</v>
      </c>
      <c r="E1944" t="s">
        <v>21</v>
      </c>
      <c r="F1944" t="s">
        <v>37</v>
      </c>
      <c r="G1944">
        <v>89.48</v>
      </c>
      <c r="H1944">
        <v>5</v>
      </c>
      <c r="I1944">
        <v>22.37</v>
      </c>
      <c r="J1944">
        <v>469.77</v>
      </c>
      <c r="K1944" t="s">
        <v>235</v>
      </c>
      <c r="L1944" s="2">
        <v>0.4291666666666667</v>
      </c>
      <c r="M1944" t="s">
        <v>29</v>
      </c>
      <c r="N1944">
        <v>447.4</v>
      </c>
      <c r="O1944">
        <v>4.7619047620000003</v>
      </c>
      <c r="P1944">
        <v>22.37</v>
      </c>
      <c r="Q1944">
        <v>7.4</v>
      </c>
    </row>
    <row r="1945" spans="1:17" x14ac:dyDescent="0.3">
      <c r="A1945" t="s">
        <v>1027</v>
      </c>
      <c r="B1945" t="s">
        <v>18</v>
      </c>
      <c r="C1945" t="s">
        <v>19</v>
      </c>
      <c r="D1945" t="s">
        <v>20</v>
      </c>
      <c r="E1945" t="s">
        <v>21</v>
      </c>
      <c r="F1945" t="s">
        <v>22</v>
      </c>
      <c r="G1945">
        <v>92.09</v>
      </c>
      <c r="H1945">
        <v>3</v>
      </c>
      <c r="I1945">
        <v>13.813499999999999</v>
      </c>
      <c r="J1945">
        <v>290.08350000000002</v>
      </c>
      <c r="K1945" t="s">
        <v>69</v>
      </c>
      <c r="L1945" s="2">
        <v>0.68541666666666667</v>
      </c>
      <c r="M1945" t="s">
        <v>29</v>
      </c>
      <c r="N1945">
        <v>276.27</v>
      </c>
      <c r="O1945">
        <v>4.7619047620000003</v>
      </c>
      <c r="P1945">
        <v>13.813499999999999</v>
      </c>
      <c r="Q1945">
        <v>4.2</v>
      </c>
    </row>
    <row r="1946" spans="1:17" x14ac:dyDescent="0.3">
      <c r="A1946" t="s">
        <v>1028</v>
      </c>
      <c r="B1946" t="s">
        <v>25</v>
      </c>
      <c r="C1946" t="s">
        <v>26</v>
      </c>
      <c r="D1946" t="s">
        <v>27</v>
      </c>
      <c r="E1946" t="s">
        <v>21</v>
      </c>
      <c r="F1946" t="s">
        <v>48</v>
      </c>
      <c r="G1946">
        <v>57.29</v>
      </c>
      <c r="H1946">
        <v>6</v>
      </c>
      <c r="I1946">
        <v>17.187000000000001</v>
      </c>
      <c r="J1946">
        <v>360.92700000000002</v>
      </c>
      <c r="K1946" t="s">
        <v>254</v>
      </c>
      <c r="L1946" s="2">
        <v>0.71111111111111114</v>
      </c>
      <c r="M1946" t="s">
        <v>23</v>
      </c>
      <c r="N1946">
        <v>343.74</v>
      </c>
      <c r="O1946">
        <v>4.7619047620000003</v>
      </c>
      <c r="P1946">
        <v>17.187000000000001</v>
      </c>
      <c r="Q1946">
        <v>5.9</v>
      </c>
    </row>
    <row r="1947" spans="1:17" x14ac:dyDescent="0.3">
      <c r="A1947" t="s">
        <v>1029</v>
      </c>
      <c r="B1947" t="s">
        <v>18</v>
      </c>
      <c r="C1947" t="s">
        <v>19</v>
      </c>
      <c r="D1947" t="s">
        <v>27</v>
      </c>
      <c r="E1947" t="s">
        <v>31</v>
      </c>
      <c r="F1947" t="s">
        <v>48</v>
      </c>
      <c r="G1947">
        <v>66.52</v>
      </c>
      <c r="H1947">
        <v>4</v>
      </c>
      <c r="I1947">
        <v>13.304</v>
      </c>
      <c r="J1947">
        <v>279.38400000000001</v>
      </c>
      <c r="K1947" s="1">
        <v>43499</v>
      </c>
      <c r="L1947" s="2">
        <v>0.7597222222222223</v>
      </c>
      <c r="M1947" t="s">
        <v>23</v>
      </c>
      <c r="N1947">
        <v>266.08</v>
      </c>
      <c r="O1947">
        <v>4.7619047620000003</v>
      </c>
      <c r="P1947">
        <v>13.304</v>
      </c>
      <c r="Q1947">
        <v>6.9</v>
      </c>
    </row>
    <row r="1948" spans="1:17" x14ac:dyDescent="0.3">
      <c r="A1948" t="s">
        <v>1030</v>
      </c>
      <c r="B1948" t="s">
        <v>25</v>
      </c>
      <c r="C1948" t="s">
        <v>26</v>
      </c>
      <c r="D1948" t="s">
        <v>20</v>
      </c>
      <c r="E1948" t="s">
        <v>31</v>
      </c>
      <c r="F1948" t="s">
        <v>51</v>
      </c>
      <c r="G1948">
        <v>99.82</v>
      </c>
      <c r="H1948">
        <v>9</v>
      </c>
      <c r="I1948">
        <v>44.918999999999997</v>
      </c>
      <c r="J1948">
        <v>943.29899999999998</v>
      </c>
      <c r="K1948" t="s">
        <v>112</v>
      </c>
      <c r="L1948" s="2">
        <v>0.4465277777777778</v>
      </c>
      <c r="M1948" t="s">
        <v>29</v>
      </c>
      <c r="N1948">
        <v>898.38</v>
      </c>
      <c r="O1948">
        <v>4.7619047620000003</v>
      </c>
      <c r="P1948">
        <v>44.918999999999997</v>
      </c>
      <c r="Q1948">
        <v>6.6</v>
      </c>
    </row>
    <row r="1949" spans="1:17" x14ac:dyDescent="0.3">
      <c r="A1949" t="s">
        <v>1031</v>
      </c>
      <c r="B1949" t="s">
        <v>18</v>
      </c>
      <c r="C1949" t="s">
        <v>19</v>
      </c>
      <c r="D1949" t="s">
        <v>27</v>
      </c>
      <c r="E1949" t="s">
        <v>21</v>
      </c>
      <c r="F1949" t="s">
        <v>32</v>
      </c>
      <c r="G1949">
        <v>45.68</v>
      </c>
      <c r="H1949">
        <v>10</v>
      </c>
      <c r="I1949">
        <v>22.84</v>
      </c>
      <c r="J1949">
        <v>479.64</v>
      </c>
      <c r="K1949" t="s">
        <v>183</v>
      </c>
      <c r="L1949" s="2">
        <v>0.8125</v>
      </c>
      <c r="M1949" t="s">
        <v>23</v>
      </c>
      <c r="N1949">
        <v>456.8</v>
      </c>
      <c r="O1949">
        <v>4.7619047620000003</v>
      </c>
      <c r="P1949">
        <v>22.84</v>
      </c>
      <c r="Q1949">
        <v>5.7</v>
      </c>
    </row>
    <row r="1950" spans="1:17" x14ac:dyDescent="0.3">
      <c r="A1950" t="s">
        <v>1032</v>
      </c>
      <c r="B1950" t="s">
        <v>18</v>
      </c>
      <c r="C1950" t="s">
        <v>19</v>
      </c>
      <c r="D1950" t="s">
        <v>27</v>
      </c>
      <c r="E1950" t="s">
        <v>31</v>
      </c>
      <c r="F1950" t="s">
        <v>22</v>
      </c>
      <c r="G1950">
        <v>50.79</v>
      </c>
      <c r="H1950">
        <v>5</v>
      </c>
      <c r="I1950">
        <v>12.6975</v>
      </c>
      <c r="J1950">
        <v>266.64749999999998</v>
      </c>
      <c r="K1950" t="s">
        <v>453</v>
      </c>
      <c r="L1950" s="2">
        <v>0.62013888888888891</v>
      </c>
      <c r="M1950" t="s">
        <v>33</v>
      </c>
      <c r="N1950">
        <v>253.95</v>
      </c>
      <c r="O1950">
        <v>4.7619047620000003</v>
      </c>
      <c r="P1950">
        <v>12.6975</v>
      </c>
      <c r="Q1950">
        <v>5.3</v>
      </c>
    </row>
    <row r="1951" spans="1:17" x14ac:dyDescent="0.3">
      <c r="A1951" t="s">
        <v>1033</v>
      </c>
      <c r="B1951" t="s">
        <v>18</v>
      </c>
      <c r="C1951" t="s">
        <v>19</v>
      </c>
      <c r="D1951" t="s">
        <v>20</v>
      </c>
      <c r="E1951" t="s">
        <v>31</v>
      </c>
      <c r="F1951" t="s">
        <v>22</v>
      </c>
      <c r="G1951">
        <v>10.08</v>
      </c>
      <c r="H1951">
        <v>7</v>
      </c>
      <c r="I1951">
        <v>3.528</v>
      </c>
      <c r="J1951">
        <v>74.087999999999994</v>
      </c>
      <c r="K1951" t="s">
        <v>171</v>
      </c>
      <c r="L1951" s="2">
        <v>0.84305555555555556</v>
      </c>
      <c r="M1951" t="s">
        <v>29</v>
      </c>
      <c r="N1951">
        <v>70.56</v>
      </c>
      <c r="O1951">
        <v>4.7619047620000003</v>
      </c>
      <c r="P1951">
        <v>3.528</v>
      </c>
      <c r="Q1951">
        <v>4.2</v>
      </c>
    </row>
    <row r="1952" spans="1:17" x14ac:dyDescent="0.3">
      <c r="A1952" t="s">
        <v>1034</v>
      </c>
      <c r="B1952" t="s">
        <v>18</v>
      </c>
      <c r="C1952" t="s">
        <v>19</v>
      </c>
      <c r="D1952" t="s">
        <v>27</v>
      </c>
      <c r="E1952" t="s">
        <v>21</v>
      </c>
      <c r="F1952" t="s">
        <v>28</v>
      </c>
      <c r="G1952">
        <v>93.88</v>
      </c>
      <c r="H1952">
        <v>7</v>
      </c>
      <c r="I1952">
        <v>32.857999999999997</v>
      </c>
      <c r="J1952">
        <v>690.01800000000003</v>
      </c>
      <c r="K1952" s="1">
        <v>43586</v>
      </c>
      <c r="L1952" s="2">
        <v>0.49374999999999997</v>
      </c>
      <c r="M1952" t="s">
        <v>33</v>
      </c>
      <c r="N1952">
        <v>657.16</v>
      </c>
      <c r="O1952">
        <v>4.7619047620000003</v>
      </c>
      <c r="P1952">
        <v>32.857999999999997</v>
      </c>
      <c r="Q1952">
        <v>7.3</v>
      </c>
    </row>
    <row r="1953" spans="1:17" x14ac:dyDescent="0.3">
      <c r="A1953" t="s">
        <v>1035</v>
      </c>
      <c r="B1953" t="s">
        <v>25</v>
      </c>
      <c r="C1953" t="s">
        <v>26</v>
      </c>
      <c r="D1953" t="s">
        <v>20</v>
      </c>
      <c r="E1953" t="s">
        <v>31</v>
      </c>
      <c r="F1953" t="s">
        <v>28</v>
      </c>
      <c r="G1953">
        <v>84.25</v>
      </c>
      <c r="H1953">
        <v>2</v>
      </c>
      <c r="I1953">
        <v>8.4250000000000007</v>
      </c>
      <c r="J1953">
        <v>176.92500000000001</v>
      </c>
      <c r="K1953" t="s">
        <v>167</v>
      </c>
      <c r="L1953" s="2">
        <v>0.59236111111111112</v>
      </c>
      <c r="M1953" t="s">
        <v>33</v>
      </c>
      <c r="N1953">
        <v>168.5</v>
      </c>
      <c r="O1953">
        <v>4.7619047620000003</v>
      </c>
      <c r="P1953">
        <v>8.4250000000000007</v>
      </c>
      <c r="Q1953">
        <v>5.3</v>
      </c>
    </row>
    <row r="1954" spans="1:17" x14ac:dyDescent="0.3">
      <c r="A1954" t="s">
        <v>1036</v>
      </c>
      <c r="B1954" t="s">
        <v>46</v>
      </c>
      <c r="C1954" t="s">
        <v>47</v>
      </c>
      <c r="D1954" t="s">
        <v>20</v>
      </c>
      <c r="E1954" t="s">
        <v>31</v>
      </c>
      <c r="F1954" t="s">
        <v>51</v>
      </c>
      <c r="G1954">
        <v>53.78</v>
      </c>
      <c r="H1954">
        <v>1</v>
      </c>
      <c r="I1954">
        <v>2.6890000000000001</v>
      </c>
      <c r="J1954">
        <v>56.469000000000001</v>
      </c>
      <c r="K1954" s="1">
        <v>43526</v>
      </c>
      <c r="L1954" s="2">
        <v>0.84236111111111101</v>
      </c>
      <c r="M1954" t="s">
        <v>23</v>
      </c>
      <c r="N1954">
        <v>53.78</v>
      </c>
      <c r="O1954">
        <v>4.7619047620000003</v>
      </c>
      <c r="P1954">
        <v>2.6890000000000001</v>
      </c>
      <c r="Q1954">
        <v>4.7</v>
      </c>
    </row>
    <row r="1955" spans="1:17" x14ac:dyDescent="0.3">
      <c r="A1955" t="s">
        <v>1037</v>
      </c>
      <c r="B1955" t="s">
        <v>25</v>
      </c>
      <c r="C1955" t="s">
        <v>26</v>
      </c>
      <c r="D1955" t="s">
        <v>20</v>
      </c>
      <c r="E1955" t="s">
        <v>31</v>
      </c>
      <c r="F1955" t="s">
        <v>32</v>
      </c>
      <c r="G1955">
        <v>35.81</v>
      </c>
      <c r="H1955">
        <v>5</v>
      </c>
      <c r="I1955">
        <v>8.9525000000000006</v>
      </c>
      <c r="J1955">
        <v>188.0025</v>
      </c>
      <c r="K1955" s="1">
        <v>43618</v>
      </c>
      <c r="L1955" s="2">
        <v>0.78055555555555556</v>
      </c>
      <c r="M1955" t="s">
        <v>23</v>
      </c>
      <c r="N1955">
        <v>179.05</v>
      </c>
      <c r="O1955">
        <v>4.7619047620000003</v>
      </c>
      <c r="P1955">
        <v>8.9525000000000006</v>
      </c>
      <c r="Q1955">
        <v>7.9</v>
      </c>
    </row>
    <row r="1956" spans="1:17" x14ac:dyDescent="0.3">
      <c r="A1956" t="s">
        <v>1038</v>
      </c>
      <c r="B1956" t="s">
        <v>46</v>
      </c>
      <c r="C1956" t="s">
        <v>47</v>
      </c>
      <c r="D1956" t="s">
        <v>27</v>
      </c>
      <c r="E1956" t="s">
        <v>21</v>
      </c>
      <c r="F1956" t="s">
        <v>48</v>
      </c>
      <c r="G1956">
        <v>26.43</v>
      </c>
      <c r="H1956">
        <v>8</v>
      </c>
      <c r="I1956">
        <v>10.571999999999999</v>
      </c>
      <c r="J1956">
        <v>222.012</v>
      </c>
      <c r="K1956" t="s">
        <v>43</v>
      </c>
      <c r="L1956" s="2">
        <v>0.60138888888888886</v>
      </c>
      <c r="M1956" t="s">
        <v>23</v>
      </c>
      <c r="N1956">
        <v>211.44</v>
      </c>
      <c r="O1956">
        <v>4.7619047620000003</v>
      </c>
      <c r="P1956">
        <v>10.571999999999999</v>
      </c>
      <c r="Q1956">
        <v>8.9</v>
      </c>
    </row>
    <row r="1957" spans="1:17" x14ac:dyDescent="0.3">
      <c r="A1957" t="s">
        <v>1039</v>
      </c>
      <c r="B1957" t="s">
        <v>46</v>
      </c>
      <c r="C1957" t="s">
        <v>47</v>
      </c>
      <c r="D1957" t="s">
        <v>20</v>
      </c>
      <c r="E1957" t="s">
        <v>31</v>
      </c>
      <c r="F1957" t="s">
        <v>22</v>
      </c>
      <c r="G1957">
        <v>39.909999999999997</v>
      </c>
      <c r="H1957">
        <v>3</v>
      </c>
      <c r="I1957">
        <v>5.9865000000000004</v>
      </c>
      <c r="J1957">
        <v>125.7165</v>
      </c>
      <c r="K1957" t="s">
        <v>301</v>
      </c>
      <c r="L1957" s="2">
        <v>0.52777777777777779</v>
      </c>
      <c r="M1957" t="s">
        <v>23</v>
      </c>
      <c r="N1957">
        <v>119.73</v>
      </c>
      <c r="O1957">
        <v>4.7619047620000003</v>
      </c>
      <c r="P1957">
        <v>5.9865000000000004</v>
      </c>
      <c r="Q1957">
        <v>9.3000000000000007</v>
      </c>
    </row>
    <row r="1958" spans="1:17" x14ac:dyDescent="0.3">
      <c r="A1958" t="s">
        <v>1040</v>
      </c>
      <c r="B1958" t="s">
        <v>46</v>
      </c>
      <c r="C1958" t="s">
        <v>47</v>
      </c>
      <c r="D1958" t="s">
        <v>20</v>
      </c>
      <c r="E1958" t="s">
        <v>21</v>
      </c>
      <c r="F1958" t="s">
        <v>32</v>
      </c>
      <c r="G1958">
        <v>21.9</v>
      </c>
      <c r="H1958">
        <v>3</v>
      </c>
      <c r="I1958">
        <v>3.2850000000000001</v>
      </c>
      <c r="J1958">
        <v>68.984999999999999</v>
      </c>
      <c r="K1958" s="1">
        <v>43709</v>
      </c>
      <c r="L1958" s="2">
        <v>0.77986111111111101</v>
      </c>
      <c r="M1958" t="s">
        <v>23</v>
      </c>
      <c r="N1958">
        <v>65.7</v>
      </c>
      <c r="O1958">
        <v>4.7619047620000003</v>
      </c>
      <c r="P1958">
        <v>3.2850000000000001</v>
      </c>
      <c r="Q1958">
        <v>4.7</v>
      </c>
    </row>
    <row r="1959" spans="1:17" x14ac:dyDescent="0.3">
      <c r="A1959" t="s">
        <v>1041</v>
      </c>
      <c r="B1959" t="s">
        <v>46</v>
      </c>
      <c r="C1959" t="s">
        <v>47</v>
      </c>
      <c r="D1959" t="s">
        <v>20</v>
      </c>
      <c r="E1959" t="s">
        <v>21</v>
      </c>
      <c r="F1959" t="s">
        <v>48</v>
      </c>
      <c r="G1959">
        <v>62.85</v>
      </c>
      <c r="H1959">
        <v>4</v>
      </c>
      <c r="I1959">
        <v>12.57</v>
      </c>
      <c r="J1959">
        <v>263.97000000000003</v>
      </c>
      <c r="K1959" t="s">
        <v>41</v>
      </c>
      <c r="L1959" s="2">
        <v>0.55694444444444446</v>
      </c>
      <c r="M1959" t="s">
        <v>23</v>
      </c>
      <c r="N1959">
        <v>251.4</v>
      </c>
      <c r="O1959">
        <v>4.7619047620000003</v>
      </c>
      <c r="P1959">
        <v>12.57</v>
      </c>
      <c r="Q1959">
        <v>8.6999999999999993</v>
      </c>
    </row>
    <row r="1960" spans="1:17" x14ac:dyDescent="0.3">
      <c r="A1960" t="s">
        <v>1042</v>
      </c>
      <c r="B1960" t="s">
        <v>25</v>
      </c>
      <c r="C1960" t="s">
        <v>26</v>
      </c>
      <c r="D1960" t="s">
        <v>20</v>
      </c>
      <c r="E1960" t="s">
        <v>21</v>
      </c>
      <c r="F1960" t="s">
        <v>48</v>
      </c>
      <c r="G1960">
        <v>21.04</v>
      </c>
      <c r="H1960">
        <v>4</v>
      </c>
      <c r="I1960">
        <v>4.2080000000000002</v>
      </c>
      <c r="J1960">
        <v>88.367999999999995</v>
      </c>
      <c r="K1960" t="s">
        <v>138</v>
      </c>
      <c r="L1960" s="2">
        <v>0.58194444444444449</v>
      </c>
      <c r="M1960" t="s">
        <v>29</v>
      </c>
      <c r="N1960">
        <v>84.16</v>
      </c>
      <c r="O1960">
        <v>4.7619047620000003</v>
      </c>
      <c r="P1960">
        <v>4.2080000000000002</v>
      </c>
      <c r="Q1960">
        <v>7.6</v>
      </c>
    </row>
    <row r="1961" spans="1:17" x14ac:dyDescent="0.3">
      <c r="A1961" t="s">
        <v>1043</v>
      </c>
      <c r="B1961" t="s">
        <v>46</v>
      </c>
      <c r="C1961" t="s">
        <v>47</v>
      </c>
      <c r="D1961" t="s">
        <v>20</v>
      </c>
      <c r="E1961" t="s">
        <v>31</v>
      </c>
      <c r="F1961" t="s">
        <v>32</v>
      </c>
      <c r="G1961">
        <v>65.91</v>
      </c>
      <c r="H1961">
        <v>6</v>
      </c>
      <c r="I1961">
        <v>19.773</v>
      </c>
      <c r="J1961">
        <v>415.233</v>
      </c>
      <c r="K1961" s="1">
        <v>43710</v>
      </c>
      <c r="L1961" s="2">
        <v>0.48958333333333331</v>
      </c>
      <c r="M1961" t="s">
        <v>29</v>
      </c>
      <c r="N1961">
        <v>395.46</v>
      </c>
      <c r="O1961">
        <v>4.7619047620000003</v>
      </c>
      <c r="P1961">
        <v>19.773</v>
      </c>
      <c r="Q1961">
        <v>5.7</v>
      </c>
    </row>
    <row r="1962" spans="1:17" x14ac:dyDescent="0.3">
      <c r="A1962" t="s">
        <v>1044</v>
      </c>
      <c r="B1962" t="s">
        <v>18</v>
      </c>
      <c r="C1962" t="s">
        <v>19</v>
      </c>
      <c r="D1962" t="s">
        <v>27</v>
      </c>
      <c r="E1962" t="s">
        <v>21</v>
      </c>
      <c r="F1962" t="s">
        <v>51</v>
      </c>
      <c r="G1962">
        <v>42.57</v>
      </c>
      <c r="H1962">
        <v>7</v>
      </c>
      <c r="I1962">
        <v>14.8995</v>
      </c>
      <c r="J1962">
        <v>312.8895</v>
      </c>
      <c r="K1962" s="1">
        <v>43617</v>
      </c>
      <c r="L1962" s="2">
        <v>0.49374999999999997</v>
      </c>
      <c r="M1962" t="s">
        <v>29</v>
      </c>
      <c r="N1962">
        <v>297.99</v>
      </c>
      <c r="O1962">
        <v>4.7619047620000003</v>
      </c>
      <c r="P1962">
        <v>14.8995</v>
      </c>
      <c r="Q1962">
        <v>6.8</v>
      </c>
    </row>
    <row r="1963" spans="1:17" x14ac:dyDescent="0.3">
      <c r="A1963" t="s">
        <v>1045</v>
      </c>
      <c r="B1963" t="s">
        <v>25</v>
      </c>
      <c r="C1963" t="s">
        <v>26</v>
      </c>
      <c r="D1963" t="s">
        <v>20</v>
      </c>
      <c r="E1963" t="s">
        <v>31</v>
      </c>
      <c r="F1963" t="s">
        <v>48</v>
      </c>
      <c r="G1963">
        <v>50.49</v>
      </c>
      <c r="H1963">
        <v>9</v>
      </c>
      <c r="I1963">
        <v>22.720500000000001</v>
      </c>
      <c r="J1963">
        <v>477.13049999999998</v>
      </c>
      <c r="K1963" s="1">
        <v>43739</v>
      </c>
      <c r="L1963" s="2">
        <v>0.71944444444444444</v>
      </c>
      <c r="M1963" t="s">
        <v>29</v>
      </c>
      <c r="N1963">
        <v>454.41</v>
      </c>
      <c r="O1963">
        <v>4.7619047620000003</v>
      </c>
      <c r="P1963">
        <v>22.720500000000001</v>
      </c>
      <c r="Q1963">
        <v>5.4</v>
      </c>
    </row>
    <row r="1964" spans="1:17" x14ac:dyDescent="0.3">
      <c r="A1964" t="s">
        <v>1046</v>
      </c>
      <c r="B1964" t="s">
        <v>46</v>
      </c>
      <c r="C1964" t="s">
        <v>47</v>
      </c>
      <c r="D1964" t="s">
        <v>27</v>
      </c>
      <c r="E1964" t="s">
        <v>31</v>
      </c>
      <c r="F1964" t="s">
        <v>28</v>
      </c>
      <c r="G1964">
        <v>46.02</v>
      </c>
      <c r="H1964">
        <v>6</v>
      </c>
      <c r="I1964">
        <v>13.805999999999999</v>
      </c>
      <c r="J1964">
        <v>289.92599999999999</v>
      </c>
      <c r="K1964" s="1">
        <v>43648</v>
      </c>
      <c r="L1964" s="2">
        <v>0.66319444444444442</v>
      </c>
      <c r="M1964" t="s">
        <v>29</v>
      </c>
      <c r="N1964">
        <v>276.12</v>
      </c>
      <c r="O1964">
        <v>4.7619047620000003</v>
      </c>
      <c r="P1964">
        <v>13.805999999999999</v>
      </c>
      <c r="Q1964">
        <v>7.1</v>
      </c>
    </row>
    <row r="1965" spans="1:17" x14ac:dyDescent="0.3">
      <c r="A1965" t="s">
        <v>1047</v>
      </c>
      <c r="B1965" t="s">
        <v>25</v>
      </c>
      <c r="C1965" t="s">
        <v>26</v>
      </c>
      <c r="D1965" t="s">
        <v>27</v>
      </c>
      <c r="E1965" t="s">
        <v>21</v>
      </c>
      <c r="F1965" t="s">
        <v>32</v>
      </c>
      <c r="G1965">
        <v>15.8</v>
      </c>
      <c r="H1965">
        <v>10</v>
      </c>
      <c r="I1965">
        <v>7.9</v>
      </c>
      <c r="J1965">
        <v>165.9</v>
      </c>
      <c r="K1965" s="1">
        <v>43709</v>
      </c>
      <c r="L1965" s="2">
        <v>0.50486111111111109</v>
      </c>
      <c r="M1965" t="s">
        <v>29</v>
      </c>
      <c r="N1965">
        <v>158</v>
      </c>
      <c r="O1965">
        <v>4.7619047620000003</v>
      </c>
      <c r="P1965">
        <v>7.9</v>
      </c>
      <c r="Q1965">
        <v>7.8</v>
      </c>
    </row>
    <row r="1966" spans="1:17" x14ac:dyDescent="0.3">
      <c r="A1966" t="s">
        <v>1048</v>
      </c>
      <c r="B1966" t="s">
        <v>18</v>
      </c>
      <c r="C1966" t="s">
        <v>19</v>
      </c>
      <c r="D1966" t="s">
        <v>20</v>
      </c>
      <c r="E1966" t="s">
        <v>21</v>
      </c>
      <c r="F1966" t="s">
        <v>48</v>
      </c>
      <c r="G1966">
        <v>98.66</v>
      </c>
      <c r="H1966">
        <v>9</v>
      </c>
      <c r="I1966">
        <v>44.396999999999998</v>
      </c>
      <c r="J1966">
        <v>932.33699999999999</v>
      </c>
      <c r="K1966" t="s">
        <v>453</v>
      </c>
      <c r="L1966" s="2">
        <v>0.62986111111111109</v>
      </c>
      <c r="M1966" t="s">
        <v>29</v>
      </c>
      <c r="N1966">
        <v>887.94</v>
      </c>
      <c r="O1966">
        <v>4.7619047620000003</v>
      </c>
      <c r="P1966">
        <v>44.396999999999998</v>
      </c>
      <c r="Q1966">
        <v>8.4</v>
      </c>
    </row>
    <row r="1967" spans="1:17" x14ac:dyDescent="0.3">
      <c r="A1967" t="s">
        <v>1049</v>
      </c>
      <c r="B1967" t="s">
        <v>25</v>
      </c>
      <c r="C1967" t="s">
        <v>26</v>
      </c>
      <c r="D1967" t="s">
        <v>20</v>
      </c>
      <c r="E1967" t="s">
        <v>31</v>
      </c>
      <c r="F1967" t="s">
        <v>51</v>
      </c>
      <c r="G1967">
        <v>91.98</v>
      </c>
      <c r="H1967">
        <v>1</v>
      </c>
      <c r="I1967">
        <v>4.5990000000000002</v>
      </c>
      <c r="J1967">
        <v>96.578999999999994</v>
      </c>
      <c r="K1967" t="s">
        <v>289</v>
      </c>
      <c r="L1967" s="2">
        <v>0.64513888888888882</v>
      </c>
      <c r="M1967" t="s">
        <v>29</v>
      </c>
      <c r="N1967">
        <v>91.98</v>
      </c>
      <c r="O1967">
        <v>4.7619047620000003</v>
      </c>
      <c r="P1967">
        <v>4.5990000000000002</v>
      </c>
      <c r="Q1967">
        <v>9.8000000000000007</v>
      </c>
    </row>
    <row r="1968" spans="1:17" x14ac:dyDescent="0.3">
      <c r="A1968" t="s">
        <v>1050</v>
      </c>
      <c r="B1968" t="s">
        <v>18</v>
      </c>
      <c r="C1968" t="s">
        <v>19</v>
      </c>
      <c r="D1968" t="s">
        <v>20</v>
      </c>
      <c r="E1968" t="s">
        <v>31</v>
      </c>
      <c r="F1968" t="s">
        <v>28</v>
      </c>
      <c r="G1968">
        <v>20.89</v>
      </c>
      <c r="H1968">
        <v>2</v>
      </c>
      <c r="I1968">
        <v>2.089</v>
      </c>
      <c r="J1968">
        <v>43.869</v>
      </c>
      <c r="K1968" s="1">
        <v>43587</v>
      </c>
      <c r="L1968" s="2">
        <v>0.78125</v>
      </c>
      <c r="M1968" t="s">
        <v>29</v>
      </c>
      <c r="N1968">
        <v>41.78</v>
      </c>
      <c r="O1968">
        <v>4.7619047620000003</v>
      </c>
      <c r="P1968">
        <v>2.089</v>
      </c>
      <c r="Q1968">
        <v>9.8000000000000007</v>
      </c>
    </row>
    <row r="1969" spans="1:17" x14ac:dyDescent="0.3">
      <c r="A1969" t="s">
        <v>1051</v>
      </c>
      <c r="B1969" t="s">
        <v>18</v>
      </c>
      <c r="C1969" t="s">
        <v>19</v>
      </c>
      <c r="D1969" t="s">
        <v>27</v>
      </c>
      <c r="E1969" t="s">
        <v>21</v>
      </c>
      <c r="F1969" t="s">
        <v>51</v>
      </c>
      <c r="G1969">
        <v>15.5</v>
      </c>
      <c r="H1969">
        <v>1</v>
      </c>
      <c r="I1969">
        <v>0.77500000000000002</v>
      </c>
      <c r="J1969">
        <v>16.274999999999999</v>
      </c>
      <c r="K1969" t="s">
        <v>103</v>
      </c>
      <c r="L1969" s="2">
        <v>0.64097222222222217</v>
      </c>
      <c r="M1969" t="s">
        <v>33</v>
      </c>
      <c r="N1969">
        <v>15.5</v>
      </c>
      <c r="O1969">
        <v>4.7619047620000003</v>
      </c>
      <c r="P1969">
        <v>0.77500000000000002</v>
      </c>
      <c r="Q1969">
        <v>7.4</v>
      </c>
    </row>
    <row r="1970" spans="1:17" x14ac:dyDescent="0.3">
      <c r="A1970" t="s">
        <v>1052</v>
      </c>
      <c r="B1970" t="s">
        <v>25</v>
      </c>
      <c r="C1970" t="s">
        <v>26</v>
      </c>
      <c r="D1970" t="s">
        <v>20</v>
      </c>
      <c r="E1970" t="s">
        <v>31</v>
      </c>
      <c r="F1970" t="s">
        <v>28</v>
      </c>
      <c r="G1970">
        <v>96.82</v>
      </c>
      <c r="H1970">
        <v>3</v>
      </c>
      <c r="I1970">
        <v>14.523</v>
      </c>
      <c r="J1970">
        <v>304.983</v>
      </c>
      <c r="K1970" t="s">
        <v>235</v>
      </c>
      <c r="L1970" s="2">
        <v>0.85902777777777783</v>
      </c>
      <c r="M1970" t="s">
        <v>29</v>
      </c>
      <c r="N1970">
        <v>290.45999999999998</v>
      </c>
      <c r="O1970">
        <v>4.7619047620000003</v>
      </c>
      <c r="P1970">
        <v>14.523</v>
      </c>
      <c r="Q1970">
        <v>6.7</v>
      </c>
    </row>
    <row r="1971" spans="1:17" x14ac:dyDescent="0.3">
      <c r="A1971" t="s">
        <v>1053</v>
      </c>
      <c r="B1971" t="s">
        <v>46</v>
      </c>
      <c r="C1971" t="s">
        <v>47</v>
      </c>
      <c r="D1971" t="s">
        <v>27</v>
      </c>
      <c r="E1971" t="s">
        <v>31</v>
      </c>
      <c r="F1971" t="s">
        <v>48</v>
      </c>
      <c r="G1971">
        <v>33.33</v>
      </c>
      <c r="H1971">
        <v>2</v>
      </c>
      <c r="I1971">
        <v>3.3330000000000002</v>
      </c>
      <c r="J1971">
        <v>69.992999999999995</v>
      </c>
      <c r="K1971" t="s">
        <v>145</v>
      </c>
      <c r="L1971" s="2">
        <v>0.6118055555555556</v>
      </c>
      <c r="M1971" t="s">
        <v>33</v>
      </c>
      <c r="N1971">
        <v>66.66</v>
      </c>
      <c r="O1971">
        <v>4.7619047620000003</v>
      </c>
      <c r="P1971">
        <v>3.3330000000000002</v>
      </c>
      <c r="Q1971">
        <v>6.4</v>
      </c>
    </row>
    <row r="1972" spans="1:17" x14ac:dyDescent="0.3">
      <c r="A1972" t="s">
        <v>1054</v>
      </c>
      <c r="B1972" t="s">
        <v>46</v>
      </c>
      <c r="C1972" t="s">
        <v>47</v>
      </c>
      <c r="D1972" t="s">
        <v>27</v>
      </c>
      <c r="E1972" t="s">
        <v>21</v>
      </c>
      <c r="F1972" t="s">
        <v>28</v>
      </c>
      <c r="G1972">
        <v>38.270000000000003</v>
      </c>
      <c r="H1972">
        <v>2</v>
      </c>
      <c r="I1972">
        <v>3.827</v>
      </c>
      <c r="J1972">
        <v>80.367000000000004</v>
      </c>
      <c r="K1972" s="1">
        <v>43499</v>
      </c>
      <c r="L1972" s="2">
        <v>0.76250000000000007</v>
      </c>
      <c r="M1972" t="s">
        <v>33</v>
      </c>
      <c r="N1972">
        <v>76.540000000000006</v>
      </c>
      <c r="O1972">
        <v>4.7619047620000003</v>
      </c>
      <c r="P1972">
        <v>3.827</v>
      </c>
      <c r="Q1972">
        <v>5.8</v>
      </c>
    </row>
    <row r="1973" spans="1:17" x14ac:dyDescent="0.3">
      <c r="A1973" t="s">
        <v>1055</v>
      </c>
      <c r="B1973" t="s">
        <v>18</v>
      </c>
      <c r="C1973" t="s">
        <v>19</v>
      </c>
      <c r="D1973" t="s">
        <v>27</v>
      </c>
      <c r="E1973" t="s">
        <v>21</v>
      </c>
      <c r="F1973" t="s">
        <v>32</v>
      </c>
      <c r="G1973">
        <v>33.299999999999997</v>
      </c>
      <c r="H1973">
        <v>9</v>
      </c>
      <c r="I1973">
        <v>14.984999999999999</v>
      </c>
      <c r="J1973">
        <v>314.685</v>
      </c>
      <c r="K1973" s="1">
        <v>43558</v>
      </c>
      <c r="L1973" s="2">
        <v>0.64374999999999993</v>
      </c>
      <c r="M1973" t="s">
        <v>23</v>
      </c>
      <c r="N1973">
        <v>299.7</v>
      </c>
      <c r="O1973">
        <v>4.7619047620000003</v>
      </c>
      <c r="P1973">
        <v>14.984999999999999</v>
      </c>
      <c r="Q1973">
        <v>7.2</v>
      </c>
    </row>
    <row r="1974" spans="1:17" x14ac:dyDescent="0.3">
      <c r="A1974" t="s">
        <v>1056</v>
      </c>
      <c r="B1974" t="s">
        <v>18</v>
      </c>
      <c r="C1974" t="s">
        <v>19</v>
      </c>
      <c r="D1974" t="s">
        <v>20</v>
      </c>
      <c r="E1974" t="s">
        <v>31</v>
      </c>
      <c r="F1974" t="s">
        <v>32</v>
      </c>
      <c r="G1974">
        <v>81.010000000000005</v>
      </c>
      <c r="H1974">
        <v>3</v>
      </c>
      <c r="I1974">
        <v>12.1515</v>
      </c>
      <c r="J1974">
        <v>255.1815</v>
      </c>
      <c r="K1974" t="s">
        <v>138</v>
      </c>
      <c r="L1974" s="2">
        <v>0.53819444444444442</v>
      </c>
      <c r="M1974" t="s">
        <v>33</v>
      </c>
      <c r="N1974">
        <v>243.03</v>
      </c>
      <c r="O1974">
        <v>4.7619047620000003</v>
      </c>
      <c r="P1974">
        <v>12.1515</v>
      </c>
      <c r="Q1974">
        <v>9.3000000000000007</v>
      </c>
    </row>
    <row r="1975" spans="1:17" x14ac:dyDescent="0.3">
      <c r="A1975" t="s">
        <v>1057</v>
      </c>
      <c r="B1975" t="s">
        <v>18</v>
      </c>
      <c r="C1975" t="s">
        <v>19</v>
      </c>
      <c r="D1975" t="s">
        <v>27</v>
      </c>
      <c r="E1975" t="s">
        <v>21</v>
      </c>
      <c r="F1975" t="s">
        <v>22</v>
      </c>
      <c r="G1975">
        <v>15.8</v>
      </c>
      <c r="H1975">
        <v>3</v>
      </c>
      <c r="I1975">
        <v>2.37</v>
      </c>
      <c r="J1975">
        <v>49.77</v>
      </c>
      <c r="K1975" t="s">
        <v>39</v>
      </c>
      <c r="L1975" s="2">
        <v>0.75138888888888899</v>
      </c>
      <c r="M1975" t="s">
        <v>29</v>
      </c>
      <c r="N1975">
        <v>47.4</v>
      </c>
      <c r="O1975">
        <v>4.7619047620000003</v>
      </c>
      <c r="P1975">
        <v>2.37</v>
      </c>
      <c r="Q1975">
        <v>9.5</v>
      </c>
    </row>
    <row r="1976" spans="1:17" x14ac:dyDescent="0.3">
      <c r="A1976" t="s">
        <v>1058</v>
      </c>
      <c r="B1976" t="s">
        <v>46</v>
      </c>
      <c r="C1976" t="s">
        <v>47</v>
      </c>
      <c r="D1976" t="s">
        <v>20</v>
      </c>
      <c r="E1976" t="s">
        <v>21</v>
      </c>
      <c r="F1976" t="s">
        <v>28</v>
      </c>
      <c r="G1976">
        <v>34.49</v>
      </c>
      <c r="H1976">
        <v>5</v>
      </c>
      <c r="I1976">
        <v>8.6225000000000005</v>
      </c>
      <c r="J1976">
        <v>181.07249999999999</v>
      </c>
      <c r="K1976" s="1">
        <v>43772</v>
      </c>
      <c r="L1976" s="2">
        <v>0.8222222222222223</v>
      </c>
      <c r="M1976" t="s">
        <v>33</v>
      </c>
      <c r="N1976">
        <v>172.45</v>
      </c>
      <c r="O1976">
        <v>4.7619047620000003</v>
      </c>
      <c r="P1976">
        <v>8.6225000000000005</v>
      </c>
      <c r="Q1976">
        <v>9</v>
      </c>
    </row>
    <row r="1977" spans="1:17" x14ac:dyDescent="0.3">
      <c r="A1977" t="s">
        <v>1059</v>
      </c>
      <c r="B1977" t="s">
        <v>46</v>
      </c>
      <c r="C1977" t="s">
        <v>47</v>
      </c>
      <c r="D1977" t="s">
        <v>20</v>
      </c>
      <c r="E1977" t="s">
        <v>21</v>
      </c>
      <c r="F1977" t="s">
        <v>48</v>
      </c>
      <c r="G1977">
        <v>84.63</v>
      </c>
      <c r="H1977">
        <v>10</v>
      </c>
      <c r="I1977">
        <v>42.314999999999998</v>
      </c>
      <c r="J1977">
        <v>888.61500000000001</v>
      </c>
      <c r="K1977" s="1">
        <v>43466</v>
      </c>
      <c r="L1977" s="2">
        <v>0.48333333333333334</v>
      </c>
      <c r="M1977" t="s">
        <v>33</v>
      </c>
      <c r="N1977">
        <v>846.3</v>
      </c>
      <c r="O1977">
        <v>4.7619047620000003</v>
      </c>
      <c r="P1977">
        <v>42.314999999999998</v>
      </c>
      <c r="Q1977">
        <v>9</v>
      </c>
    </row>
    <row r="1978" spans="1:17" x14ac:dyDescent="0.3">
      <c r="A1978" t="s">
        <v>1060</v>
      </c>
      <c r="B1978" t="s">
        <v>46</v>
      </c>
      <c r="C1978" t="s">
        <v>47</v>
      </c>
      <c r="D1978" t="s">
        <v>20</v>
      </c>
      <c r="E1978" t="s">
        <v>31</v>
      </c>
      <c r="F1978" t="s">
        <v>32</v>
      </c>
      <c r="G1978">
        <v>36.909999999999997</v>
      </c>
      <c r="H1978">
        <v>7</v>
      </c>
      <c r="I1978">
        <v>12.9185</v>
      </c>
      <c r="J1978">
        <v>271.2885</v>
      </c>
      <c r="K1978" s="1">
        <v>43740</v>
      </c>
      <c r="L1978" s="2">
        <v>0.57708333333333328</v>
      </c>
      <c r="M1978" t="s">
        <v>23</v>
      </c>
      <c r="N1978">
        <v>258.37</v>
      </c>
      <c r="O1978">
        <v>4.7619047620000003</v>
      </c>
      <c r="P1978">
        <v>12.9185</v>
      </c>
      <c r="Q1978">
        <v>6.7</v>
      </c>
    </row>
    <row r="1979" spans="1:17" x14ac:dyDescent="0.3">
      <c r="A1979" t="s">
        <v>1061</v>
      </c>
      <c r="B1979" t="s">
        <v>46</v>
      </c>
      <c r="C1979" t="s">
        <v>47</v>
      </c>
      <c r="D1979" t="s">
        <v>27</v>
      </c>
      <c r="E1979" t="s">
        <v>31</v>
      </c>
      <c r="F1979" t="s">
        <v>28</v>
      </c>
      <c r="G1979">
        <v>87.08</v>
      </c>
      <c r="H1979">
        <v>7</v>
      </c>
      <c r="I1979">
        <v>30.478000000000002</v>
      </c>
      <c r="J1979">
        <v>640.03800000000001</v>
      </c>
      <c r="K1979" t="s">
        <v>145</v>
      </c>
      <c r="L1979" s="2">
        <v>0.63680555555555551</v>
      </c>
      <c r="M1979" t="s">
        <v>29</v>
      </c>
      <c r="N1979">
        <v>609.55999999999995</v>
      </c>
      <c r="O1979">
        <v>4.7619047620000003</v>
      </c>
      <c r="P1979">
        <v>30.478000000000002</v>
      </c>
      <c r="Q1979">
        <v>5.5</v>
      </c>
    </row>
    <row r="1980" spans="1:17" x14ac:dyDescent="0.3">
      <c r="A1980" t="s">
        <v>1062</v>
      </c>
      <c r="B1980" t="s">
        <v>18</v>
      </c>
      <c r="C1980" t="s">
        <v>19</v>
      </c>
      <c r="D1980" t="s">
        <v>27</v>
      </c>
      <c r="E1980" t="s">
        <v>31</v>
      </c>
      <c r="F1980" t="s">
        <v>32</v>
      </c>
      <c r="G1980">
        <v>80.08</v>
      </c>
      <c r="H1980">
        <v>3</v>
      </c>
      <c r="I1980">
        <v>12.012</v>
      </c>
      <c r="J1980">
        <v>252.25200000000001</v>
      </c>
      <c r="K1980" s="1">
        <v>43771</v>
      </c>
      <c r="L1980" s="2">
        <v>0.64513888888888882</v>
      </c>
      <c r="M1980" t="s">
        <v>29</v>
      </c>
      <c r="N1980">
        <v>240.24</v>
      </c>
      <c r="O1980">
        <v>4.7619047620000003</v>
      </c>
      <c r="P1980">
        <v>12.012</v>
      </c>
      <c r="Q1980">
        <v>5.4</v>
      </c>
    </row>
    <row r="1981" spans="1:17" x14ac:dyDescent="0.3">
      <c r="A1981" t="s">
        <v>1063</v>
      </c>
      <c r="B1981" t="s">
        <v>25</v>
      </c>
      <c r="C1981" t="s">
        <v>26</v>
      </c>
      <c r="D1981" t="s">
        <v>27</v>
      </c>
      <c r="E1981" t="s">
        <v>31</v>
      </c>
      <c r="F1981" t="s">
        <v>51</v>
      </c>
      <c r="G1981">
        <v>86.13</v>
      </c>
      <c r="H1981">
        <v>2</v>
      </c>
      <c r="I1981">
        <v>8.6129999999999995</v>
      </c>
      <c r="J1981">
        <v>180.87299999999999</v>
      </c>
      <c r="K1981" s="1">
        <v>43648</v>
      </c>
      <c r="L1981" s="2">
        <v>0.74930555555555556</v>
      </c>
      <c r="M1981" t="s">
        <v>29</v>
      </c>
      <c r="N1981">
        <v>172.26</v>
      </c>
      <c r="O1981">
        <v>4.7619047620000003</v>
      </c>
      <c r="P1981">
        <v>8.6129999999999995</v>
      </c>
      <c r="Q1981">
        <v>8.1999999999999993</v>
      </c>
    </row>
    <row r="1982" spans="1:17" x14ac:dyDescent="0.3">
      <c r="A1982" t="s">
        <v>1064</v>
      </c>
      <c r="B1982" t="s">
        <v>46</v>
      </c>
      <c r="C1982" t="s">
        <v>47</v>
      </c>
      <c r="D1982" t="s">
        <v>20</v>
      </c>
      <c r="E1982" t="s">
        <v>31</v>
      </c>
      <c r="F1982" t="s">
        <v>51</v>
      </c>
      <c r="G1982">
        <v>49.92</v>
      </c>
      <c r="H1982">
        <v>2</v>
      </c>
      <c r="I1982">
        <v>4.992</v>
      </c>
      <c r="J1982">
        <v>104.83199999999999</v>
      </c>
      <c r="K1982" s="1">
        <v>43619</v>
      </c>
      <c r="L1982" s="2">
        <v>0.49652777777777773</v>
      </c>
      <c r="M1982" t="s">
        <v>33</v>
      </c>
      <c r="N1982">
        <v>99.84</v>
      </c>
      <c r="O1982">
        <v>4.7619047620000003</v>
      </c>
      <c r="P1982">
        <v>4.992</v>
      </c>
      <c r="Q1982">
        <v>7</v>
      </c>
    </row>
    <row r="1983" spans="1:17" x14ac:dyDescent="0.3">
      <c r="A1983" t="s">
        <v>1065</v>
      </c>
      <c r="B1983" t="s">
        <v>18</v>
      </c>
      <c r="C1983" t="s">
        <v>19</v>
      </c>
      <c r="D1983" t="s">
        <v>27</v>
      </c>
      <c r="E1983" t="s">
        <v>21</v>
      </c>
      <c r="F1983" t="s">
        <v>48</v>
      </c>
      <c r="G1983">
        <v>74.66</v>
      </c>
      <c r="H1983">
        <v>4</v>
      </c>
      <c r="I1983">
        <v>14.932</v>
      </c>
      <c r="J1983">
        <v>313.572</v>
      </c>
      <c r="K1983" s="1">
        <v>43558</v>
      </c>
      <c r="L1983" s="2">
        <v>0.44375000000000003</v>
      </c>
      <c r="M1983" t="s">
        <v>29</v>
      </c>
      <c r="N1983">
        <v>298.64</v>
      </c>
      <c r="O1983">
        <v>4.7619047620000003</v>
      </c>
      <c r="P1983">
        <v>14.932</v>
      </c>
      <c r="Q1983">
        <v>8.5</v>
      </c>
    </row>
    <row r="1984" spans="1:17" x14ac:dyDescent="0.3">
      <c r="A1984" t="s">
        <v>1066</v>
      </c>
      <c r="B1984" t="s">
        <v>46</v>
      </c>
      <c r="C1984" t="s">
        <v>47</v>
      </c>
      <c r="D1984" t="s">
        <v>20</v>
      </c>
      <c r="E1984" t="s">
        <v>31</v>
      </c>
      <c r="F1984" t="s">
        <v>48</v>
      </c>
      <c r="G1984">
        <v>26.6</v>
      </c>
      <c r="H1984">
        <v>6</v>
      </c>
      <c r="I1984">
        <v>7.98</v>
      </c>
      <c r="J1984">
        <v>167.58</v>
      </c>
      <c r="K1984" t="s">
        <v>314</v>
      </c>
      <c r="L1984" s="2">
        <v>0.63194444444444442</v>
      </c>
      <c r="M1984" t="s">
        <v>23</v>
      </c>
      <c r="N1984">
        <v>159.6</v>
      </c>
      <c r="O1984">
        <v>4.7619047620000003</v>
      </c>
      <c r="P1984">
        <v>7.98</v>
      </c>
      <c r="Q1984">
        <v>4.9000000000000004</v>
      </c>
    </row>
    <row r="1985" spans="1:17" x14ac:dyDescent="0.3">
      <c r="A1985" t="s">
        <v>1067</v>
      </c>
      <c r="B1985" t="s">
        <v>46</v>
      </c>
      <c r="C1985" t="s">
        <v>47</v>
      </c>
      <c r="D1985" t="s">
        <v>27</v>
      </c>
      <c r="E1985" t="s">
        <v>21</v>
      </c>
      <c r="F1985" t="s">
        <v>28</v>
      </c>
      <c r="G1985">
        <v>25.45</v>
      </c>
      <c r="H1985">
        <v>1</v>
      </c>
      <c r="I1985">
        <v>1.2725</v>
      </c>
      <c r="J1985">
        <v>26.7225</v>
      </c>
      <c r="K1985" s="1">
        <v>43741</v>
      </c>
      <c r="L1985" s="2">
        <v>0.75694444444444453</v>
      </c>
      <c r="M1985" t="s">
        <v>33</v>
      </c>
      <c r="N1985">
        <v>25.45</v>
      </c>
      <c r="O1985">
        <v>4.7619047620000003</v>
      </c>
      <c r="P1985">
        <v>1.2725</v>
      </c>
      <c r="Q1985">
        <v>5.0999999999999996</v>
      </c>
    </row>
    <row r="1986" spans="1:17" x14ac:dyDescent="0.3">
      <c r="A1986" t="s">
        <v>1068</v>
      </c>
      <c r="B1986" t="s">
        <v>46</v>
      </c>
      <c r="C1986" t="s">
        <v>47</v>
      </c>
      <c r="D1986" t="s">
        <v>27</v>
      </c>
      <c r="E1986" t="s">
        <v>21</v>
      </c>
      <c r="F1986" t="s">
        <v>48</v>
      </c>
      <c r="G1986">
        <v>67.77</v>
      </c>
      <c r="H1986">
        <v>1</v>
      </c>
      <c r="I1986">
        <v>3.3885000000000001</v>
      </c>
      <c r="J1986">
        <v>71.158500000000004</v>
      </c>
      <c r="K1986" s="1">
        <v>43557</v>
      </c>
      <c r="L1986" s="2">
        <v>0.86319444444444438</v>
      </c>
      <c r="M1986" t="s">
        <v>33</v>
      </c>
      <c r="N1986">
        <v>67.77</v>
      </c>
      <c r="O1986">
        <v>4.7619047620000003</v>
      </c>
      <c r="P1986">
        <v>3.3885000000000001</v>
      </c>
      <c r="Q1986">
        <v>6.5</v>
      </c>
    </row>
    <row r="1987" spans="1:17" x14ac:dyDescent="0.3">
      <c r="A1987" t="s">
        <v>1069</v>
      </c>
      <c r="B1987" t="s">
        <v>25</v>
      </c>
      <c r="C1987" t="s">
        <v>26</v>
      </c>
      <c r="D1987" t="s">
        <v>20</v>
      </c>
      <c r="E1987" t="s">
        <v>31</v>
      </c>
      <c r="F1987" t="s">
        <v>48</v>
      </c>
      <c r="G1987">
        <v>59.59</v>
      </c>
      <c r="H1987">
        <v>4</v>
      </c>
      <c r="I1987">
        <v>11.917999999999999</v>
      </c>
      <c r="J1987">
        <v>250.27799999999999</v>
      </c>
      <c r="K1987" t="s">
        <v>183</v>
      </c>
      <c r="L1987" s="2">
        <v>0.53194444444444444</v>
      </c>
      <c r="M1987" t="s">
        <v>29</v>
      </c>
      <c r="N1987">
        <v>238.36</v>
      </c>
      <c r="O1987">
        <v>4.7619047620000003</v>
      </c>
      <c r="P1987">
        <v>11.917999999999999</v>
      </c>
      <c r="Q1987">
        <v>9.8000000000000007</v>
      </c>
    </row>
    <row r="1988" spans="1:17" x14ac:dyDescent="0.3">
      <c r="A1988" t="s">
        <v>1070</v>
      </c>
      <c r="B1988" t="s">
        <v>18</v>
      </c>
      <c r="C1988" t="s">
        <v>19</v>
      </c>
      <c r="D1988" t="s">
        <v>27</v>
      </c>
      <c r="E1988" t="s">
        <v>31</v>
      </c>
      <c r="F1988" t="s">
        <v>22</v>
      </c>
      <c r="G1988">
        <v>58.15</v>
      </c>
      <c r="H1988">
        <v>4</v>
      </c>
      <c r="I1988">
        <v>11.63</v>
      </c>
      <c r="J1988">
        <v>244.23</v>
      </c>
      <c r="K1988" t="s">
        <v>147</v>
      </c>
      <c r="L1988" s="2">
        <v>0.73888888888888893</v>
      </c>
      <c r="M1988" t="s">
        <v>29</v>
      </c>
      <c r="N1988">
        <v>232.6</v>
      </c>
      <c r="O1988">
        <v>4.7619047620000003</v>
      </c>
      <c r="P1988">
        <v>11.63</v>
      </c>
      <c r="Q1988">
        <v>8.4</v>
      </c>
    </row>
    <row r="1989" spans="1:17" x14ac:dyDescent="0.3">
      <c r="A1989" t="s">
        <v>1071</v>
      </c>
      <c r="B1989" t="s">
        <v>18</v>
      </c>
      <c r="C1989" t="s">
        <v>19</v>
      </c>
      <c r="D1989" t="s">
        <v>20</v>
      </c>
      <c r="E1989" t="s">
        <v>21</v>
      </c>
      <c r="F1989" t="s">
        <v>37</v>
      </c>
      <c r="G1989">
        <v>97.48</v>
      </c>
      <c r="H1989">
        <v>9</v>
      </c>
      <c r="I1989">
        <v>43.866</v>
      </c>
      <c r="J1989">
        <v>921.18600000000004</v>
      </c>
      <c r="K1989" t="s">
        <v>354</v>
      </c>
      <c r="L1989" s="2">
        <v>0.59652777777777777</v>
      </c>
      <c r="M1989" t="s">
        <v>23</v>
      </c>
      <c r="N1989">
        <v>877.32</v>
      </c>
      <c r="O1989">
        <v>4.7619047620000003</v>
      </c>
      <c r="P1989">
        <v>43.866</v>
      </c>
      <c r="Q1989">
        <v>7.4</v>
      </c>
    </row>
    <row r="1990" spans="1:17" x14ac:dyDescent="0.3">
      <c r="A1990" t="s">
        <v>1072</v>
      </c>
      <c r="B1990" t="s">
        <v>25</v>
      </c>
      <c r="C1990" t="s">
        <v>26</v>
      </c>
      <c r="D1990" t="s">
        <v>27</v>
      </c>
      <c r="E1990" t="s">
        <v>31</v>
      </c>
      <c r="F1990" t="s">
        <v>22</v>
      </c>
      <c r="G1990">
        <v>99.96</v>
      </c>
      <c r="H1990">
        <v>7</v>
      </c>
      <c r="I1990">
        <v>34.985999999999997</v>
      </c>
      <c r="J1990">
        <v>734.70600000000002</v>
      </c>
      <c r="K1990" t="s">
        <v>147</v>
      </c>
      <c r="L1990" s="2">
        <v>0.43958333333333338</v>
      </c>
      <c r="M1990" t="s">
        <v>29</v>
      </c>
      <c r="N1990">
        <v>699.72</v>
      </c>
      <c r="O1990">
        <v>4.7619047620000003</v>
      </c>
      <c r="P1990">
        <v>34.985999999999997</v>
      </c>
      <c r="Q1990">
        <v>6.1</v>
      </c>
    </row>
    <row r="1991" spans="1:17" x14ac:dyDescent="0.3">
      <c r="A1991" t="s">
        <v>1073</v>
      </c>
      <c r="B1991" t="s">
        <v>25</v>
      </c>
      <c r="C1991" t="s">
        <v>26</v>
      </c>
      <c r="D1991" t="s">
        <v>27</v>
      </c>
      <c r="E1991" t="s">
        <v>31</v>
      </c>
      <c r="F1991" t="s">
        <v>28</v>
      </c>
      <c r="G1991">
        <v>96.37</v>
      </c>
      <c r="H1991">
        <v>7</v>
      </c>
      <c r="I1991">
        <v>33.729500000000002</v>
      </c>
      <c r="J1991">
        <v>708.31949999999995</v>
      </c>
      <c r="K1991" s="1">
        <v>43709</v>
      </c>
      <c r="L1991" s="2">
        <v>0.4861111111111111</v>
      </c>
      <c r="M1991" t="s">
        <v>29</v>
      </c>
      <c r="N1991">
        <v>674.59</v>
      </c>
      <c r="O1991">
        <v>4.7619047620000003</v>
      </c>
      <c r="P1991">
        <v>33.729500000000002</v>
      </c>
      <c r="Q1991">
        <v>6</v>
      </c>
    </row>
    <row r="1992" spans="1:17" x14ac:dyDescent="0.3">
      <c r="A1992" t="s">
        <v>1074</v>
      </c>
      <c r="B1992" t="s">
        <v>46</v>
      </c>
      <c r="C1992" t="s">
        <v>47</v>
      </c>
      <c r="D1992" t="s">
        <v>27</v>
      </c>
      <c r="E1992" t="s">
        <v>21</v>
      </c>
      <c r="F1992" t="s">
        <v>51</v>
      </c>
      <c r="G1992">
        <v>63.71</v>
      </c>
      <c r="H1992">
        <v>5</v>
      </c>
      <c r="I1992">
        <v>15.9275</v>
      </c>
      <c r="J1992">
        <v>334.47750000000002</v>
      </c>
      <c r="K1992" s="1">
        <v>43648</v>
      </c>
      <c r="L1992" s="2">
        <v>0.8125</v>
      </c>
      <c r="M1992" t="s">
        <v>23</v>
      </c>
      <c r="N1992">
        <v>318.55</v>
      </c>
      <c r="O1992">
        <v>4.7619047620000003</v>
      </c>
      <c r="P1992">
        <v>15.9275</v>
      </c>
      <c r="Q1992">
        <v>8.5</v>
      </c>
    </row>
    <row r="1993" spans="1:17" x14ac:dyDescent="0.3">
      <c r="A1993" t="s">
        <v>1075</v>
      </c>
      <c r="B1993" t="s">
        <v>46</v>
      </c>
      <c r="C1993" t="s">
        <v>47</v>
      </c>
      <c r="D1993" t="s">
        <v>27</v>
      </c>
      <c r="E1993" t="s">
        <v>21</v>
      </c>
      <c r="F1993" t="s">
        <v>22</v>
      </c>
      <c r="G1993">
        <v>14.76</v>
      </c>
      <c r="H1993">
        <v>2</v>
      </c>
      <c r="I1993">
        <v>1.476</v>
      </c>
      <c r="J1993">
        <v>30.995999999999999</v>
      </c>
      <c r="K1993" t="s">
        <v>207</v>
      </c>
      <c r="L1993" s="2">
        <v>0.61249999999999993</v>
      </c>
      <c r="M1993" t="s">
        <v>23</v>
      </c>
      <c r="N1993">
        <v>29.52</v>
      </c>
      <c r="O1993">
        <v>4.7619047620000003</v>
      </c>
      <c r="P1993">
        <v>1.476</v>
      </c>
      <c r="Q1993">
        <v>4.3</v>
      </c>
    </row>
    <row r="1994" spans="1:17" x14ac:dyDescent="0.3">
      <c r="A1994" t="s">
        <v>1076</v>
      </c>
      <c r="B1994" t="s">
        <v>46</v>
      </c>
      <c r="C1994" t="s">
        <v>47</v>
      </c>
      <c r="D1994" t="s">
        <v>20</v>
      </c>
      <c r="E1994" t="s">
        <v>31</v>
      </c>
      <c r="F1994" t="s">
        <v>22</v>
      </c>
      <c r="G1994">
        <v>62</v>
      </c>
      <c r="H1994">
        <v>8</v>
      </c>
      <c r="I1994">
        <v>24.8</v>
      </c>
      <c r="J1994">
        <v>520.79999999999995</v>
      </c>
      <c r="K1994" s="1">
        <v>43525</v>
      </c>
      <c r="L1994" s="2">
        <v>0.79722222222222217</v>
      </c>
      <c r="M1994" t="s">
        <v>33</v>
      </c>
      <c r="N1994">
        <v>496</v>
      </c>
      <c r="O1994">
        <v>4.7619047620000003</v>
      </c>
      <c r="P1994">
        <v>24.8</v>
      </c>
      <c r="Q1994">
        <v>6.2</v>
      </c>
    </row>
    <row r="1995" spans="1:17" x14ac:dyDescent="0.3">
      <c r="A1995" t="s">
        <v>1077</v>
      </c>
      <c r="B1995" t="s">
        <v>25</v>
      </c>
      <c r="C1995" t="s">
        <v>26</v>
      </c>
      <c r="D1995" t="s">
        <v>20</v>
      </c>
      <c r="E1995" t="s">
        <v>31</v>
      </c>
      <c r="F1995" t="s">
        <v>28</v>
      </c>
      <c r="G1995">
        <v>82.34</v>
      </c>
      <c r="H1995">
        <v>10</v>
      </c>
      <c r="I1995">
        <v>41.17</v>
      </c>
      <c r="J1995">
        <v>864.57</v>
      </c>
      <c r="K1995" t="s">
        <v>56</v>
      </c>
      <c r="L1995" s="2">
        <v>0.79999999999999993</v>
      </c>
      <c r="M1995" t="s">
        <v>23</v>
      </c>
      <c r="N1995">
        <v>823.4</v>
      </c>
      <c r="O1995">
        <v>4.7619047620000003</v>
      </c>
      <c r="P1995">
        <v>41.17</v>
      </c>
      <c r="Q1995">
        <v>4.3</v>
      </c>
    </row>
    <row r="1996" spans="1:17" x14ac:dyDescent="0.3">
      <c r="A1996" t="s">
        <v>1078</v>
      </c>
      <c r="B1996" t="s">
        <v>46</v>
      </c>
      <c r="C1996" t="s">
        <v>47</v>
      </c>
      <c r="D1996" t="s">
        <v>20</v>
      </c>
      <c r="E1996" t="s">
        <v>31</v>
      </c>
      <c r="F1996" t="s">
        <v>22</v>
      </c>
      <c r="G1996">
        <v>75.37</v>
      </c>
      <c r="H1996">
        <v>8</v>
      </c>
      <c r="I1996">
        <v>30.148</v>
      </c>
      <c r="J1996">
        <v>633.10799999999995</v>
      </c>
      <c r="K1996" t="s">
        <v>80</v>
      </c>
      <c r="L1996" s="2">
        <v>0.65694444444444444</v>
      </c>
      <c r="M1996" t="s">
        <v>33</v>
      </c>
      <c r="N1996">
        <v>602.96</v>
      </c>
      <c r="O1996">
        <v>4.7619047620000003</v>
      </c>
      <c r="P1996">
        <v>30.148</v>
      </c>
      <c r="Q1996">
        <v>8.4</v>
      </c>
    </row>
    <row r="1997" spans="1:17" x14ac:dyDescent="0.3">
      <c r="A1997" t="s">
        <v>1079</v>
      </c>
      <c r="B1997" t="s">
        <v>18</v>
      </c>
      <c r="C1997" t="s">
        <v>19</v>
      </c>
      <c r="D1997" t="s">
        <v>27</v>
      </c>
      <c r="E1997" t="s">
        <v>21</v>
      </c>
      <c r="F1997" t="s">
        <v>48</v>
      </c>
      <c r="G1997">
        <v>56.56</v>
      </c>
      <c r="H1997">
        <v>5</v>
      </c>
      <c r="I1997">
        <v>14.14</v>
      </c>
      <c r="J1997">
        <v>296.94</v>
      </c>
      <c r="K1997" t="s">
        <v>72</v>
      </c>
      <c r="L1997" s="2">
        <v>0.79583333333333339</v>
      </c>
      <c r="M1997" t="s">
        <v>33</v>
      </c>
      <c r="N1997">
        <v>282.8</v>
      </c>
      <c r="O1997">
        <v>4.7619047620000003</v>
      </c>
      <c r="P1997">
        <v>14.14</v>
      </c>
      <c r="Q1997">
        <v>4.5</v>
      </c>
    </row>
    <row r="1998" spans="1:17" x14ac:dyDescent="0.3">
      <c r="A1998" t="s">
        <v>1080</v>
      </c>
      <c r="B1998" t="s">
        <v>46</v>
      </c>
      <c r="C1998" t="s">
        <v>47</v>
      </c>
      <c r="D1998" t="s">
        <v>27</v>
      </c>
      <c r="E1998" t="s">
        <v>21</v>
      </c>
      <c r="F1998" t="s">
        <v>37</v>
      </c>
      <c r="G1998">
        <v>76.599999999999994</v>
      </c>
      <c r="H1998">
        <v>10</v>
      </c>
      <c r="I1998">
        <v>38.299999999999997</v>
      </c>
      <c r="J1998">
        <v>804.3</v>
      </c>
      <c r="K1998" t="s">
        <v>129</v>
      </c>
      <c r="L1998" s="2">
        <v>0.75694444444444453</v>
      </c>
      <c r="M1998" t="s">
        <v>23</v>
      </c>
      <c r="N1998">
        <v>766</v>
      </c>
      <c r="O1998">
        <v>4.7619047620000003</v>
      </c>
      <c r="P1998">
        <v>38.299999999999997</v>
      </c>
      <c r="Q1998">
        <v>6</v>
      </c>
    </row>
    <row r="1999" spans="1:17" x14ac:dyDescent="0.3">
      <c r="A1999" t="s">
        <v>1081</v>
      </c>
      <c r="B1999" t="s">
        <v>18</v>
      </c>
      <c r="C1999" t="s">
        <v>19</v>
      </c>
      <c r="D1999" t="s">
        <v>27</v>
      </c>
      <c r="E1999" t="s">
        <v>31</v>
      </c>
      <c r="F1999" t="s">
        <v>28</v>
      </c>
      <c r="G1999">
        <v>58.03</v>
      </c>
      <c r="H1999">
        <v>2</v>
      </c>
      <c r="I1999">
        <v>5.8029999999999999</v>
      </c>
      <c r="J1999">
        <v>121.863</v>
      </c>
      <c r="K1999" s="1">
        <v>43741</v>
      </c>
      <c r="L1999" s="2">
        <v>0.8652777777777777</v>
      </c>
      <c r="M1999" t="s">
        <v>23</v>
      </c>
      <c r="N1999">
        <v>116.06</v>
      </c>
      <c r="O1999">
        <v>4.7619047620000003</v>
      </c>
      <c r="P1999">
        <v>5.8029999999999999</v>
      </c>
      <c r="Q1999">
        <v>8.8000000000000007</v>
      </c>
    </row>
    <row r="2000" spans="1:17" x14ac:dyDescent="0.3">
      <c r="A2000" t="s">
        <v>1082</v>
      </c>
      <c r="B2000" t="s">
        <v>46</v>
      </c>
      <c r="C2000" t="s">
        <v>47</v>
      </c>
      <c r="D2000" t="s">
        <v>27</v>
      </c>
      <c r="E2000" t="s">
        <v>31</v>
      </c>
      <c r="F2000" t="s">
        <v>51</v>
      </c>
      <c r="G2000">
        <v>17.489999999999998</v>
      </c>
      <c r="H2000">
        <v>10</v>
      </c>
      <c r="I2000">
        <v>8.7449999999999992</v>
      </c>
      <c r="J2000">
        <v>183.64500000000001</v>
      </c>
      <c r="K2000" t="s">
        <v>218</v>
      </c>
      <c r="L2000" s="2">
        <v>0.77430555555555547</v>
      </c>
      <c r="M2000" t="s">
        <v>23</v>
      </c>
      <c r="N2000">
        <v>174.9</v>
      </c>
      <c r="O2000">
        <v>4.7619047620000003</v>
      </c>
      <c r="P2000">
        <v>8.7449999999999992</v>
      </c>
      <c r="Q2000">
        <v>6.6</v>
      </c>
    </row>
    <row r="2001" spans="1:17" x14ac:dyDescent="0.3">
      <c r="A2001" t="s">
        <v>1083</v>
      </c>
      <c r="B2001" t="s">
        <v>25</v>
      </c>
      <c r="C2001" t="s">
        <v>26</v>
      </c>
      <c r="D2001" t="s">
        <v>20</v>
      </c>
      <c r="E2001" t="s">
        <v>21</v>
      </c>
      <c r="F2001" t="s">
        <v>28</v>
      </c>
      <c r="G2001">
        <v>60.95</v>
      </c>
      <c r="H2001">
        <v>1</v>
      </c>
      <c r="I2001">
        <v>3.0474999999999999</v>
      </c>
      <c r="J2001">
        <v>63.997500000000002</v>
      </c>
      <c r="K2001" t="s">
        <v>207</v>
      </c>
      <c r="L2001" s="2">
        <v>0.4861111111111111</v>
      </c>
      <c r="M2001" t="s">
        <v>23</v>
      </c>
      <c r="N2001">
        <v>60.95</v>
      </c>
      <c r="O2001">
        <v>4.7619047620000003</v>
      </c>
      <c r="P2001">
        <v>3.0474999999999999</v>
      </c>
      <c r="Q2001">
        <v>5.9</v>
      </c>
    </row>
    <row r="2002" spans="1:17" x14ac:dyDescent="0.3">
      <c r="A2002" t="s">
        <v>1084</v>
      </c>
      <c r="B2002" t="s">
        <v>25</v>
      </c>
      <c r="C2002" t="s">
        <v>26</v>
      </c>
      <c r="D2002" t="s">
        <v>27</v>
      </c>
      <c r="E2002" t="s">
        <v>31</v>
      </c>
      <c r="F2002" t="s">
        <v>22</v>
      </c>
      <c r="G2002">
        <v>40.35</v>
      </c>
      <c r="H2002">
        <v>1</v>
      </c>
      <c r="I2002">
        <v>2.0175000000000001</v>
      </c>
      <c r="J2002">
        <v>42.3675</v>
      </c>
      <c r="K2002" t="s">
        <v>228</v>
      </c>
      <c r="L2002" s="2">
        <v>0.57361111111111118</v>
      </c>
      <c r="M2002" t="s">
        <v>23</v>
      </c>
      <c r="N2002">
        <v>40.35</v>
      </c>
      <c r="O2002">
        <v>4.7619047620000003</v>
      </c>
      <c r="P2002">
        <v>2.0175000000000001</v>
      </c>
      <c r="Q2002">
        <v>6.2</v>
      </c>
    </row>
    <row r="2003" spans="1:17" x14ac:dyDescent="0.3">
      <c r="A2003" t="s">
        <v>1085</v>
      </c>
      <c r="B2003" t="s">
        <v>46</v>
      </c>
      <c r="C2003" t="s">
        <v>47</v>
      </c>
      <c r="D2003" t="s">
        <v>27</v>
      </c>
      <c r="E2003" t="s">
        <v>21</v>
      </c>
      <c r="F2003" t="s">
        <v>32</v>
      </c>
      <c r="G2003">
        <v>97.38</v>
      </c>
      <c r="H2003">
        <v>10</v>
      </c>
      <c r="I2003">
        <v>48.69</v>
      </c>
      <c r="J2003">
        <v>1022.49</v>
      </c>
      <c r="K2003" s="1">
        <v>43499</v>
      </c>
      <c r="L2003" s="2">
        <v>0.71944444444444444</v>
      </c>
      <c r="M2003" t="s">
        <v>23</v>
      </c>
      <c r="N2003">
        <v>973.8</v>
      </c>
      <c r="O2003">
        <v>4.7619047620000003</v>
      </c>
      <c r="P2003">
        <v>48.69</v>
      </c>
      <c r="Q2003">
        <v>4.4000000000000004</v>
      </c>
    </row>
    <row r="2004" spans="1:17" x14ac:dyDescent="0.3">
      <c r="A2004" t="s">
        <v>1086</v>
      </c>
      <c r="B2004" t="s">
        <v>18</v>
      </c>
      <c r="C2004" t="s">
        <v>19</v>
      </c>
      <c r="D2004" t="s">
        <v>20</v>
      </c>
      <c r="E2004" t="s">
        <v>31</v>
      </c>
      <c r="F2004" t="s">
        <v>48</v>
      </c>
      <c r="G2004">
        <v>31.84</v>
      </c>
      <c r="H2004">
        <v>1</v>
      </c>
      <c r="I2004">
        <v>1.5920000000000001</v>
      </c>
      <c r="J2004">
        <v>33.432000000000002</v>
      </c>
      <c r="K2004" s="1">
        <v>43710</v>
      </c>
      <c r="L2004" s="2">
        <v>0.55694444444444446</v>
      </c>
      <c r="M2004" t="s">
        <v>29</v>
      </c>
      <c r="N2004">
        <v>31.84</v>
      </c>
      <c r="O2004">
        <v>4.7619047620000003</v>
      </c>
      <c r="P2004">
        <v>1.5920000000000001</v>
      </c>
      <c r="Q2004">
        <v>7.7</v>
      </c>
    </row>
    <row r="2005" spans="1:17" x14ac:dyDescent="0.3">
      <c r="A2005" t="s">
        <v>1087</v>
      </c>
      <c r="B2005" t="s">
        <v>18</v>
      </c>
      <c r="C2005" t="s">
        <v>19</v>
      </c>
      <c r="D2005" t="s">
        <v>27</v>
      </c>
      <c r="E2005" t="s">
        <v>31</v>
      </c>
      <c r="F2005" t="s">
        <v>32</v>
      </c>
      <c r="G2005">
        <v>65.819999999999993</v>
      </c>
      <c r="H2005">
        <v>1</v>
      </c>
      <c r="I2005">
        <v>3.2909999999999999</v>
      </c>
      <c r="J2005">
        <v>69.111000000000004</v>
      </c>
      <c r="K2005" t="s">
        <v>218</v>
      </c>
      <c r="L2005" s="2">
        <v>0.6479166666666667</v>
      </c>
      <c r="M2005" t="s">
        <v>29</v>
      </c>
      <c r="N2005">
        <v>65.819999999999993</v>
      </c>
      <c r="O2005">
        <v>4.7619047620000003</v>
      </c>
      <c r="P2005">
        <v>3.2909999999999999</v>
      </c>
      <c r="Q2005">
        <v>4.0999999999999996</v>
      </c>
    </row>
    <row r="2006" spans="1:17" x14ac:dyDescent="0.3">
      <c r="A2006" t="s">
        <v>1088</v>
      </c>
      <c r="B2006" t="s">
        <v>18</v>
      </c>
      <c r="C2006" t="s">
        <v>19</v>
      </c>
      <c r="D2006" t="s">
        <v>20</v>
      </c>
      <c r="E2006" t="s">
        <v>21</v>
      </c>
      <c r="F2006" t="s">
        <v>51</v>
      </c>
      <c r="G2006">
        <v>88.34</v>
      </c>
      <c r="H2006">
        <v>7</v>
      </c>
      <c r="I2006">
        <v>30.919</v>
      </c>
      <c r="J2006">
        <v>649.29899999999998</v>
      </c>
      <c r="K2006" t="s">
        <v>207</v>
      </c>
      <c r="L2006" s="2">
        <v>0.56111111111111112</v>
      </c>
      <c r="M2006" t="s">
        <v>29</v>
      </c>
      <c r="N2006">
        <v>618.38</v>
      </c>
      <c r="O2006">
        <v>4.7619047620000003</v>
      </c>
      <c r="P2006">
        <v>30.919</v>
      </c>
      <c r="Q2006">
        <v>6.6</v>
      </c>
    </row>
  </sheetData>
  <autoFilter ref="A1:Q1001" xr:uid="{8BDDB4A6-5AE0-4566-896D-7FA4AE49CF24}">
    <filterColumn colId="2">
      <filters>
        <filter val="Yangon"/>
      </filters>
    </filterColumn>
    <filterColumn colId="12">
      <filters>
        <filter val="Ewallet"/>
      </filters>
    </filterColumn>
    <filterColumn colId="16">
      <customFilters and="1">
        <customFilter operator="greaterThanOrEqual" val="8"/>
        <customFilter operator="lessThanOrEqual" val="9"/>
      </customFilters>
    </filterColumn>
  </autoFilter>
  <sortState xmlns:xlrd2="http://schemas.microsoft.com/office/spreadsheetml/2017/richdata2" ref="A2:Q1001">
    <sortCondition ref="B2:B1001"/>
    <sortCondition ref="D2:D1001"/>
    <sortCondition ref="M2:M1001"/>
  </sortState>
  <dataValidations disablePrompts="1" count="1">
    <dataValidation type="decimal" allowBlank="1" showInputMessage="1" showErrorMessage="1" errorTitle="Range Error" error="The Range of rating should be in between 1 and 10." promptTitle="Range Between 1 to 10" prompt="The range of rating must be in between 1 and 10." sqref="Q7:Q999" xr:uid="{C62FAA12-007E-4BFB-BEF9-126083E61B48}">
      <formula1>1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C3F6-63EC-4887-B4C6-DE07A9A1A5FC}">
  <dimension ref="A1:W1001"/>
  <sheetViews>
    <sheetView tabSelected="1" topLeftCell="D1" zoomScale="85" zoomScaleNormal="85" workbookViewId="0">
      <selection activeCell="AC18" sqref="AC18"/>
    </sheetView>
  </sheetViews>
  <sheetFormatPr defaultRowHeight="14.4" x14ac:dyDescent="0.3"/>
  <cols>
    <col min="1" max="1" width="9.88671875" bestFit="1" customWidth="1"/>
    <col min="2" max="2" width="9.88671875" customWidth="1"/>
    <col min="3" max="3" width="9.88671875" bestFit="1" customWidth="1"/>
    <col min="10" max="10" width="15.5546875" customWidth="1"/>
    <col min="11" max="11" width="10.33203125" bestFit="1" customWidth="1"/>
    <col min="13" max="13" width="9.88671875" bestFit="1" customWidth="1"/>
    <col min="14" max="14" width="12.21875" customWidth="1"/>
    <col min="17" max="17" width="9.88671875" bestFit="1" customWidth="1"/>
    <col min="18" max="18" width="22.5546875" bestFit="1" customWidth="1"/>
    <col min="22" max="22" width="10.3320312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3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</row>
    <row r="3" spans="1:23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</row>
    <row r="4" spans="1:23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</row>
    <row r="5" spans="1:23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</row>
    <row r="6" spans="1:23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</row>
    <row r="7" spans="1:23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</row>
    <row r="8" spans="1:23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Q8" s="5" t="s">
        <v>12</v>
      </c>
      <c r="R8" s="5" t="s">
        <v>1146</v>
      </c>
    </row>
    <row r="9" spans="1:23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Q9" s="4" t="s">
        <v>23</v>
      </c>
      <c r="R9" s="4">
        <f>COUNTIF($M$2:$M$1001,Q9)</f>
        <v>345</v>
      </c>
    </row>
    <row r="10" spans="1:23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Q10" s="4" t="s">
        <v>29</v>
      </c>
      <c r="R10" s="4">
        <f>COUNTIF($M$2:$M$1001,Q10)</f>
        <v>344</v>
      </c>
      <c r="W10" s="2"/>
    </row>
    <row r="11" spans="1:23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Q11" s="4" t="s">
        <v>33</v>
      </c>
      <c r="R11" s="4">
        <f t="shared" ref="R10:R11" si="0">COUNTIF($M$2:$M$1001,Q11)</f>
        <v>311</v>
      </c>
      <c r="V11" s="1"/>
      <c r="W11" s="2"/>
    </row>
    <row r="12" spans="1:23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W12" s="2"/>
    </row>
    <row r="13" spans="1:23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W13" s="2"/>
    </row>
    <row r="14" spans="1:23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W14" s="2"/>
    </row>
    <row r="15" spans="1:23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V15" s="1"/>
      <c r="W15" s="2"/>
    </row>
    <row r="16" spans="1:23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V16" s="1"/>
      <c r="W16" s="2"/>
    </row>
    <row r="17" spans="1:23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W17" s="2"/>
    </row>
    <row r="18" spans="1:23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W18" s="2"/>
    </row>
    <row r="19" spans="1:23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V19" s="1"/>
      <c r="W19" s="2"/>
    </row>
    <row r="20" spans="1:23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W20" s="2"/>
    </row>
    <row r="21" spans="1:23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V21" s="1"/>
      <c r="W21" s="2"/>
    </row>
    <row r="22" spans="1:23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W22" s="2"/>
    </row>
    <row r="23" spans="1:23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W23" s="2"/>
    </row>
    <row r="24" spans="1:23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Q24" s="5" t="s">
        <v>1</v>
      </c>
      <c r="R24" s="5" t="s">
        <v>1147</v>
      </c>
    </row>
    <row r="25" spans="1:23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Q25" s="4" t="s">
        <v>18</v>
      </c>
      <c r="R25" s="4">
        <f>SUMIF($B$2:$B$1001,Q25,$J$2:$J$1001)</f>
        <v>106200.37050000011</v>
      </c>
    </row>
    <row r="26" spans="1:23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Q26" s="4" t="s">
        <v>25</v>
      </c>
      <c r="R26" s="4">
        <f t="shared" ref="R26:R27" si="1">SUMIF($B$2:$B$1001,Q26,$J$2:$J$1001)</f>
        <v>110568.70649999994</v>
      </c>
    </row>
    <row r="27" spans="1:23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Q27" s="4" t="s">
        <v>46</v>
      </c>
      <c r="R27" s="4">
        <f t="shared" si="1"/>
        <v>106197.67199999996</v>
      </c>
    </row>
    <row r="28" spans="1:23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</row>
    <row r="29" spans="1:23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</row>
    <row r="30" spans="1:23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</row>
    <row r="31" spans="1:23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</row>
    <row r="32" spans="1:23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</row>
    <row r="33" spans="1:13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</row>
    <row r="34" spans="1:13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</row>
    <row r="35" spans="1:13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</row>
    <row r="36" spans="1:13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</row>
    <row r="37" spans="1:13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</row>
    <row r="38" spans="1:13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</row>
    <row r="39" spans="1:13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</row>
    <row r="40" spans="1:13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</row>
    <row r="41" spans="1:13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</row>
    <row r="42" spans="1:13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</row>
    <row r="43" spans="1:13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</row>
    <row r="44" spans="1:13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</row>
    <row r="45" spans="1:13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</row>
    <row r="46" spans="1:13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</row>
    <row r="47" spans="1:13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</row>
    <row r="48" spans="1:13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</row>
    <row r="49" spans="1:13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</row>
    <row r="50" spans="1:13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</row>
    <row r="51" spans="1:13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</row>
    <row r="52" spans="1:13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</row>
    <row r="53" spans="1:13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</row>
    <row r="54" spans="1:13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</row>
    <row r="55" spans="1:13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</row>
    <row r="56" spans="1:13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</row>
    <row r="57" spans="1:13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</row>
    <row r="58" spans="1:13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</row>
    <row r="59" spans="1:13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</row>
    <row r="60" spans="1:13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</row>
    <row r="61" spans="1:13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</row>
    <row r="62" spans="1:13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</row>
    <row r="63" spans="1:13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</row>
    <row r="64" spans="1:13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</row>
    <row r="65" spans="1:13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</row>
    <row r="66" spans="1:13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</row>
    <row r="67" spans="1:13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</row>
    <row r="68" spans="1:13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</row>
    <row r="69" spans="1:13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</row>
    <row r="70" spans="1:13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</row>
    <row r="71" spans="1:13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</row>
    <row r="72" spans="1:13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</row>
    <row r="73" spans="1:13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</row>
    <row r="74" spans="1:13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</row>
    <row r="75" spans="1:13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</row>
    <row r="76" spans="1:13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</row>
    <row r="77" spans="1:13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</row>
    <row r="78" spans="1:13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</row>
    <row r="79" spans="1:13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</row>
    <row r="80" spans="1:13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</row>
    <row r="81" spans="1:13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</row>
    <row r="82" spans="1:13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</row>
    <row r="83" spans="1:13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</row>
    <row r="84" spans="1:13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</row>
    <row r="85" spans="1:13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</row>
    <row r="86" spans="1:13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</row>
    <row r="87" spans="1:13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</row>
    <row r="88" spans="1:13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</row>
    <row r="89" spans="1:13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</row>
    <row r="90" spans="1:13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</row>
    <row r="91" spans="1:13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</row>
    <row r="92" spans="1:13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</row>
    <row r="93" spans="1:13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</row>
    <row r="94" spans="1:13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</row>
    <row r="95" spans="1:13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</row>
    <row r="96" spans="1:13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</row>
    <row r="97" spans="1:13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</row>
    <row r="98" spans="1:13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</row>
    <row r="99" spans="1:13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</row>
    <row r="100" spans="1:13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</row>
    <row r="101" spans="1:13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</row>
    <row r="102" spans="1:13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</row>
    <row r="103" spans="1:13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</row>
    <row r="104" spans="1:13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</row>
    <row r="105" spans="1:13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</row>
    <row r="106" spans="1:13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</row>
    <row r="107" spans="1:13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</row>
    <row r="108" spans="1:13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</row>
    <row r="109" spans="1:13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</row>
    <row r="110" spans="1:13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</row>
    <row r="111" spans="1:13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</row>
    <row r="112" spans="1:13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</row>
    <row r="113" spans="1:13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</row>
    <row r="114" spans="1:13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</row>
    <row r="115" spans="1:13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</row>
    <row r="116" spans="1:13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</row>
    <row r="117" spans="1:13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</row>
    <row r="118" spans="1:13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</row>
    <row r="119" spans="1:13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</row>
    <row r="120" spans="1:13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</row>
    <row r="121" spans="1:13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</row>
    <row r="122" spans="1:13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</row>
    <row r="123" spans="1:13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</row>
    <row r="124" spans="1:13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</row>
    <row r="125" spans="1:13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</row>
    <row r="126" spans="1:13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</row>
    <row r="127" spans="1:13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</row>
    <row r="128" spans="1:13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</row>
    <row r="129" spans="1:13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</row>
    <row r="130" spans="1:13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</row>
    <row r="131" spans="1:13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</row>
    <row r="132" spans="1:13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</row>
    <row r="133" spans="1:13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</row>
    <row r="134" spans="1:13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</row>
    <row r="135" spans="1:13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</row>
    <row r="136" spans="1:13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</row>
    <row r="137" spans="1:13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</row>
    <row r="138" spans="1:13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</row>
    <row r="139" spans="1:13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</row>
    <row r="140" spans="1:13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</row>
    <row r="141" spans="1:13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</row>
    <row r="142" spans="1:13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</row>
    <row r="143" spans="1:13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</row>
    <row r="144" spans="1:13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</row>
    <row r="145" spans="1:13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</row>
    <row r="146" spans="1:13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</row>
    <row r="147" spans="1:13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</row>
    <row r="148" spans="1:13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</row>
    <row r="149" spans="1:13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</row>
    <row r="150" spans="1:13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</row>
    <row r="151" spans="1:13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</row>
    <row r="152" spans="1:13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</row>
    <row r="153" spans="1:13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</row>
    <row r="154" spans="1:13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</row>
    <row r="155" spans="1:13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</row>
    <row r="156" spans="1:13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</row>
    <row r="157" spans="1:13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</row>
    <row r="158" spans="1:13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</row>
    <row r="159" spans="1:13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</row>
    <row r="160" spans="1:13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</row>
    <row r="161" spans="1:13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</row>
    <row r="162" spans="1:13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</row>
    <row r="163" spans="1:13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</row>
    <row r="164" spans="1:13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</row>
    <row r="165" spans="1:13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</row>
    <row r="166" spans="1:13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</row>
    <row r="167" spans="1:13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</row>
    <row r="168" spans="1:13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</row>
    <row r="169" spans="1:13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</row>
    <row r="170" spans="1:13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</row>
    <row r="171" spans="1:13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</row>
    <row r="172" spans="1:13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</row>
    <row r="173" spans="1:13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</row>
    <row r="174" spans="1:13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</row>
    <row r="175" spans="1:13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</row>
    <row r="176" spans="1:13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</row>
    <row r="177" spans="1:13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</row>
    <row r="178" spans="1:13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</row>
    <row r="179" spans="1:13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</row>
    <row r="180" spans="1:13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</row>
    <row r="181" spans="1:13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</row>
    <row r="182" spans="1:13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</row>
    <row r="183" spans="1:13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</row>
    <row r="184" spans="1:13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</row>
    <row r="185" spans="1:13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</row>
    <row r="186" spans="1:13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</row>
    <row r="187" spans="1:13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</row>
    <row r="188" spans="1:13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</row>
    <row r="189" spans="1:13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</row>
    <row r="190" spans="1:13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</row>
    <row r="191" spans="1:13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</row>
    <row r="192" spans="1:13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</row>
    <row r="193" spans="1:13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</row>
    <row r="194" spans="1:13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</row>
    <row r="195" spans="1:13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</row>
    <row r="196" spans="1:13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</row>
    <row r="197" spans="1:13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</row>
    <row r="198" spans="1:13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</row>
    <row r="199" spans="1:13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</row>
    <row r="200" spans="1:13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</row>
    <row r="201" spans="1:13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</row>
    <row r="202" spans="1:13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</row>
    <row r="203" spans="1:13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</row>
    <row r="204" spans="1:13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</row>
    <row r="205" spans="1:13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</row>
    <row r="206" spans="1:13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</row>
    <row r="207" spans="1:13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</row>
    <row r="208" spans="1:13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</row>
    <row r="209" spans="1:13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</row>
    <row r="210" spans="1:13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</row>
    <row r="211" spans="1:13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</row>
    <row r="212" spans="1:13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</row>
    <row r="213" spans="1:13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</row>
    <row r="214" spans="1:13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</row>
    <row r="215" spans="1:13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</row>
    <row r="216" spans="1:13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</row>
    <row r="217" spans="1:13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</row>
    <row r="218" spans="1:13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</row>
    <row r="219" spans="1:13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</row>
    <row r="220" spans="1:13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</row>
    <row r="221" spans="1:13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</row>
    <row r="222" spans="1:13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</row>
    <row r="223" spans="1:13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</row>
    <row r="224" spans="1:13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</row>
    <row r="225" spans="1:13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</row>
    <row r="226" spans="1:13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</row>
    <row r="227" spans="1:13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</row>
    <row r="228" spans="1:13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</row>
    <row r="229" spans="1:13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</row>
    <row r="230" spans="1:13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</row>
    <row r="231" spans="1:13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</row>
    <row r="232" spans="1:13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</row>
    <row r="233" spans="1:13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</row>
    <row r="234" spans="1:13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</row>
    <row r="235" spans="1:13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</row>
    <row r="236" spans="1:13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</row>
    <row r="237" spans="1:13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</row>
    <row r="238" spans="1:13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</row>
    <row r="239" spans="1:13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</row>
    <row r="240" spans="1:13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</row>
    <row r="241" spans="1:13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</row>
    <row r="242" spans="1:13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</row>
    <row r="243" spans="1:13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</row>
    <row r="244" spans="1:13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</row>
    <row r="245" spans="1:13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</row>
    <row r="246" spans="1:13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</row>
    <row r="247" spans="1:13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</row>
    <row r="248" spans="1:13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</row>
    <row r="249" spans="1:13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</row>
    <row r="250" spans="1:13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</row>
    <row r="251" spans="1:13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</row>
    <row r="252" spans="1:13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</row>
    <row r="253" spans="1:13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</row>
    <row r="254" spans="1:13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</row>
    <row r="255" spans="1:13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</row>
    <row r="256" spans="1:13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</row>
    <row r="257" spans="1:13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</row>
    <row r="258" spans="1:13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</row>
    <row r="259" spans="1:13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</row>
    <row r="260" spans="1:13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</row>
    <row r="261" spans="1:13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</row>
    <row r="262" spans="1:13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</row>
    <row r="263" spans="1:13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</row>
    <row r="264" spans="1:13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</row>
    <row r="265" spans="1:13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</row>
    <row r="266" spans="1:13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</row>
    <row r="267" spans="1:13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</row>
    <row r="268" spans="1:13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</row>
    <row r="269" spans="1:13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</row>
    <row r="270" spans="1:13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</row>
    <row r="271" spans="1:13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</row>
    <row r="272" spans="1:13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</row>
    <row r="273" spans="1:13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</row>
    <row r="274" spans="1:13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</row>
    <row r="275" spans="1:13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</row>
    <row r="276" spans="1:13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</row>
    <row r="277" spans="1:13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</row>
    <row r="278" spans="1:13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</row>
    <row r="279" spans="1:13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</row>
    <row r="280" spans="1:13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</row>
    <row r="281" spans="1:13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</row>
    <row r="282" spans="1:13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</row>
    <row r="283" spans="1:13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</row>
    <row r="284" spans="1:13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</row>
    <row r="285" spans="1:13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</row>
    <row r="286" spans="1:13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</row>
    <row r="287" spans="1:13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</row>
    <row r="288" spans="1:13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</row>
    <row r="289" spans="1:13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</row>
    <row r="290" spans="1:13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</row>
    <row r="291" spans="1:13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</row>
    <row r="292" spans="1:13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</row>
    <row r="293" spans="1:13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</row>
    <row r="294" spans="1:13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</row>
    <row r="295" spans="1:13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</row>
    <row r="296" spans="1:13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</row>
    <row r="297" spans="1:13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</row>
    <row r="298" spans="1:13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</row>
    <row r="299" spans="1:13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</row>
    <row r="300" spans="1:13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</row>
    <row r="301" spans="1:13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</row>
    <row r="302" spans="1:13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</row>
    <row r="303" spans="1:13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</row>
    <row r="304" spans="1:13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</row>
    <row r="305" spans="1:13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</row>
    <row r="306" spans="1:13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</row>
    <row r="307" spans="1:13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</row>
    <row r="308" spans="1:13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</row>
    <row r="309" spans="1:13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</row>
    <row r="310" spans="1:13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</row>
    <row r="311" spans="1:13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</row>
    <row r="312" spans="1:13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</row>
    <row r="313" spans="1:13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</row>
    <row r="314" spans="1:13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</row>
    <row r="315" spans="1:13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</row>
    <row r="316" spans="1:13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</row>
    <row r="317" spans="1:13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</row>
    <row r="318" spans="1:13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</row>
    <row r="319" spans="1:13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</row>
    <row r="320" spans="1:13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</row>
    <row r="321" spans="1:13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</row>
    <row r="322" spans="1:13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</row>
    <row r="323" spans="1:13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</row>
    <row r="324" spans="1:13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</row>
    <row r="325" spans="1:13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</row>
    <row r="326" spans="1:13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</row>
    <row r="327" spans="1:13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</row>
    <row r="328" spans="1:13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</row>
    <row r="329" spans="1:13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</row>
    <row r="330" spans="1:13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</row>
    <row r="331" spans="1:13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</row>
    <row r="332" spans="1:13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</row>
    <row r="333" spans="1:13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</row>
    <row r="334" spans="1:13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</row>
    <row r="335" spans="1:13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</row>
    <row r="336" spans="1:13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</row>
    <row r="337" spans="1:13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</row>
    <row r="338" spans="1:13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</row>
    <row r="339" spans="1:13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</row>
    <row r="340" spans="1:13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</row>
    <row r="341" spans="1:13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</row>
    <row r="342" spans="1:13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</row>
    <row r="343" spans="1:13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</row>
    <row r="344" spans="1:13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</row>
    <row r="345" spans="1:13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</row>
    <row r="346" spans="1:13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</row>
    <row r="347" spans="1:13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</row>
    <row r="348" spans="1:13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</row>
    <row r="349" spans="1:13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</row>
    <row r="350" spans="1:13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</row>
    <row r="351" spans="1:13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</row>
    <row r="352" spans="1:13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</row>
    <row r="353" spans="1:13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</row>
    <row r="354" spans="1:13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</row>
    <row r="355" spans="1:13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</row>
    <row r="356" spans="1:13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</row>
    <row r="357" spans="1:13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</row>
    <row r="358" spans="1:13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</row>
    <row r="359" spans="1:13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</row>
    <row r="360" spans="1:13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</row>
    <row r="361" spans="1:13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</row>
    <row r="362" spans="1:13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</row>
    <row r="363" spans="1:13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</row>
    <row r="364" spans="1:13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</row>
    <row r="365" spans="1:13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</row>
    <row r="366" spans="1:13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</row>
    <row r="367" spans="1:13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</row>
    <row r="368" spans="1:13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</row>
    <row r="369" spans="1:13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</row>
    <row r="370" spans="1:13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</row>
    <row r="371" spans="1:13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</row>
    <row r="372" spans="1:13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</row>
    <row r="373" spans="1:13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</row>
    <row r="374" spans="1:13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</row>
    <row r="375" spans="1:13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</row>
    <row r="376" spans="1:13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</row>
    <row r="377" spans="1:13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</row>
    <row r="378" spans="1:13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</row>
    <row r="379" spans="1:13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</row>
    <row r="380" spans="1:13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</row>
    <row r="381" spans="1:13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</row>
    <row r="382" spans="1:13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</row>
    <row r="383" spans="1:13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</row>
    <row r="384" spans="1:13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</row>
    <row r="385" spans="1:13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</row>
    <row r="386" spans="1:13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</row>
    <row r="387" spans="1:13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</row>
    <row r="388" spans="1:13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</row>
    <row r="389" spans="1:13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</row>
    <row r="390" spans="1:13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</row>
    <row r="391" spans="1:13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</row>
    <row r="392" spans="1:13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</row>
    <row r="393" spans="1:13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</row>
    <row r="394" spans="1:13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</row>
    <row r="395" spans="1:13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</row>
    <row r="396" spans="1:13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</row>
    <row r="397" spans="1:13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</row>
    <row r="398" spans="1:13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</row>
    <row r="399" spans="1:13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</row>
    <row r="400" spans="1:13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</row>
    <row r="401" spans="1:13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</row>
    <row r="402" spans="1:13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</row>
    <row r="403" spans="1:13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</row>
    <row r="404" spans="1:13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</row>
    <row r="405" spans="1:13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</row>
    <row r="406" spans="1:13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</row>
    <row r="407" spans="1:13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</row>
    <row r="408" spans="1:13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</row>
    <row r="409" spans="1:13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</row>
    <row r="410" spans="1:13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</row>
    <row r="411" spans="1:13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</row>
    <row r="412" spans="1:13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</row>
    <row r="413" spans="1:13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</row>
    <row r="414" spans="1:13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</row>
    <row r="415" spans="1:13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</row>
    <row r="416" spans="1:13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</row>
    <row r="417" spans="1:13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</row>
    <row r="418" spans="1:13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</row>
    <row r="419" spans="1:13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</row>
    <row r="420" spans="1:13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</row>
    <row r="421" spans="1:13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</row>
    <row r="422" spans="1:13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</row>
    <row r="423" spans="1:13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</row>
    <row r="424" spans="1:13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</row>
    <row r="425" spans="1:13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</row>
    <row r="426" spans="1:13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</row>
    <row r="427" spans="1:13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</row>
    <row r="428" spans="1:13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</row>
    <row r="429" spans="1:13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</row>
    <row r="430" spans="1:13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</row>
    <row r="431" spans="1:13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</row>
    <row r="432" spans="1:13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</row>
    <row r="433" spans="1:13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</row>
    <row r="434" spans="1:13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</row>
    <row r="435" spans="1:13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</row>
    <row r="436" spans="1:13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</row>
    <row r="437" spans="1:13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</row>
    <row r="438" spans="1:13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</row>
    <row r="439" spans="1:13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</row>
    <row r="440" spans="1:13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</row>
    <row r="441" spans="1:13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</row>
    <row r="442" spans="1:13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</row>
    <row r="443" spans="1:13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</row>
    <row r="444" spans="1:13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</row>
    <row r="445" spans="1:13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</row>
    <row r="446" spans="1:13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</row>
    <row r="447" spans="1:13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</row>
    <row r="448" spans="1:13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</row>
    <row r="449" spans="1:13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</row>
    <row r="450" spans="1:13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</row>
    <row r="451" spans="1:13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</row>
    <row r="452" spans="1:13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</row>
    <row r="453" spans="1:13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</row>
    <row r="454" spans="1:13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</row>
    <row r="455" spans="1:13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</row>
    <row r="456" spans="1:13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</row>
    <row r="457" spans="1:13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</row>
    <row r="458" spans="1:13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</row>
    <row r="459" spans="1:13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</row>
    <row r="460" spans="1:13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</row>
    <row r="461" spans="1:13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</row>
    <row r="462" spans="1:13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</row>
    <row r="463" spans="1:13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</row>
    <row r="464" spans="1:13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</row>
    <row r="465" spans="1:13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</row>
    <row r="466" spans="1:13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</row>
    <row r="467" spans="1:13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</row>
    <row r="468" spans="1:13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</row>
    <row r="469" spans="1:13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</row>
    <row r="470" spans="1:13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</row>
    <row r="471" spans="1:13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</row>
    <row r="472" spans="1:13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</row>
    <row r="473" spans="1:13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</row>
    <row r="474" spans="1:13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</row>
    <row r="475" spans="1:13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</row>
    <row r="476" spans="1:13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</row>
    <row r="477" spans="1:13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</row>
    <row r="478" spans="1:13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</row>
    <row r="479" spans="1:13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</row>
    <row r="480" spans="1:13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</row>
    <row r="481" spans="1:13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</row>
    <row r="482" spans="1:13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</row>
    <row r="483" spans="1:13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</row>
    <row r="484" spans="1:13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</row>
    <row r="485" spans="1:13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</row>
    <row r="486" spans="1:13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</row>
    <row r="487" spans="1:13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</row>
    <row r="488" spans="1:13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</row>
    <row r="489" spans="1:13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</row>
    <row r="490" spans="1:13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</row>
    <row r="491" spans="1:13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</row>
    <row r="492" spans="1:13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</row>
    <row r="493" spans="1:13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</row>
    <row r="494" spans="1:13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</row>
    <row r="495" spans="1:13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</row>
    <row r="496" spans="1:13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</row>
    <row r="497" spans="1:13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</row>
    <row r="498" spans="1:13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</row>
    <row r="499" spans="1:13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</row>
    <row r="500" spans="1:13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</row>
    <row r="501" spans="1:13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</row>
    <row r="502" spans="1:13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</row>
    <row r="503" spans="1:13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</row>
    <row r="504" spans="1:13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</row>
    <row r="505" spans="1:13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</row>
    <row r="506" spans="1:13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</row>
    <row r="507" spans="1:13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</row>
    <row r="508" spans="1:13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</row>
    <row r="509" spans="1:13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</row>
    <row r="510" spans="1:13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</row>
    <row r="511" spans="1:13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</row>
    <row r="512" spans="1:13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</row>
    <row r="513" spans="1:13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</row>
    <row r="514" spans="1:13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</row>
    <row r="515" spans="1:13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</row>
    <row r="516" spans="1:13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</row>
    <row r="517" spans="1:13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</row>
    <row r="518" spans="1:13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</row>
    <row r="519" spans="1:13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</row>
    <row r="520" spans="1:13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</row>
    <row r="521" spans="1:13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</row>
    <row r="522" spans="1:13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</row>
    <row r="523" spans="1:13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</row>
    <row r="524" spans="1:13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</row>
    <row r="525" spans="1:13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</row>
    <row r="526" spans="1:13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</row>
    <row r="527" spans="1:13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</row>
    <row r="528" spans="1:13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</row>
    <row r="529" spans="1:13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</row>
    <row r="530" spans="1:13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</row>
    <row r="531" spans="1:13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</row>
    <row r="532" spans="1:13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</row>
    <row r="533" spans="1:13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</row>
    <row r="534" spans="1:13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</row>
    <row r="535" spans="1:13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</row>
    <row r="536" spans="1:13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</row>
    <row r="537" spans="1:13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</row>
    <row r="538" spans="1:13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</row>
    <row r="539" spans="1:13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</row>
    <row r="540" spans="1:13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</row>
    <row r="541" spans="1:13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</row>
    <row r="542" spans="1:13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</row>
    <row r="543" spans="1:13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</row>
    <row r="544" spans="1:13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</row>
    <row r="545" spans="1:13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</row>
    <row r="546" spans="1:13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</row>
    <row r="547" spans="1:13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</row>
    <row r="548" spans="1:13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</row>
    <row r="549" spans="1:13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</row>
    <row r="550" spans="1:13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</row>
    <row r="551" spans="1:13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</row>
    <row r="552" spans="1:13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</row>
    <row r="553" spans="1:13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</row>
    <row r="554" spans="1:13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</row>
    <row r="555" spans="1:13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</row>
    <row r="556" spans="1:13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</row>
    <row r="557" spans="1:13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</row>
    <row r="558" spans="1:13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</row>
    <row r="559" spans="1:13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</row>
    <row r="560" spans="1:13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</row>
    <row r="561" spans="1:13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</row>
    <row r="562" spans="1:13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</row>
    <row r="563" spans="1:13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</row>
    <row r="564" spans="1:13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</row>
    <row r="565" spans="1:13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</row>
    <row r="566" spans="1:13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</row>
    <row r="567" spans="1:13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</row>
    <row r="568" spans="1:13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</row>
    <row r="569" spans="1:13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</row>
    <row r="570" spans="1:13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</row>
    <row r="571" spans="1:13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</row>
    <row r="572" spans="1:13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</row>
    <row r="573" spans="1:13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</row>
    <row r="574" spans="1:13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</row>
    <row r="575" spans="1:13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</row>
    <row r="576" spans="1:13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</row>
    <row r="577" spans="1:13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</row>
    <row r="578" spans="1:13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</row>
    <row r="579" spans="1:13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</row>
    <row r="580" spans="1:13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</row>
    <row r="581" spans="1:13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</row>
    <row r="582" spans="1:13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</row>
    <row r="583" spans="1:13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</row>
    <row r="584" spans="1:13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</row>
    <row r="585" spans="1:13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</row>
    <row r="586" spans="1:13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</row>
    <row r="587" spans="1:13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</row>
    <row r="588" spans="1:13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</row>
    <row r="589" spans="1:13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</row>
    <row r="590" spans="1:13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</row>
    <row r="591" spans="1:13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</row>
    <row r="592" spans="1:13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</row>
    <row r="593" spans="1:13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</row>
    <row r="594" spans="1:13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</row>
    <row r="595" spans="1:13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</row>
    <row r="596" spans="1:13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</row>
    <row r="597" spans="1:13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</row>
    <row r="598" spans="1:13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</row>
    <row r="599" spans="1:13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</row>
    <row r="600" spans="1:13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</row>
    <row r="601" spans="1:13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</row>
    <row r="602" spans="1:13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</row>
    <row r="603" spans="1:13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</row>
    <row r="604" spans="1:13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</row>
    <row r="605" spans="1:13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</row>
    <row r="606" spans="1:13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</row>
    <row r="607" spans="1:13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</row>
    <row r="608" spans="1:13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</row>
    <row r="609" spans="1:13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</row>
    <row r="610" spans="1:13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</row>
    <row r="611" spans="1:13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</row>
    <row r="612" spans="1:13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</row>
    <row r="613" spans="1:13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</row>
    <row r="614" spans="1:13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</row>
    <row r="615" spans="1:13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</row>
    <row r="616" spans="1:13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</row>
    <row r="617" spans="1:13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</row>
    <row r="618" spans="1:13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</row>
    <row r="619" spans="1:13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</row>
    <row r="620" spans="1:13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</row>
    <row r="621" spans="1:13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</row>
    <row r="622" spans="1:13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</row>
    <row r="623" spans="1:13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</row>
    <row r="624" spans="1:13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</row>
    <row r="625" spans="1:13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</row>
    <row r="626" spans="1:13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</row>
    <row r="627" spans="1:13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</row>
    <row r="628" spans="1:13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</row>
    <row r="629" spans="1:13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</row>
    <row r="630" spans="1:13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</row>
    <row r="631" spans="1:13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</row>
    <row r="632" spans="1:13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</row>
    <row r="633" spans="1:13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</row>
    <row r="634" spans="1:13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</row>
    <row r="635" spans="1:13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</row>
    <row r="636" spans="1:13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</row>
    <row r="637" spans="1:13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</row>
    <row r="638" spans="1:13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</row>
    <row r="639" spans="1:13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</row>
    <row r="640" spans="1:13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</row>
    <row r="641" spans="1:13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</row>
    <row r="642" spans="1:13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</row>
    <row r="643" spans="1:13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</row>
    <row r="644" spans="1:13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</row>
    <row r="645" spans="1:13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</row>
    <row r="646" spans="1:13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</row>
    <row r="647" spans="1:13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</row>
    <row r="648" spans="1:13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</row>
    <row r="649" spans="1:13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</row>
    <row r="650" spans="1:13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</row>
    <row r="651" spans="1:13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</row>
    <row r="652" spans="1:13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</row>
    <row r="653" spans="1:13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</row>
    <row r="654" spans="1:13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</row>
    <row r="655" spans="1:13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</row>
    <row r="656" spans="1:13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</row>
    <row r="657" spans="1:13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</row>
    <row r="658" spans="1:13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</row>
    <row r="659" spans="1:13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</row>
    <row r="660" spans="1:13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</row>
    <row r="661" spans="1:13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</row>
    <row r="662" spans="1:13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</row>
    <row r="663" spans="1:13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</row>
    <row r="664" spans="1:13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</row>
    <row r="665" spans="1:13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</row>
    <row r="666" spans="1:13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</row>
    <row r="667" spans="1:13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</row>
    <row r="668" spans="1:13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</row>
    <row r="669" spans="1:13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</row>
    <row r="670" spans="1:13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</row>
    <row r="671" spans="1:13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</row>
    <row r="672" spans="1:13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</row>
    <row r="673" spans="1:13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</row>
    <row r="674" spans="1:13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</row>
    <row r="675" spans="1:13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</row>
    <row r="676" spans="1:13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</row>
    <row r="677" spans="1:13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</row>
    <row r="678" spans="1:13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</row>
    <row r="679" spans="1:13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</row>
    <row r="680" spans="1:13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</row>
    <row r="681" spans="1:13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</row>
    <row r="682" spans="1:13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</row>
    <row r="683" spans="1:13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</row>
    <row r="684" spans="1:13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</row>
    <row r="685" spans="1:13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</row>
    <row r="686" spans="1:13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</row>
    <row r="687" spans="1:13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</row>
    <row r="688" spans="1:13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</row>
    <row r="689" spans="1:13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</row>
    <row r="690" spans="1:13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</row>
    <row r="691" spans="1:13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</row>
    <row r="692" spans="1:13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</row>
    <row r="693" spans="1:13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</row>
    <row r="694" spans="1:13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</row>
    <row r="695" spans="1:13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</row>
    <row r="696" spans="1:13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</row>
    <row r="697" spans="1:13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</row>
    <row r="698" spans="1:13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</row>
    <row r="699" spans="1:13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</row>
    <row r="700" spans="1:13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</row>
    <row r="701" spans="1:13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</row>
    <row r="702" spans="1:13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</row>
    <row r="703" spans="1:13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</row>
    <row r="704" spans="1:13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</row>
    <row r="705" spans="1:13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</row>
    <row r="706" spans="1:13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</row>
    <row r="707" spans="1:13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</row>
    <row r="708" spans="1:13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</row>
    <row r="709" spans="1:13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</row>
    <row r="710" spans="1:13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</row>
    <row r="711" spans="1:13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</row>
    <row r="712" spans="1:13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</row>
    <row r="713" spans="1:13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</row>
    <row r="714" spans="1:13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</row>
    <row r="715" spans="1:13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</row>
    <row r="716" spans="1:13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</row>
    <row r="717" spans="1:13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</row>
    <row r="718" spans="1:13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</row>
    <row r="719" spans="1:13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</row>
    <row r="720" spans="1:13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</row>
    <row r="721" spans="1:13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</row>
    <row r="722" spans="1:13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</row>
    <row r="723" spans="1:13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</row>
    <row r="724" spans="1:13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</row>
    <row r="725" spans="1:13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</row>
    <row r="726" spans="1:13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</row>
    <row r="727" spans="1:13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</row>
    <row r="728" spans="1:13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</row>
    <row r="729" spans="1:13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</row>
    <row r="730" spans="1:13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</row>
    <row r="731" spans="1:13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</row>
    <row r="732" spans="1:13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</row>
    <row r="733" spans="1:13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</row>
    <row r="734" spans="1:13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</row>
    <row r="735" spans="1:13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</row>
    <row r="736" spans="1:13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</row>
    <row r="737" spans="1:13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</row>
    <row r="738" spans="1:13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</row>
    <row r="739" spans="1:13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</row>
    <row r="740" spans="1:13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</row>
    <row r="741" spans="1:13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</row>
    <row r="742" spans="1:13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</row>
    <row r="743" spans="1:13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</row>
    <row r="744" spans="1:13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</row>
    <row r="745" spans="1:13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</row>
    <row r="746" spans="1:13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</row>
    <row r="747" spans="1:13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</row>
    <row r="748" spans="1:13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</row>
    <row r="749" spans="1:13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</row>
    <row r="750" spans="1:13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</row>
    <row r="751" spans="1:13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</row>
    <row r="752" spans="1:13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</row>
    <row r="753" spans="1:13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</row>
    <row r="754" spans="1:13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</row>
    <row r="755" spans="1:13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</row>
    <row r="756" spans="1:13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</row>
    <row r="757" spans="1:13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</row>
    <row r="758" spans="1:13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</row>
    <row r="759" spans="1:13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</row>
    <row r="760" spans="1:13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</row>
    <row r="761" spans="1:13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</row>
    <row r="762" spans="1:13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</row>
    <row r="763" spans="1:13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</row>
    <row r="764" spans="1:13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</row>
    <row r="765" spans="1:13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</row>
    <row r="766" spans="1:13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</row>
    <row r="767" spans="1:13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</row>
    <row r="768" spans="1:13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</row>
    <row r="769" spans="1:13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</row>
    <row r="770" spans="1:13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</row>
    <row r="771" spans="1:13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</row>
    <row r="772" spans="1:13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</row>
    <row r="773" spans="1:13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</row>
    <row r="774" spans="1:13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</row>
    <row r="775" spans="1:13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</row>
    <row r="776" spans="1:13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</row>
    <row r="777" spans="1:13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</row>
    <row r="778" spans="1:13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</row>
    <row r="779" spans="1:13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</row>
    <row r="780" spans="1:13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</row>
    <row r="781" spans="1:13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</row>
    <row r="782" spans="1:13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</row>
    <row r="783" spans="1:13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</row>
    <row r="784" spans="1:13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</row>
    <row r="785" spans="1:13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</row>
    <row r="786" spans="1:13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</row>
    <row r="787" spans="1:13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</row>
    <row r="788" spans="1:13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</row>
    <row r="789" spans="1:13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</row>
    <row r="790" spans="1:13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</row>
    <row r="791" spans="1:13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</row>
    <row r="792" spans="1:13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</row>
    <row r="793" spans="1:13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</row>
    <row r="794" spans="1:13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</row>
    <row r="795" spans="1:13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</row>
    <row r="796" spans="1:13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</row>
    <row r="797" spans="1:13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</row>
    <row r="798" spans="1:13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</row>
    <row r="799" spans="1:13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</row>
    <row r="800" spans="1:13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</row>
    <row r="801" spans="1:13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</row>
    <row r="802" spans="1:13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</row>
    <row r="803" spans="1:13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</row>
    <row r="804" spans="1:13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</row>
    <row r="805" spans="1:13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</row>
    <row r="806" spans="1:13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</row>
    <row r="807" spans="1:13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</row>
    <row r="808" spans="1:13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</row>
    <row r="809" spans="1:13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</row>
    <row r="810" spans="1:13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</row>
    <row r="811" spans="1:13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</row>
    <row r="812" spans="1:13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</row>
    <row r="813" spans="1:13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</row>
    <row r="814" spans="1:13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</row>
    <row r="815" spans="1:13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</row>
    <row r="816" spans="1:13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</row>
    <row r="817" spans="1:13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</row>
    <row r="818" spans="1:13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</row>
    <row r="819" spans="1:13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</row>
    <row r="820" spans="1:13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</row>
    <row r="821" spans="1:13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</row>
    <row r="822" spans="1:13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</row>
    <row r="823" spans="1:13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</row>
    <row r="824" spans="1:13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</row>
    <row r="825" spans="1:13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</row>
    <row r="826" spans="1:13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</row>
    <row r="827" spans="1:13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</row>
    <row r="828" spans="1:13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</row>
    <row r="829" spans="1:13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</row>
    <row r="830" spans="1:13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</row>
    <row r="831" spans="1:13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</row>
    <row r="832" spans="1:13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</row>
    <row r="833" spans="1:13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</row>
    <row r="834" spans="1:13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</row>
    <row r="835" spans="1:13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</row>
    <row r="836" spans="1:13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</row>
    <row r="837" spans="1:13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</row>
    <row r="838" spans="1:13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</row>
    <row r="839" spans="1:13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</row>
    <row r="840" spans="1:13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</row>
    <row r="841" spans="1:13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</row>
    <row r="842" spans="1:13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</row>
    <row r="843" spans="1:13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</row>
    <row r="844" spans="1:13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</row>
    <row r="845" spans="1:13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</row>
    <row r="846" spans="1:13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</row>
    <row r="847" spans="1:13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</row>
    <row r="848" spans="1:13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</row>
    <row r="849" spans="1:13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</row>
    <row r="850" spans="1:13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</row>
    <row r="851" spans="1:13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</row>
    <row r="852" spans="1:13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</row>
    <row r="853" spans="1:13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</row>
    <row r="854" spans="1:13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</row>
    <row r="855" spans="1:13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</row>
    <row r="856" spans="1:13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</row>
    <row r="857" spans="1:13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</row>
    <row r="858" spans="1:13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</row>
    <row r="859" spans="1:13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</row>
    <row r="860" spans="1:13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</row>
    <row r="861" spans="1:13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</row>
    <row r="862" spans="1:13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</row>
    <row r="863" spans="1:13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</row>
    <row r="864" spans="1:13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</row>
    <row r="865" spans="1:13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</row>
    <row r="866" spans="1:13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</row>
    <row r="867" spans="1:13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</row>
    <row r="868" spans="1:13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</row>
    <row r="869" spans="1:13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</row>
    <row r="870" spans="1:13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</row>
    <row r="871" spans="1:13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</row>
    <row r="872" spans="1:13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</row>
    <row r="873" spans="1:13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</row>
    <row r="874" spans="1:13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</row>
    <row r="875" spans="1:13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</row>
    <row r="876" spans="1:13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</row>
    <row r="877" spans="1:13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</row>
    <row r="878" spans="1:13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</row>
    <row r="879" spans="1:13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</row>
    <row r="880" spans="1:13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</row>
    <row r="881" spans="1:13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</row>
    <row r="882" spans="1:13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</row>
    <row r="883" spans="1:13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</row>
    <row r="884" spans="1:13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</row>
    <row r="885" spans="1:13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</row>
    <row r="886" spans="1:13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</row>
    <row r="887" spans="1:13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</row>
    <row r="888" spans="1:13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</row>
    <row r="889" spans="1:13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</row>
    <row r="890" spans="1:13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</row>
    <row r="891" spans="1:13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</row>
    <row r="892" spans="1:13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</row>
    <row r="893" spans="1:13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</row>
    <row r="894" spans="1:13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</row>
    <row r="895" spans="1:13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</row>
    <row r="896" spans="1:13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</row>
    <row r="897" spans="1:13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</row>
    <row r="898" spans="1:13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</row>
    <row r="899" spans="1:13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</row>
    <row r="900" spans="1:13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</row>
    <row r="901" spans="1:13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</row>
    <row r="902" spans="1:13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</row>
    <row r="903" spans="1:13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</row>
    <row r="904" spans="1:13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</row>
    <row r="905" spans="1:13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</row>
    <row r="906" spans="1:13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</row>
    <row r="907" spans="1:13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</row>
    <row r="908" spans="1:13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</row>
    <row r="909" spans="1:13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</row>
    <row r="910" spans="1:13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</row>
    <row r="911" spans="1:13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</row>
    <row r="912" spans="1:13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</row>
    <row r="913" spans="1:13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</row>
    <row r="914" spans="1:13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</row>
    <row r="915" spans="1:13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</row>
    <row r="916" spans="1:13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</row>
    <row r="917" spans="1:13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</row>
    <row r="918" spans="1:13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</row>
    <row r="919" spans="1:13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</row>
    <row r="920" spans="1:13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</row>
    <row r="921" spans="1:13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</row>
    <row r="922" spans="1:13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</row>
    <row r="923" spans="1:13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</row>
    <row r="924" spans="1:13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</row>
    <row r="925" spans="1:13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</row>
    <row r="926" spans="1:13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</row>
    <row r="927" spans="1:13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</row>
    <row r="928" spans="1:13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</row>
    <row r="929" spans="1:13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</row>
    <row r="930" spans="1:13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</row>
    <row r="931" spans="1:13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</row>
    <row r="932" spans="1:13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</row>
    <row r="933" spans="1:13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</row>
    <row r="934" spans="1:13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</row>
    <row r="935" spans="1:13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</row>
    <row r="936" spans="1:13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</row>
    <row r="937" spans="1:13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</row>
    <row r="938" spans="1:13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</row>
    <row r="939" spans="1:13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</row>
    <row r="940" spans="1:13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</row>
    <row r="941" spans="1:13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</row>
    <row r="942" spans="1:13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</row>
    <row r="943" spans="1:13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</row>
    <row r="944" spans="1:13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</row>
    <row r="945" spans="1:13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</row>
    <row r="946" spans="1:13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</row>
    <row r="947" spans="1:13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</row>
    <row r="948" spans="1:13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</row>
    <row r="949" spans="1:13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</row>
    <row r="950" spans="1:13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</row>
    <row r="951" spans="1:13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</row>
    <row r="952" spans="1:13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</row>
    <row r="953" spans="1:13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</row>
    <row r="954" spans="1:13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</row>
    <row r="955" spans="1:13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</row>
    <row r="956" spans="1:13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</row>
    <row r="957" spans="1:13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</row>
    <row r="958" spans="1:13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</row>
    <row r="959" spans="1:13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</row>
    <row r="960" spans="1:13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</row>
    <row r="961" spans="1:13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</row>
    <row r="962" spans="1:13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</row>
    <row r="963" spans="1:13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</row>
    <row r="964" spans="1:13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</row>
    <row r="965" spans="1:13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</row>
    <row r="966" spans="1:13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</row>
    <row r="967" spans="1:13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</row>
    <row r="968" spans="1:13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</row>
    <row r="969" spans="1:13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</row>
    <row r="970" spans="1:13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</row>
    <row r="971" spans="1:13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</row>
    <row r="972" spans="1:13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</row>
    <row r="973" spans="1:13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</row>
    <row r="974" spans="1:13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</row>
    <row r="975" spans="1:13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</row>
    <row r="976" spans="1:13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</row>
    <row r="977" spans="1:13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</row>
    <row r="978" spans="1:13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</row>
    <row r="979" spans="1:13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</row>
    <row r="980" spans="1:13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</row>
    <row r="981" spans="1:13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</row>
    <row r="982" spans="1:13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</row>
    <row r="983" spans="1:13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</row>
    <row r="984" spans="1:13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</row>
    <row r="985" spans="1:13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</row>
    <row r="986" spans="1:13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</row>
    <row r="987" spans="1:13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</row>
    <row r="988" spans="1:13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</row>
    <row r="989" spans="1:13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</row>
    <row r="990" spans="1:13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</row>
    <row r="991" spans="1:13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</row>
    <row r="992" spans="1:13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</row>
    <row r="993" spans="1:13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</row>
    <row r="994" spans="1:13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</row>
    <row r="995" spans="1:13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</row>
    <row r="996" spans="1:13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</row>
    <row r="997" spans="1:13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</row>
    <row r="998" spans="1:13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</row>
    <row r="999" spans="1:13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</row>
    <row r="1000" spans="1:13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</row>
    <row r="1001" spans="1:13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Basic,LookUp</vt:lpstr>
      <vt:lpstr>Basic and Advance Filter</vt:lpstr>
      <vt:lpstr>Charts</vt:lpstr>
      <vt:lpstr>'Basic and Advance Filter'!Criteria</vt:lpstr>
      <vt:lpstr>'Basic and Advance Filter'!Extract</vt:lpstr>
      <vt:lpstr>Charts!Extract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Sengar</dc:creator>
  <cp:lastModifiedBy>Nikhil Sengar</cp:lastModifiedBy>
  <dcterms:created xsi:type="dcterms:W3CDTF">2024-02-29T09:08:07Z</dcterms:created>
  <dcterms:modified xsi:type="dcterms:W3CDTF">2024-03-04T11:00:39Z</dcterms:modified>
</cp:coreProperties>
</file>