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hil Verma\Desktop\ineuron\inueron Assignments\Execl\2\"/>
    </mc:Choice>
  </mc:AlternateContent>
  <xr:revisionPtr revIDLastSave="0" documentId="13_ncr:1_{4CD876AA-FF4A-435F-BB06-41A71BFDBAB2}" xr6:coauthVersionLast="47" xr6:coauthVersionMax="47" xr10:uidLastSave="{00000000-0000-0000-0000-000000000000}"/>
  <bookViews>
    <workbookView xWindow="-120" yWindow="-120" windowWidth="20640" windowHeight="11280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42" i="1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2" i="3"/>
  <c r="D5" i="3"/>
  <c r="D4" i="3"/>
  <c r="D3" i="3"/>
  <c r="C5" i="3"/>
  <c r="C4" i="3"/>
  <c r="C3" i="3"/>
  <c r="C2" i="3"/>
  <c r="B5" i="3"/>
  <c r="B4" i="3"/>
  <c r="B3" i="3"/>
  <c r="B2" i="3"/>
  <c r="F52" i="1"/>
  <c r="F49" i="1"/>
  <c r="F48" i="1"/>
  <c r="F47" i="1"/>
  <c r="F45" i="1"/>
  <c r="F44" i="1"/>
  <c r="G39" i="1"/>
  <c r="F43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<sst xmlns="http://schemas.openxmlformats.org/spreadsheetml/2006/main" count="1531" uniqueCount="76">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</sst>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9" workbookViewId="0">
      <selection activeCell="F43" sqref="F43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COUNTIF(F1:F25,"truck 3")</f>
        <v>8</v>
      </c>
    </row>
    <row r="32" spans="1:7" x14ac:dyDescent="0.25">
      <c r="E32" s="4" t="s">
        <v>38</v>
      </c>
      <c r="F32">
        <f>COUNTIF(C1:C25,"Peter White")</f>
        <v>6</v>
      </c>
    </row>
    <row r="33" spans="5:7" x14ac:dyDescent="0.25">
      <c r="E33" s="4" t="s">
        <v>30</v>
      </c>
      <c r="F33">
        <f>COUNTIF(E1:E25,"&lt;20")</f>
        <v>9</v>
      </c>
    </row>
    <row r="35" spans="5:7" x14ac:dyDescent="0.25">
      <c r="F35" s="3" t="s">
        <v>24</v>
      </c>
    </row>
    <row r="36" spans="5:7" x14ac:dyDescent="0.25">
      <c r="E36" s="4" t="s">
        <v>27</v>
      </c>
      <c r="F36">
        <f>SUMIF(D1:D25,"refrigerator",E1:E25)</f>
        <v>105</v>
      </c>
    </row>
    <row r="37" spans="5:7" x14ac:dyDescent="0.25">
      <c r="E37" s="4" t="s">
        <v>28</v>
      </c>
      <c r="F37">
        <f>SUMIF(D1:D25,"washing machine",E1:E25)</f>
        <v>164</v>
      </c>
    </row>
    <row r="38" spans="5:7" x14ac:dyDescent="0.25">
      <c r="E38" s="4" t="s">
        <v>34</v>
      </c>
      <c r="F38">
        <f>SUMIF(F1:F25,"truck 4",E1:E25)</f>
        <v>156</v>
      </c>
    </row>
    <row r="39" spans="5:7" x14ac:dyDescent="0.25">
      <c r="E39" s="4" t="s">
        <v>44</v>
      </c>
      <c r="F39">
        <f>SUM(E1:E25)-SUMIF(F1:F25,"airplane",E1:E25)</f>
        <v>511</v>
      </c>
      <c r="G39">
        <f>SUMIF(F1:F25,"truck *",E1:E25)</f>
        <v>511</v>
      </c>
    </row>
    <row r="41" spans="5:7" x14ac:dyDescent="0.25">
      <c r="E41" s="4"/>
      <c r="F41" s="3" t="s">
        <v>25</v>
      </c>
    </row>
    <row r="42" spans="5:7" x14ac:dyDescent="0.25">
      <c r="E42" s="4" t="s">
        <v>39</v>
      </c>
      <c r="F42">
        <f>COUNTIFS(G2:G25,"Boston",D2:D25,"microwave")</f>
        <v>2</v>
      </c>
    </row>
    <row r="43" spans="5:7" x14ac:dyDescent="0.25">
      <c r="E43" s="4" t="s">
        <v>40</v>
      </c>
      <c r="F43">
        <f>COUNTIFS(C2:C25,"Peter White",F2:F25,"truck 1")</f>
        <v>2</v>
      </c>
    </row>
    <row r="44" spans="5:7" x14ac:dyDescent="0.25">
      <c r="E44" s="4" t="s">
        <v>41</v>
      </c>
      <c r="F44">
        <f>COUNTIFS(G1:G25,"Boston",B1:B25,"&gt;3-2-2013")</f>
        <v>2</v>
      </c>
    </row>
    <row r="45" spans="5:7" x14ac:dyDescent="0.25">
      <c r="E45" s="4" t="s">
        <v>42</v>
      </c>
      <c r="F45">
        <f>COUNTIFS(B1:B25,"&gt;3-2-2013",B1:B25,"&lt;6-2-2013")</f>
        <v>9</v>
      </c>
    </row>
    <row r="46" spans="5:7" x14ac:dyDescent="0.25">
      <c r="F46" s="3" t="s">
        <v>26</v>
      </c>
    </row>
    <row r="47" spans="5:7" x14ac:dyDescent="0.25">
      <c r="E47" s="4" t="s">
        <v>31</v>
      </c>
      <c r="F47">
        <f>SUMIFS(E2:E25,D2:D25,"microwave",G2:G25,"NY")</f>
        <v>25</v>
      </c>
    </row>
    <row r="48" spans="5:7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SUMIFS(E2:E25,B2:B25,"&gt;3-2-2013",B2:B25,"&lt;6-2-2013")</f>
        <v>194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 x14ac:dyDescent="0.25">
      <c r="A3" s="9" t="s">
        <v>47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combing",D16:D241,"cash")</f>
        <v>1350</v>
      </c>
    </row>
    <row r="4" spans="1:6" x14ac:dyDescent="0.25">
      <c r="A4" s="10" t="s">
        <v>48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 x14ac:dyDescent="0.25">
      <c r="A5" s="2" t="s">
        <v>52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SUMIFS(E16:E241,B16:B241,"Meeting hairstyles",D16:D241,"cash")</f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COUNTIF(C16:C241,"Jane")</f>
        <v>25</v>
      </c>
      <c r="C9" s="2">
        <f>SUMIF(C16:C241,"Jane",E16:E241)</f>
        <v>688</v>
      </c>
      <c r="D9" s="2">
        <f>COUNTIFS(B16:B241,B16,C16:C241,A9)</f>
        <v>7</v>
      </c>
      <c r="E9" s="2">
        <f>COUNTIFS(B16:B241,B26,C16:C241,A9)</f>
        <v>1</v>
      </c>
      <c r="F9" s="2">
        <f>SUMIFS(E16:E241,C16:C241,"Jane",A16:A241,"&gt;10-5-2013",A16:A241,"&lt;20-5-2013")</f>
        <v>270</v>
      </c>
    </row>
    <row r="10" spans="1:6" x14ac:dyDescent="0.25">
      <c r="A10" s="9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COUNTIFS(B16:B241,B16,C16:C241,A10)</f>
        <v>8</v>
      </c>
      <c r="E10" s="2">
        <f>COUNTIFS(B16:B241,B26,C16:C241,A10)</f>
        <v>1</v>
      </c>
      <c r="F10" s="2">
        <f>SUMIFS(E16:E241,C16:C241,A10,A16:A241,"&gt;10-5-2013",A16:A241,"&lt;20-5-2013")</f>
        <v>429</v>
      </c>
    </row>
    <row r="11" spans="1:6" x14ac:dyDescent="0.25">
      <c r="A11" s="9" t="s">
        <v>56</v>
      </c>
      <c r="B11" s="2">
        <f>COUNTIF(C16:C241,"Alex")</f>
        <v>23</v>
      </c>
      <c r="C11" s="2">
        <f>SUMIF(C16:C241,"Alex",E16:E241)</f>
        <v>701</v>
      </c>
      <c r="D11" s="2">
        <f>COUNTIFS(B16:B241,B16,C16:C241,A11)</f>
        <v>5</v>
      </c>
      <c r="E11" s="2">
        <f>COUNTIFS(B16:B241,B26,C16:C241,A11)</f>
        <v>1</v>
      </c>
      <c r="F11" s="2">
        <f>SUMIFS(E16:E241,C16:C241,A11,A16:A241,"&gt;10-5-2013",A16:A241,"&lt;20-5-2013")</f>
        <v>219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B9" sqref="B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topLeftCell="A4" workbookViewId="0">
      <selection activeCell="B8" sqref="B8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Nikhil Verma</cp:lastModifiedBy>
  <dcterms:created xsi:type="dcterms:W3CDTF">2013-06-05T17:23:06Z</dcterms:created>
  <dcterms:modified xsi:type="dcterms:W3CDTF">2021-11-24T07:20:41Z</dcterms:modified>
</cp:coreProperties>
</file>