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uwagh/Downloads/"/>
    </mc:Choice>
  </mc:AlternateContent>
  <xr:revisionPtr revIDLastSave="0" documentId="8_{C3CEB3DD-C6C8-4B40-B662-1D391A088082}" xr6:coauthVersionLast="47" xr6:coauthVersionMax="47" xr10:uidLastSave="{00000000-0000-0000-0000-000000000000}"/>
  <bookViews>
    <workbookView xWindow="0" yWindow="0" windowWidth="35840" windowHeight="22400" xr2:uid="{3D0B1639-0178-4B8B-A95D-EC195C139D2D}"/>
  </bookViews>
  <sheets>
    <sheet name="Part 1" sheetId="1" r:id="rId1"/>
    <sheet name="Part 2" sheetId="2" r:id="rId2"/>
  </sheets>
  <definedNames>
    <definedName name="_xlnm._FilterDatabase" localSheetId="0" hidden="1">'Part 1'!$A$4:$N$21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M9" i="1"/>
  <c r="M12" i="1"/>
  <c r="M8" i="1"/>
  <c r="M13" i="1"/>
  <c r="M14" i="1"/>
  <c r="M11" i="1"/>
  <c r="M18" i="1"/>
  <c r="M6" i="1"/>
  <c r="M16" i="1"/>
  <c r="M19" i="1"/>
  <c r="M10" i="1"/>
  <c r="M15" i="1"/>
  <c r="M17" i="1"/>
  <c r="M5" i="1"/>
  <c r="M20" i="1"/>
  <c r="M7" i="1"/>
  <c r="L9" i="1"/>
  <c r="L12" i="1"/>
  <c r="L8" i="1"/>
  <c r="L13" i="1"/>
  <c r="L14" i="1"/>
  <c r="L11" i="1"/>
  <c r="L18" i="1"/>
  <c r="L6" i="1"/>
  <c r="L16" i="1"/>
  <c r="L19" i="1"/>
  <c r="L10" i="1"/>
  <c r="L15" i="1"/>
  <c r="L17" i="1"/>
  <c r="L5" i="1"/>
  <c r="L20" i="1"/>
  <c r="L7" i="1"/>
  <c r="K9" i="1"/>
  <c r="K12" i="1"/>
  <c r="K8" i="1"/>
  <c r="K13" i="1"/>
  <c r="K14" i="1"/>
  <c r="K11" i="1"/>
  <c r="K18" i="1"/>
  <c r="K6" i="1"/>
  <c r="K16" i="1"/>
  <c r="K19" i="1"/>
  <c r="K10" i="1"/>
  <c r="K15" i="1"/>
  <c r="K17" i="1"/>
  <c r="K5" i="1"/>
  <c r="K20" i="1"/>
  <c r="K7" i="1"/>
  <c r="O7" i="1"/>
  <c r="O12" i="1"/>
  <c r="O16" i="1"/>
  <c r="O13" i="1"/>
  <c r="O19" i="1"/>
  <c r="O6" i="1"/>
  <c r="O18" i="1"/>
  <c r="O9" i="1"/>
  <c r="O5" i="1"/>
  <c r="O20" i="1"/>
  <c r="O15" i="1"/>
  <c r="O10" i="1"/>
  <c r="O11" i="1"/>
  <c r="O8" i="1"/>
  <c r="O14" i="1"/>
  <c r="O21" i="1"/>
  <c r="O17" i="1"/>
</calcChain>
</file>

<file path=xl/sharedStrings.xml><?xml version="1.0" encoding="utf-8"?>
<sst xmlns="http://schemas.openxmlformats.org/spreadsheetml/2006/main" count="103" uniqueCount="40">
  <si>
    <t>MOVIE</t>
  </si>
  <si>
    <t>Batman Forever</t>
  </si>
  <si>
    <t>Independence Day</t>
  </si>
  <si>
    <t>Men in Black</t>
  </si>
  <si>
    <t>Titanic</t>
  </si>
  <si>
    <t>Star Wars Ep. I: The Phantom Menace</t>
  </si>
  <si>
    <t>How the Grinch Stole Christmas</t>
  </si>
  <si>
    <t>Harry Potter and the Sorcerer’s Stone</t>
  </si>
  <si>
    <t>Spider-Man</t>
  </si>
  <si>
    <t>Finding Nemo</t>
  </si>
  <si>
    <t>Shrek 2</t>
  </si>
  <si>
    <t>Star Wars Ep. III: Revenge of the Sith</t>
  </si>
  <si>
    <t>Pirates of the Caribbean: Dead Man’s Chest</t>
  </si>
  <si>
    <t>Spider-Man 3</t>
  </si>
  <si>
    <t>The Dark Knight</t>
  </si>
  <si>
    <t>Transformers: Revenge of the Fallen</t>
  </si>
  <si>
    <t>Toy Story 3</t>
  </si>
  <si>
    <t>GENRE</t>
  </si>
  <si>
    <t>Drama</t>
  </si>
  <si>
    <t>Adventure</t>
  </si>
  <si>
    <t>Action</t>
  </si>
  <si>
    <t>DISTRIBUTOR</t>
  </si>
  <si>
    <t>Warner Bros.</t>
  </si>
  <si>
    <t>20th Century Fox</t>
  </si>
  <si>
    <t>Sony Pictures</t>
  </si>
  <si>
    <t>Paramount Pictures</t>
  </si>
  <si>
    <t>Universal</t>
  </si>
  <si>
    <t>Walt Disney</t>
  </si>
  <si>
    <t>Dreamworks SKG</t>
  </si>
  <si>
    <t>Totals</t>
  </si>
  <si>
    <t>Average</t>
  </si>
  <si>
    <t>Min</t>
  </si>
  <si>
    <t>Max</t>
  </si>
  <si>
    <t>MoM</t>
  </si>
  <si>
    <t>Above or Below Average</t>
  </si>
  <si>
    <t>Row Labels</t>
  </si>
  <si>
    <t>Grand Total</t>
  </si>
  <si>
    <t>Sum of Totals</t>
  </si>
  <si>
    <t>Average of Average</t>
  </si>
  <si>
    <t xml:space="preserve">Excel Test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</si>
</sst>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6" formatCode="_ [$₹-439]* #,##0_ ;_ [$₹-439]* \-#,##0_ ;_ [$₹-439]* &quot;-&quot;_ ;_ @_ "/>
    <numFmt numFmtId="167" formatCode="[$₹-439]#,##0;[$₹-439]\-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48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7" fontId="4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167" fontId="4" fillId="0" borderId="1" xfId="0" applyNumberFormat="1" applyFont="1" applyBorder="1"/>
    <xf numFmtId="167" fontId="0" fillId="0" borderId="1" xfId="0" applyNumberFormat="1" applyBorder="1"/>
    <xf numFmtId="10" fontId="1" fillId="0" borderId="1" xfId="1" applyNumberFormat="1" applyFont="1" applyBorder="1"/>
    <xf numFmtId="0" fontId="2" fillId="2" borderId="1" xfId="2" applyBorder="1" applyAlignment="1">
      <alignment horizontal="center"/>
    </xf>
    <xf numFmtId="10" fontId="0" fillId="0" borderId="1" xfId="1" applyNumberFormat="1" applyFont="1" applyBorder="1"/>
    <xf numFmtId="0" fontId="3" fillId="3" borderId="1" xfId="3" applyBorder="1" applyAlignment="1">
      <alignment horizontal="center"/>
    </xf>
    <xf numFmtId="0" fontId="1" fillId="0" borderId="1" xfId="0" applyFont="1" applyFill="1" applyBorder="1"/>
    <xf numFmtId="167" fontId="4" fillId="0" borderId="1" xfId="0" applyNumberFormat="1" applyFont="1" applyFill="1" applyBorder="1"/>
    <xf numFmtId="167" fontId="0" fillId="0" borderId="1" xfId="0" applyNumberFormat="1" applyFill="1" applyBorder="1"/>
    <xf numFmtId="10" fontId="0" fillId="0" borderId="1" xfId="1" applyNumberFormat="1" applyFont="1" applyFill="1" applyBorder="1"/>
    <xf numFmtId="0" fontId="5" fillId="0" borderId="1" xfId="0" applyFont="1" applyBorder="1"/>
    <xf numFmtId="0" fontId="0" fillId="0" borderId="1" xfId="0" applyBorder="1"/>
    <xf numFmtId="166" fontId="5" fillId="0" borderId="1" xfId="0" applyNumberFormat="1" applyFont="1" applyBorder="1"/>
    <xf numFmtId="167" fontId="5" fillId="0" borderId="1" xfId="0" applyNumberFormat="1" applyFont="1" applyBorder="1"/>
    <xf numFmtId="0" fontId="0" fillId="4" borderId="1" xfId="0" applyFill="1" applyBorder="1"/>
    <xf numFmtId="0" fontId="0" fillId="0" borderId="1" xfId="0" applyBorder="1" applyAlignment="1">
      <alignment horizontal="left"/>
    </xf>
    <xf numFmtId="166" fontId="0" fillId="0" borderId="1" xfId="0" applyNumberFormat="1" applyBorder="1"/>
    <xf numFmtId="0" fontId="0" fillId="5" borderId="1" xfId="0" applyFill="1" applyBorder="1" applyAlignment="1">
      <alignment horizontal="left"/>
    </xf>
    <xf numFmtId="166" fontId="0" fillId="5" borderId="1" xfId="0" applyNumberFormat="1" applyFill="1" applyBorder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numFmt numFmtId="166" formatCode="_ [$₹-439]* #,##0_ ;_ [$₹-439]* \-#,##0_ ;_ [$₹-439]* &quot;-&quot;_ ;_ @_ "/>
    </dxf>
    <dxf>
      <numFmt numFmtId="166" formatCode="_ [$₹-439]* #,##0_ ;_ [$₹-439]* \-#,##0_ ;_ [$₹-439]* &quot;-&quot;_ ;_ @_ "/>
    </dxf>
    <dxf>
      <numFmt numFmtId="166" formatCode="_ [$₹-439]* #,##0_ ;_ [$₹-439]* \-#,##0_ ;_ [$₹-439]* &quot;-&quot;_ ;_ @_ 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Totals</a:t>
            </a:r>
            <a:r>
              <a:rPr lang="en-GB" baseline="0"/>
              <a:t> by Movie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1'!$A$5:$A$20</c:f>
              <c:strCache>
                <c:ptCount val="16"/>
                <c:pt idx="0">
                  <c:v>Batman Forever</c:v>
                </c:pt>
                <c:pt idx="1">
                  <c:v>Independence Day</c:v>
                </c:pt>
                <c:pt idx="2">
                  <c:v>Men in Black</c:v>
                </c:pt>
                <c:pt idx="3">
                  <c:v>Titanic</c:v>
                </c:pt>
                <c:pt idx="4">
                  <c:v>Star Wars Ep. I: The Phantom Menace</c:v>
                </c:pt>
                <c:pt idx="5">
                  <c:v>How the Grinch Stole Christmas</c:v>
                </c:pt>
                <c:pt idx="6">
                  <c:v>Harry Potter and the Sorcerer’s Stone</c:v>
                </c:pt>
                <c:pt idx="7">
                  <c:v>Spider-Man</c:v>
                </c:pt>
                <c:pt idx="8">
                  <c:v>Finding Nemo</c:v>
                </c:pt>
                <c:pt idx="9">
                  <c:v>Shrek 2</c:v>
                </c:pt>
                <c:pt idx="10">
                  <c:v>Star Wars Ep. III: Revenge of the Sith</c:v>
                </c:pt>
                <c:pt idx="11">
                  <c:v>Pirates of the Caribbean: Dead Man’s Chest</c:v>
                </c:pt>
                <c:pt idx="12">
                  <c:v>Spider-Man 3</c:v>
                </c:pt>
                <c:pt idx="13">
                  <c:v>The Dark Knight</c:v>
                </c:pt>
                <c:pt idx="14">
                  <c:v>Transformers: Revenge of the Fallen</c:v>
                </c:pt>
                <c:pt idx="15">
                  <c:v>Toy Story 3</c:v>
                </c:pt>
              </c:strCache>
            </c:strRef>
          </c:cat>
          <c:val>
            <c:numRef>
              <c:f>'Part 1'!$J$5:$J$20</c:f>
              <c:numCache>
                <c:formatCode>[$₹-439]#,##0;[$₹-439]\-#,##0</c:formatCode>
                <c:ptCount val="16"/>
                <c:pt idx="0">
                  <c:v>2240742</c:v>
                </c:pt>
                <c:pt idx="1">
                  <c:v>55927</c:v>
                </c:pt>
                <c:pt idx="2">
                  <c:v>22657</c:v>
                </c:pt>
                <c:pt idx="3">
                  <c:v>731267</c:v>
                </c:pt>
                <c:pt idx="4">
                  <c:v>10767</c:v>
                </c:pt>
                <c:pt idx="5">
                  <c:v>9117</c:v>
                </c:pt>
                <c:pt idx="6">
                  <c:v>38707</c:v>
                </c:pt>
                <c:pt idx="7">
                  <c:v>8722</c:v>
                </c:pt>
                <c:pt idx="8">
                  <c:v>4507412</c:v>
                </c:pt>
                <c:pt idx="9">
                  <c:v>8877</c:v>
                </c:pt>
                <c:pt idx="10">
                  <c:v>8722</c:v>
                </c:pt>
                <c:pt idx="11">
                  <c:v>44797</c:v>
                </c:pt>
                <c:pt idx="12">
                  <c:v>8897</c:v>
                </c:pt>
                <c:pt idx="13">
                  <c:v>8767</c:v>
                </c:pt>
                <c:pt idx="14">
                  <c:v>7591992</c:v>
                </c:pt>
                <c:pt idx="15">
                  <c:v>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3-4999-AB4D-65DFACEB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7055752"/>
        <c:axId val="607047224"/>
      </c:barChart>
      <c:catAx>
        <c:axId val="607055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47224"/>
        <c:crosses val="autoZero"/>
        <c:auto val="1"/>
        <c:lblAlgn val="ctr"/>
        <c:lblOffset val="100"/>
        <c:noMultiLvlLbl val="0"/>
      </c:catAx>
      <c:valAx>
        <c:axId val="6070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39]#,##0;[$₹-439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5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 - Part 1.xlsx]Part 1!PivotTable6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Value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1'!$A$35:$A$38</c:f>
              <c:strCache>
                <c:ptCount val="3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</c:strCache>
            </c:strRef>
          </c:cat>
          <c:val>
            <c:numRef>
              <c:f>'Part 1'!$B$35:$B$38</c:f>
              <c:numCache>
                <c:formatCode>_ [$₹-439]* #,##0_ ;_ [$₹-439]* \-#,##0_ ;_ [$₹-439]* "-"_ ;_ @_ </c:formatCode>
                <c:ptCount val="3"/>
                <c:pt idx="0">
                  <c:v>273365.46428571426</c:v>
                </c:pt>
                <c:pt idx="1">
                  <c:v>70274.246753246756</c:v>
                </c:pt>
                <c:pt idx="2">
                  <c:v>320106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A-4C90-911B-0FD22BF2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469504"/>
        <c:axId val="705461960"/>
      </c:barChart>
      <c:catAx>
        <c:axId val="7054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61960"/>
        <c:crosses val="autoZero"/>
        <c:auto val="1"/>
        <c:lblAlgn val="ctr"/>
        <c:lblOffset val="100"/>
        <c:noMultiLvlLbl val="0"/>
      </c:catAx>
      <c:valAx>
        <c:axId val="70546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39]* #,##0_ ;_ [$₹-439]* \-#,##0_ ;_ [$₹-439]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 - Part 1.xlsx]Part 1!PivotTable7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Value by Distributor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'Part 1'!$B$40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8D-4653-BF8C-9D31BB9743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8D-4653-BF8C-9D31BB9743FC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04-46D5-AE84-7A4724683D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8D-4653-BF8C-9D31BB9743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8D-4653-BF8C-9D31BB9743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8D-4653-BF8C-9D31BB9743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8D-4653-BF8C-9D31BB9743FC}"/>
              </c:ext>
            </c:extLst>
          </c:dPt>
          <c:cat>
            <c:strRef>
              <c:f>'Part 1'!$A$41:$A$48</c:f>
              <c:strCache>
                <c:ptCount val="7"/>
                <c:pt idx="0">
                  <c:v>20th Century Fox</c:v>
                </c:pt>
                <c:pt idx="1">
                  <c:v>Dreamworks SKG</c:v>
                </c:pt>
                <c:pt idx="2">
                  <c:v>Paramount Pictures</c:v>
                </c:pt>
                <c:pt idx="3">
                  <c:v>Sony Pictures</c:v>
                </c:pt>
                <c:pt idx="4">
                  <c:v>Universal</c:v>
                </c:pt>
                <c:pt idx="5">
                  <c:v>Walt Disney</c:v>
                </c:pt>
                <c:pt idx="6">
                  <c:v>Warner Bros.</c:v>
                </c:pt>
              </c:strCache>
            </c:strRef>
          </c:cat>
          <c:val>
            <c:numRef>
              <c:f>'Part 1'!$B$41:$B$48</c:f>
              <c:numCache>
                <c:formatCode>_ [$₹-439]* #,##0_ ;_ [$₹-439]* \-#,##0_ ;_ [$₹-439]* "-"_ ;_ @_ </c:formatCode>
                <c:ptCount val="7"/>
                <c:pt idx="0">
                  <c:v>3591.2380952380954</c:v>
                </c:pt>
                <c:pt idx="1">
                  <c:v>1268.1428571428571</c:v>
                </c:pt>
                <c:pt idx="2">
                  <c:v>594518.5</c:v>
                </c:pt>
                <c:pt idx="3">
                  <c:v>1917.9047619047622</c:v>
                </c:pt>
                <c:pt idx="4">
                  <c:v>1302.4285714285713</c:v>
                </c:pt>
                <c:pt idx="5">
                  <c:v>217187.1904761905</c:v>
                </c:pt>
                <c:pt idx="6">
                  <c:v>108962.66666666667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4-46D5-AE84-7A472468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802227</xdr:colOff>
      <xdr:row>21</xdr:row>
      <xdr:rowOff>74057</xdr:rowOff>
    </xdr:from>
    <xdr:to>
      <xdr:col>22</xdr:col>
      <xdr:colOff>608541</xdr:colOff>
      <xdr:row>43</xdr:row>
      <xdr:rowOff>100189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DE2285-63AE-494E-9407-544C9D9AB699}"/>
            </a:ext>
          </a:extLst>
        </xdr:cNvPr>
        <xdr:cNvSpPr txBox="1"/>
      </xdr:nvSpPr>
      <xdr:spPr>
        <a:xfrm>
          <a:off x="14622296" y="4201557"/>
          <a:ext cx="8934439" cy="42947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Instructions</a:t>
          </a:r>
          <a:endParaRPr lang="en-US"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Complete the following test in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15 mins</a:t>
          </a:r>
          <a:endParaRPr lang="en-US"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 </a:t>
          </a:r>
          <a:endParaRPr lang="en-US"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u="sng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Tasks:</a:t>
          </a:r>
          <a:endParaRPr lang="en-US"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1. Make the table look more professional; presentable to the business</a:t>
          </a:r>
          <a:endParaRPr lang="en-US"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2. Create Column and Raw totals</a:t>
          </a:r>
          <a:endParaRPr lang="en-US"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3. Create an Average, Min and Max column</a:t>
          </a:r>
          <a:endParaRPr lang="en-US"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4. Create a month over month column for the latest month</a:t>
          </a:r>
          <a:endParaRPr lang="en-US"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5. Conditional format the MoM column</a:t>
          </a:r>
          <a:endParaRPr lang="en-US"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6. Sort the data by Totals; descending</a:t>
          </a:r>
          <a:endParaRPr lang="en-US"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7. Create a new column that has “above average” or “below average” text depending on the Total value</a:t>
          </a:r>
          <a:endParaRPr lang="en-US"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8. Join the Distributor from part 2. This new column should be second (next to movie)</a:t>
          </a:r>
          <a:endParaRPr lang="en-US"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9. Create a pivot table showing the sum and average values for distributors</a:t>
          </a:r>
          <a:endParaRPr lang="en-US"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10. Create a horizontal bar chart showing the totals by Movie</a:t>
          </a:r>
          <a:endParaRPr lang="en-US"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11. Create a vertical bar chart showing the average value by Genre</a:t>
          </a:r>
          <a:endParaRPr lang="en-US"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12. Create a pie chart showing the average value by Distributor</a:t>
          </a:r>
          <a:endParaRPr lang="en-US" sz="1400"/>
        </a:p>
      </xdr:txBody>
    </xdr:sp>
    <xdr:clientData/>
  </xdr:twoCellAnchor>
  <xdr:twoCellAnchor>
    <xdr:from>
      <xdr:col>3</xdr:col>
      <xdr:colOff>196504</xdr:colOff>
      <xdr:row>34</xdr:row>
      <xdr:rowOff>167641</xdr:rowOff>
    </xdr:from>
    <xdr:to>
      <xdr:col>7</xdr:col>
      <xdr:colOff>704504</xdr:colOff>
      <xdr:row>49</xdr:row>
      <xdr:rowOff>167641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BBAA94-760F-4A30-8C2E-50AA82880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916477</xdr:colOff>
      <xdr:row>21</xdr:row>
      <xdr:rowOff>177799</xdr:rowOff>
    </xdr:from>
    <xdr:to>
      <xdr:col>11</xdr:col>
      <xdr:colOff>540557</xdr:colOff>
      <xdr:row>36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18B2CB-26DF-436C-B2FD-5A2021E54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182186</xdr:colOff>
      <xdr:row>21</xdr:row>
      <xdr:rowOff>188190</xdr:rowOff>
    </xdr:from>
    <xdr:to>
      <xdr:col>7</xdr:col>
      <xdr:colOff>715817</xdr:colOff>
      <xdr:row>34</xdr:row>
      <xdr:rowOff>46182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D632DE-DE10-43C3-843D-AB4D97F37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annis Pitsillides" refreshedDate="44584.433390509257" createdVersion="7" refreshedVersion="7" minRefreshableVersion="3" recordCount="16" xr:uid="{433FAE5D-0BED-48A3-9BDC-661FA52B4AE8}">
  <cacheSource type="worksheet">
    <worksheetSource ref="A4:O20" sheet="Part 1"/>
  </cacheSource>
  <cacheFields count="16">
    <cacheField name="MOVIE" numFmtId="0">
      <sharedItems/>
    </cacheField>
    <cacheField name="Distributor" numFmtId="0">
      <sharedItems count="7">
        <s v="Paramount Pictures"/>
        <s v="Walt Disney"/>
        <s v="Warner Bros."/>
        <s v="20th Century Fox"/>
        <s v="Sony Pictures"/>
        <s v="Universal"/>
        <s v="Dreamworks SKG"/>
      </sharedItems>
    </cacheField>
    <cacheField name="GENRE" numFmtId="0">
      <sharedItems count="3">
        <s v="Action"/>
        <s v="Adventure"/>
        <s v="Drama"/>
      </sharedItems>
    </cacheField>
    <cacheField name="Jul-21" numFmtId="164">
      <sharedItems containsSemiMixedTypes="0" containsString="0" containsNumber="1" containsInteger="1" minValue="1246" maxValue="908851"/>
    </cacheField>
    <cacheField name="Aug-21" numFmtId="164">
      <sharedItems containsSemiMixedTypes="0" containsString="0" containsNumber="1" containsInteger="1" minValue="1246" maxValue="953741"/>
    </cacheField>
    <cacheField name="Sep-21" numFmtId="164">
      <sharedItems containsSemiMixedTypes="0" containsString="0" containsNumber="1" containsInteger="1" minValue="1246" maxValue="924366"/>
    </cacheField>
    <cacheField name="Oct-21" numFmtId="164">
      <sharedItems containsSemiMixedTypes="0" containsString="0" containsNumber="1" containsInteger="1" minValue="1246" maxValue="907576"/>
    </cacheField>
    <cacheField name="Nov-21" numFmtId="164">
      <sharedItems containsSemiMixedTypes="0" containsString="0" containsNumber="1" containsInteger="1" minValue="1246" maxValue="945771"/>
    </cacheField>
    <cacheField name="Dec-21" numFmtId="164">
      <sharedItems containsSemiMixedTypes="0" containsString="0" containsNumber="1" containsInteger="1" minValue="1246" maxValue="1928656"/>
    </cacheField>
    <cacheField name="Jan-22" numFmtId="164">
      <sharedItems containsSemiMixedTypes="0" containsString="0" containsNumber="1" containsInteger="1" minValue="1246" maxValue="1023031"/>
    </cacheField>
    <cacheField name="Totals" numFmtId="164">
      <sharedItems containsSemiMixedTypes="0" containsString="0" containsNumber="1" containsInteger="1" minValue="8722" maxValue="7591992"/>
    </cacheField>
    <cacheField name="Average" numFmtId="164">
      <sharedItems containsSemiMixedTypes="0" containsString="0" containsNumber="1" minValue="1246" maxValue="1084570.2857142857"/>
    </cacheField>
    <cacheField name="Min" numFmtId="164">
      <sharedItems containsSemiMixedTypes="0" containsString="0" containsNumber="1" containsInteger="1" minValue="1246" maxValue="907576"/>
    </cacheField>
    <cacheField name="Max" numFmtId="164">
      <sharedItems containsSemiMixedTypes="0" containsString="0" containsNumber="1" containsInteger="1" minValue="1246" maxValue="1928656"/>
    </cacheField>
    <cacheField name="MoM" numFmtId="10">
      <sharedItems containsSemiMixedTypes="0" containsString="0" containsNumber="1" minValue="-0.49047717434747562" maxValue="0.67"/>
    </cacheField>
    <cacheField name="Above or Below Aver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Transformers: Revenge of the Fallen"/>
    <x v="0"/>
    <x v="0"/>
    <n v="908851"/>
    <n v="953741"/>
    <n v="924366"/>
    <n v="907576"/>
    <n v="945771"/>
    <n v="1928656"/>
    <n v="1023031"/>
    <n v="7591992"/>
    <n v="1084570.2857142857"/>
    <n v="907576"/>
    <n v="1928656"/>
    <n v="-0.46956274213753002"/>
    <s v="Above average"/>
  </r>
  <r>
    <s v="Finding Nemo"/>
    <x v="1"/>
    <x v="1"/>
    <n v="544951"/>
    <n v="576636"/>
    <n v="564851"/>
    <n v="516416"/>
    <n v="558496"/>
    <n v="1139066"/>
    <n v="606996"/>
    <n v="4507412"/>
    <n v="643916"/>
    <n v="516416"/>
    <n v="1139066"/>
    <n v="-0.46711077321243899"/>
    <s v="Above average"/>
  </r>
  <r>
    <s v="Batman Forever"/>
    <x v="2"/>
    <x v="2"/>
    <n v="259311"/>
    <n v="263611"/>
    <n v="263801"/>
    <n v="279256"/>
    <n v="283426"/>
    <n v="590476"/>
    <n v="300861"/>
    <n v="2240742"/>
    <n v="320106"/>
    <n v="259311"/>
    <n v="590476"/>
    <n v="-0.49047717434747562"/>
    <s v="Above average"/>
  </r>
  <r>
    <s v="Titanic"/>
    <x v="0"/>
    <x v="1"/>
    <n v="81641"/>
    <n v="86581"/>
    <n v="78091"/>
    <n v="92076"/>
    <n v="94381"/>
    <n v="187256"/>
    <n v="111241"/>
    <n v="731267"/>
    <n v="104466.71428571429"/>
    <n v="78091"/>
    <n v="187256"/>
    <n v="-0.40594159866706536"/>
    <s v="Below Average"/>
  </r>
  <r>
    <s v="Independence Day"/>
    <x v="3"/>
    <x v="1"/>
    <n v="14506"/>
    <n v="18876"/>
    <n v="8641"/>
    <n v="5236"/>
    <n v="5066"/>
    <n v="2286"/>
    <n v="1316"/>
    <n v="55927"/>
    <n v="7989.5714285714284"/>
    <n v="1316"/>
    <n v="18876"/>
    <n v="-0.42432195975503062"/>
    <s v="Below Average"/>
  </r>
  <r>
    <s v="Pirates of the Caribbean: Dead Man’s Chest"/>
    <x v="1"/>
    <x v="0"/>
    <n v="5746"/>
    <n v="5816"/>
    <n v="5836"/>
    <n v="5671"/>
    <n v="5841"/>
    <n v="10066"/>
    <n v="5821"/>
    <n v="44797"/>
    <n v="6399.5714285714284"/>
    <n v="5671"/>
    <n v="10066"/>
    <n v="-0.42171666997814428"/>
    <s v="Below Average"/>
  </r>
  <r>
    <s v="Harry Potter and the Sorcerer’s Stone"/>
    <x v="2"/>
    <x v="1"/>
    <n v="7586"/>
    <n v="7081"/>
    <n v="8006"/>
    <n v="12296"/>
    <n v="1246"/>
    <n v="1246"/>
    <n v="1246"/>
    <n v="38707"/>
    <n v="5529.5714285714284"/>
    <n v="1246"/>
    <n v="12296"/>
    <n v="0.67"/>
    <s v="Below Average"/>
  </r>
  <r>
    <s v="Men in Black"/>
    <x v="4"/>
    <x v="1"/>
    <n v="2251"/>
    <n v="2286"/>
    <n v="2286"/>
    <n v="3756"/>
    <n v="4451"/>
    <n v="4956"/>
    <n v="2671"/>
    <n v="22657"/>
    <n v="3236.7142857142858"/>
    <n v="2251"/>
    <n v="4956"/>
    <n v="-0.46105730427764324"/>
    <s v="Below Average"/>
  </r>
  <r>
    <s v="Star Wars Ep. I: The Phantom Menace"/>
    <x v="3"/>
    <x v="1"/>
    <n v="1506"/>
    <n v="1501"/>
    <n v="1501"/>
    <n v="1516"/>
    <n v="1501"/>
    <n v="1746"/>
    <n v="1496"/>
    <n v="10767"/>
    <n v="1538.1428571428571"/>
    <n v="1496"/>
    <n v="1746"/>
    <n v="-0.14318442153493705"/>
    <s v="Below Average"/>
  </r>
  <r>
    <s v="How the Grinch Stole Christmas"/>
    <x v="5"/>
    <x v="1"/>
    <n v="1296"/>
    <n v="1296"/>
    <n v="1296"/>
    <n v="1291"/>
    <n v="1296"/>
    <n v="1346"/>
    <n v="1296"/>
    <n v="9117"/>
    <n v="1302.4285714285713"/>
    <n v="1291"/>
    <n v="1346"/>
    <n v="-3.7147102526002951E-2"/>
    <s v="Below Average"/>
  </r>
  <r>
    <s v="Spider-Man 3"/>
    <x v="4"/>
    <x v="1"/>
    <n v="1246"/>
    <n v="1246"/>
    <n v="1246"/>
    <n v="1251"/>
    <n v="1256"/>
    <n v="1396"/>
    <n v="1256"/>
    <n v="8897"/>
    <n v="1271"/>
    <n v="1246"/>
    <n v="1396"/>
    <n v="-0.10028653295128942"/>
    <s v="Below Average"/>
  </r>
  <r>
    <s v="Shrek 2"/>
    <x v="6"/>
    <x v="1"/>
    <n v="1271"/>
    <n v="1271"/>
    <n v="1271"/>
    <n v="1271"/>
    <n v="1271"/>
    <n v="1276"/>
    <n v="1246"/>
    <n v="8877"/>
    <n v="1268.1428571428571"/>
    <n v="1246"/>
    <n v="1276"/>
    <n v="-2.3510971786833812E-2"/>
    <s v="Below Average"/>
  </r>
  <r>
    <s v="The Dark Knight"/>
    <x v="2"/>
    <x v="1"/>
    <n v="1246"/>
    <n v="1246"/>
    <n v="1246"/>
    <n v="1246"/>
    <n v="1246"/>
    <n v="1246"/>
    <n v="1291"/>
    <n v="8767"/>
    <n v="1252.4285714285713"/>
    <n v="1246"/>
    <n v="1291"/>
    <n v="0.16"/>
    <s v="Below Average"/>
  </r>
  <r>
    <s v="Spider-Man"/>
    <x v="4"/>
    <x v="1"/>
    <n v="1246"/>
    <n v="1246"/>
    <n v="1246"/>
    <n v="1246"/>
    <n v="1246"/>
    <n v="1246"/>
    <n v="1246"/>
    <n v="8722"/>
    <n v="1246"/>
    <n v="1246"/>
    <n v="1246"/>
    <n v="0.45"/>
    <s v="Below Average"/>
  </r>
  <r>
    <s v="Star Wars Ep. III: Revenge of the Sith"/>
    <x v="3"/>
    <x v="0"/>
    <n v="1246"/>
    <n v="1246"/>
    <n v="1246"/>
    <n v="1246"/>
    <n v="1246"/>
    <n v="1246"/>
    <n v="1246"/>
    <n v="8722"/>
    <n v="1246"/>
    <n v="1246"/>
    <n v="1246"/>
    <n v="0"/>
    <s v="Below Average"/>
  </r>
  <r>
    <s v="Toy Story 3"/>
    <x v="1"/>
    <x v="0"/>
    <n v="1246"/>
    <n v="1246"/>
    <n v="1246"/>
    <n v="1246"/>
    <n v="1246"/>
    <n v="1246"/>
    <n v="1246"/>
    <n v="8722"/>
    <n v="1246"/>
    <n v="1246"/>
    <n v="1246"/>
    <n v="0"/>
    <s v="Below 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9A4DC-610C-495B-80A4-6CB64EE54358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0:B48" firstHeaderRow="1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verage" fld="11" subtotal="average" baseField="1" baseItem="0" numFmtId="166"/>
  </dataFields>
  <formats count="16">
    <format dxfId="35">
      <pivotArea field="1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29">
      <pivotArea outline="0" collapsedLevelsAreSubtotals="1" fieldPosition="0"/>
    </format>
    <format dxfId="28">
      <pivotArea field="1" type="button" dataOnly="0" labelOnly="1" outline="0" axis="axisRow" fieldPosition="0"/>
    </format>
    <format dxfId="27">
      <pivotArea dataOnly="0" labelOnly="1" outline="0" axis="axisValues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dataOnly="0" grandRow="1" axis="axisRow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E7A8-8CFE-4D16-9B1C-A5545D7A6A16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4:B38" firstHeaderRow="1" firstDataRow="1" firstDataCol="1"/>
  <pivotFields count="16">
    <pivotField showAll="0"/>
    <pivotField showAll="0">
      <items count="8">
        <item x="3"/>
        <item x="6"/>
        <item x="0"/>
        <item x="4"/>
        <item x="5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verage" fld="11" subtotal="average" baseField="1" baseItem="0" numFmtId="166"/>
  </dataFields>
  <formats count="14">
    <format dxfId="39">
      <pivotArea field="1" type="button" dataOnly="0" labelOnly="1" outline="0"/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grandRow="1" outline="0" collapsedLevelsAreSubtotals="1" fieldPosition="0"/>
    </format>
    <format dxfId="36">
      <pivotArea dataOnly="0" labelOnly="1" grandRow="1" outline="0" fieldPosition="0"/>
    </format>
    <format dxfId="30">
      <pivotArea outline="0" collapsedLevelsAreSubtotals="1" fieldPosition="0"/>
    </format>
    <format dxfId="23">
      <pivotArea field="2" dataOnly="0" grandRow="1" axis="axisRow" fieldPosition="0">
        <references count="1">
          <reference field="2" count="1">
            <x v="2"/>
          </reference>
        </references>
      </pivotArea>
    </format>
    <format dxfId="21">
      <pivotArea field="2" type="button" dataOnly="0" labelOnly="1" outline="0" axis="axisRow" fieldPosition="0"/>
    </format>
    <format dxfId="20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70596-3B51-46AC-B4F2-987DF0CBC60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4:C32" firstHeaderRow="0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s" fld="10" baseField="0" baseItem="0"/>
    <dataField name="Average of Average" fld="11" subtotal="average" baseField="1" baseItem="0"/>
  </dataFields>
  <formats count="14">
    <format dxfId="43">
      <pivotArea field="1" type="button" dataOnly="0" labelOnly="1" outline="0" axis="axisRow" fieldPosition="0"/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">
      <pivotArea grandRow="1" outline="0" collapsedLevelsAreSubtotals="1" fieldPosition="0"/>
    </format>
    <format dxfId="40">
      <pivotArea dataOnly="0" labelOnly="1" grandRow="1" outline="0" fieldPosition="0"/>
    </format>
    <format dxfId="31">
      <pivotArea outline="0" collapsedLevelsAreSubtotals="1" fieldPosition="0"/>
    </format>
    <format dxfId="22">
      <pivotArea dataOnly="0" grandRow="1" axis="axisRow" fieldPosition="0"/>
    </format>
    <format dxfId="19">
      <pivotArea field="1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C865-ECBC-4451-85EC-41BAB236E52D}">
  <dimension ref="A1:O48"/>
  <sheetViews>
    <sheetView tabSelected="1" zoomScale="110" zoomScaleNormal="120" workbookViewId="0">
      <selection activeCell="J45" sqref="J45"/>
    </sheetView>
  </sheetViews>
  <sheetFormatPr baseColWidth="10" defaultColWidth="8.83203125" defaultRowHeight="15" x14ac:dyDescent="0.2"/>
  <cols>
    <col min="1" max="1" width="36" customWidth="1"/>
    <col min="2" max="3" width="17.83203125" bestFit="1" customWidth="1"/>
    <col min="4" max="9" width="14.83203125" customWidth="1"/>
    <col min="10" max="10" width="15" customWidth="1"/>
    <col min="11" max="13" width="12.6640625" customWidth="1"/>
    <col min="14" max="14" width="9.6640625" customWidth="1"/>
    <col min="15" max="15" width="24.1640625" customWidth="1"/>
  </cols>
  <sheetData>
    <row r="1" spans="1:15" ht="19" customHeight="1" x14ac:dyDescent="0.2">
      <c r="A1" s="4" t="s">
        <v>39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s="2" customFormat="1" x14ac:dyDescent="0.2">
      <c r="A4" s="6" t="s">
        <v>0</v>
      </c>
      <c r="B4" s="7" t="s">
        <v>17</v>
      </c>
      <c r="C4" s="8">
        <v>44378</v>
      </c>
      <c r="D4" s="8">
        <v>44409</v>
      </c>
      <c r="E4" s="8">
        <v>44440</v>
      </c>
      <c r="F4" s="8">
        <v>44470</v>
      </c>
      <c r="G4" s="8">
        <v>44501</v>
      </c>
      <c r="H4" s="8">
        <v>44531</v>
      </c>
      <c r="I4" s="8">
        <v>44562</v>
      </c>
      <c r="J4" s="9" t="s">
        <v>29</v>
      </c>
      <c r="K4" s="9" t="s">
        <v>30</v>
      </c>
      <c r="L4" s="9" t="s">
        <v>31</v>
      </c>
      <c r="M4" s="9" t="s">
        <v>32</v>
      </c>
      <c r="N4" s="9" t="s">
        <v>33</v>
      </c>
      <c r="O4" s="9" t="s">
        <v>34</v>
      </c>
    </row>
    <row r="5" spans="1:15" x14ac:dyDescent="0.2">
      <c r="A5" s="10" t="s">
        <v>1</v>
      </c>
      <c r="B5" s="10" t="s">
        <v>18</v>
      </c>
      <c r="C5" s="10">
        <v>259311</v>
      </c>
      <c r="D5" s="10">
        <v>263611</v>
      </c>
      <c r="E5" s="10">
        <v>263801</v>
      </c>
      <c r="F5" s="10">
        <v>279256</v>
      </c>
      <c r="G5" s="10">
        <v>283426</v>
      </c>
      <c r="H5" s="10">
        <v>590476</v>
      </c>
      <c r="I5" s="10">
        <v>300861</v>
      </c>
      <c r="J5" s="11">
        <f>SUM(C5:I5)</f>
        <v>2240742</v>
      </c>
      <c r="K5" s="12">
        <f>AVERAGE(D5:I5)</f>
        <v>330238.5</v>
      </c>
      <c r="L5" s="12">
        <f>MIN(D5:I5)</f>
        <v>263611</v>
      </c>
      <c r="M5" s="12">
        <f>MAX(D5:I5)</f>
        <v>590476</v>
      </c>
      <c r="N5" s="13">
        <f>C5/I5-1</f>
        <v>-0.13810364254589325</v>
      </c>
      <c r="O5" s="14" t="str">
        <f t="shared" ref="O5:O21" ca="1" si="0">IF(J5&gt;$O$21, "Above average", "Below Average")</f>
        <v>Above average</v>
      </c>
    </row>
    <row r="6" spans="1:15" x14ac:dyDescent="0.2">
      <c r="A6" s="10" t="s">
        <v>2</v>
      </c>
      <c r="B6" s="10" t="s">
        <v>19</v>
      </c>
      <c r="C6" s="10">
        <v>14506</v>
      </c>
      <c r="D6" s="10">
        <v>18876</v>
      </c>
      <c r="E6" s="10">
        <v>8641</v>
      </c>
      <c r="F6" s="10">
        <v>5236</v>
      </c>
      <c r="G6" s="10">
        <v>5066</v>
      </c>
      <c r="H6" s="10">
        <v>2286</v>
      </c>
      <c r="I6" s="10">
        <v>1316</v>
      </c>
      <c r="J6" s="11">
        <f>SUM(C6:I6)</f>
        <v>55927</v>
      </c>
      <c r="K6" s="12">
        <f>AVERAGE(D6:I6)</f>
        <v>6903.5</v>
      </c>
      <c r="L6" s="12">
        <f>MIN(D6:I6)</f>
        <v>1316</v>
      </c>
      <c r="M6" s="12">
        <f>MAX(D6:I6)</f>
        <v>18876</v>
      </c>
      <c r="N6" s="15">
        <f>C6/I6-1</f>
        <v>10.022796352583587</v>
      </c>
      <c r="O6" s="14" t="str">
        <f t="shared" ca="1" si="0"/>
        <v>Below Average</v>
      </c>
    </row>
    <row r="7" spans="1:15" x14ac:dyDescent="0.2">
      <c r="A7" s="10" t="s">
        <v>3</v>
      </c>
      <c r="B7" s="10" t="s">
        <v>19</v>
      </c>
      <c r="C7" s="10">
        <v>2251</v>
      </c>
      <c r="D7" s="10">
        <v>2286</v>
      </c>
      <c r="E7" s="10">
        <v>2286</v>
      </c>
      <c r="F7" s="10">
        <v>3756</v>
      </c>
      <c r="G7" s="10">
        <v>4451</v>
      </c>
      <c r="H7" s="10">
        <v>4956</v>
      </c>
      <c r="I7" s="10">
        <v>2671</v>
      </c>
      <c r="J7" s="11">
        <f>SUM(C7:I7)</f>
        <v>22657</v>
      </c>
      <c r="K7" s="12">
        <f>AVERAGE(D7:I7)</f>
        <v>3401</v>
      </c>
      <c r="L7" s="12">
        <f>MIN(D7:I7)</f>
        <v>2286</v>
      </c>
      <c r="M7" s="12">
        <f>MAX(D7:I7)</f>
        <v>4956</v>
      </c>
      <c r="N7" s="15">
        <f>C7/I7-1</f>
        <v>-0.15724447772369898</v>
      </c>
      <c r="O7" s="14" t="str">
        <f t="shared" ca="1" si="0"/>
        <v>Below Average</v>
      </c>
    </row>
    <row r="8" spans="1:15" x14ac:dyDescent="0.2">
      <c r="A8" s="10" t="s">
        <v>4</v>
      </c>
      <c r="B8" s="10" t="s">
        <v>19</v>
      </c>
      <c r="C8" s="10">
        <v>81641</v>
      </c>
      <c r="D8" s="10">
        <v>86581</v>
      </c>
      <c r="E8" s="10">
        <v>78091</v>
      </c>
      <c r="F8" s="10">
        <v>92076</v>
      </c>
      <c r="G8" s="10">
        <v>94381</v>
      </c>
      <c r="H8" s="10">
        <v>187256</v>
      </c>
      <c r="I8" s="10">
        <v>111241</v>
      </c>
      <c r="J8" s="11">
        <f>SUM(C8:I8)</f>
        <v>731267</v>
      </c>
      <c r="K8" s="12">
        <f>AVERAGE(D8:I8)</f>
        <v>108271</v>
      </c>
      <c r="L8" s="12">
        <f>MIN(D8:I8)</f>
        <v>78091</v>
      </c>
      <c r="M8" s="12">
        <f>MAX(D8:I8)</f>
        <v>187256</v>
      </c>
      <c r="N8" s="15">
        <f>C8/I8-1</f>
        <v>-0.26608894202677069</v>
      </c>
      <c r="O8" s="16" t="str">
        <f t="shared" ca="1" si="0"/>
        <v>Below Average</v>
      </c>
    </row>
    <row r="9" spans="1:15" s="3" customFormat="1" x14ac:dyDescent="0.2">
      <c r="A9" s="17" t="s">
        <v>5</v>
      </c>
      <c r="B9" s="17" t="s">
        <v>19</v>
      </c>
      <c r="C9" s="17">
        <v>1506</v>
      </c>
      <c r="D9" s="17">
        <v>1501</v>
      </c>
      <c r="E9" s="17">
        <v>1501</v>
      </c>
      <c r="F9" s="17">
        <v>1516</v>
      </c>
      <c r="G9" s="17">
        <v>1501</v>
      </c>
      <c r="H9" s="17">
        <v>1746</v>
      </c>
      <c r="I9" s="17">
        <v>1496</v>
      </c>
      <c r="J9" s="18">
        <f>SUM(C9:I9)</f>
        <v>10767</v>
      </c>
      <c r="K9" s="19">
        <f>AVERAGE(D9:I9)</f>
        <v>1543.5</v>
      </c>
      <c r="L9" s="19">
        <f>MIN(D9:I9)</f>
        <v>1496</v>
      </c>
      <c r="M9" s="19">
        <f>MAX(D9:I9)</f>
        <v>1746</v>
      </c>
      <c r="N9" s="20">
        <f>C9/I9-1</f>
        <v>6.6844919786095414E-3</v>
      </c>
      <c r="O9" s="16" t="str">
        <f t="shared" ca="1" si="0"/>
        <v>Below Average</v>
      </c>
    </row>
    <row r="10" spans="1:15" x14ac:dyDescent="0.2">
      <c r="A10" s="10" t="s">
        <v>6</v>
      </c>
      <c r="B10" s="10" t="s">
        <v>19</v>
      </c>
      <c r="C10" s="10">
        <v>1296</v>
      </c>
      <c r="D10" s="10">
        <v>1296</v>
      </c>
      <c r="E10" s="10">
        <v>1296</v>
      </c>
      <c r="F10" s="10">
        <v>1291</v>
      </c>
      <c r="G10" s="10">
        <v>1296</v>
      </c>
      <c r="H10" s="10">
        <v>1346</v>
      </c>
      <c r="I10" s="10">
        <v>1296</v>
      </c>
      <c r="J10" s="11">
        <f>SUM(C10:I10)</f>
        <v>9117</v>
      </c>
      <c r="K10" s="12">
        <f>AVERAGE(D10:I10)</f>
        <v>1303.5</v>
      </c>
      <c r="L10" s="12">
        <f>MIN(D10:I10)</f>
        <v>1291</v>
      </c>
      <c r="M10" s="12">
        <f>MAX(D10:I10)</f>
        <v>1346</v>
      </c>
      <c r="N10" s="15">
        <f>C10/I10-1</f>
        <v>0</v>
      </c>
      <c r="O10" s="16" t="str">
        <f t="shared" ca="1" si="0"/>
        <v>Below Average</v>
      </c>
    </row>
    <row r="11" spans="1:15" x14ac:dyDescent="0.2">
      <c r="A11" s="10" t="s">
        <v>7</v>
      </c>
      <c r="B11" s="10" t="s">
        <v>19</v>
      </c>
      <c r="C11" s="10">
        <v>7586</v>
      </c>
      <c r="D11" s="10">
        <v>7081</v>
      </c>
      <c r="E11" s="10">
        <v>8006</v>
      </c>
      <c r="F11" s="10">
        <v>12296</v>
      </c>
      <c r="G11" s="10">
        <v>1246</v>
      </c>
      <c r="H11" s="10">
        <v>1246</v>
      </c>
      <c r="I11" s="10">
        <v>1246</v>
      </c>
      <c r="J11" s="11">
        <f>SUM(C11:I11)</f>
        <v>38707</v>
      </c>
      <c r="K11" s="12">
        <f>AVERAGE(D11:I11)</f>
        <v>5186.833333333333</v>
      </c>
      <c r="L11" s="12">
        <f>MIN(D11:I11)</f>
        <v>1246</v>
      </c>
      <c r="M11" s="12">
        <f>MAX(D11:I11)</f>
        <v>12296</v>
      </c>
      <c r="N11" s="15">
        <f>C11/I11-1</f>
        <v>5.0882825040128408</v>
      </c>
      <c r="O11" s="16" t="str">
        <f t="shared" ca="1" si="0"/>
        <v>Below Average</v>
      </c>
    </row>
    <row r="12" spans="1:15" x14ac:dyDescent="0.2">
      <c r="A12" s="10" t="s">
        <v>8</v>
      </c>
      <c r="B12" s="10" t="s">
        <v>19</v>
      </c>
      <c r="C12" s="10">
        <v>1246</v>
      </c>
      <c r="D12" s="10">
        <v>1246</v>
      </c>
      <c r="E12" s="10">
        <v>1246</v>
      </c>
      <c r="F12" s="10">
        <v>1246</v>
      </c>
      <c r="G12" s="10">
        <v>1246</v>
      </c>
      <c r="H12" s="10">
        <v>1246</v>
      </c>
      <c r="I12" s="10">
        <v>1246</v>
      </c>
      <c r="J12" s="11">
        <f>SUM(C12:I12)</f>
        <v>8722</v>
      </c>
      <c r="K12" s="12">
        <f>AVERAGE(D12:I12)</f>
        <v>1246</v>
      </c>
      <c r="L12" s="12">
        <f>MIN(D12:I12)</f>
        <v>1246</v>
      </c>
      <c r="M12" s="12">
        <f>MAX(D12:I12)</f>
        <v>1246</v>
      </c>
      <c r="N12" s="15">
        <f>C12/I12-1</f>
        <v>0</v>
      </c>
      <c r="O12" s="16" t="str">
        <f t="shared" ca="1" si="0"/>
        <v>Below Average</v>
      </c>
    </row>
    <row r="13" spans="1:15" s="3" customFormat="1" x14ac:dyDescent="0.2">
      <c r="A13" s="17" t="s">
        <v>9</v>
      </c>
      <c r="B13" s="17" t="s">
        <v>19</v>
      </c>
      <c r="C13" s="17">
        <v>544951</v>
      </c>
      <c r="D13" s="17">
        <v>576636</v>
      </c>
      <c r="E13" s="17">
        <v>564851</v>
      </c>
      <c r="F13" s="17">
        <v>516416</v>
      </c>
      <c r="G13" s="17">
        <v>558496</v>
      </c>
      <c r="H13" s="17">
        <v>1139066</v>
      </c>
      <c r="I13" s="17">
        <v>606996</v>
      </c>
      <c r="J13" s="18">
        <f>SUM(C13:I13)</f>
        <v>4507412</v>
      </c>
      <c r="K13" s="19">
        <f>AVERAGE(D13:I13)</f>
        <v>660410.16666666663</v>
      </c>
      <c r="L13" s="19">
        <f>MIN(D13:I13)</f>
        <v>516416</v>
      </c>
      <c r="M13" s="19">
        <f>MAX(D13:I13)</f>
        <v>1139066</v>
      </c>
      <c r="N13" s="20">
        <f>C13/I13-1</f>
        <v>-0.10221648907076819</v>
      </c>
      <c r="O13" s="14" t="str">
        <f t="shared" ca="1" si="0"/>
        <v>Above average</v>
      </c>
    </row>
    <row r="14" spans="1:15" x14ac:dyDescent="0.2">
      <c r="A14" s="10" t="s">
        <v>10</v>
      </c>
      <c r="B14" s="10" t="s">
        <v>19</v>
      </c>
      <c r="C14" s="10">
        <v>1271</v>
      </c>
      <c r="D14" s="10">
        <v>1271</v>
      </c>
      <c r="E14" s="10">
        <v>1271</v>
      </c>
      <c r="F14" s="10">
        <v>1271</v>
      </c>
      <c r="G14" s="10">
        <v>1271</v>
      </c>
      <c r="H14" s="10">
        <v>1276</v>
      </c>
      <c r="I14" s="10">
        <v>1246</v>
      </c>
      <c r="J14" s="11">
        <f>SUM(C14:I14)</f>
        <v>8877</v>
      </c>
      <c r="K14" s="12">
        <f>AVERAGE(D14:I14)</f>
        <v>1267.6666666666667</v>
      </c>
      <c r="L14" s="12">
        <f>MIN(D14:I14)</f>
        <v>1246</v>
      </c>
      <c r="M14" s="12">
        <f>MAX(D14:I14)</f>
        <v>1276</v>
      </c>
      <c r="N14" s="15">
        <f>C14/I14-1</f>
        <v>2.0064205457463791E-2</v>
      </c>
      <c r="O14" s="16" t="str">
        <f t="shared" ca="1" si="0"/>
        <v>Below Average</v>
      </c>
    </row>
    <row r="15" spans="1:15" x14ac:dyDescent="0.2">
      <c r="A15" s="10" t="s">
        <v>11</v>
      </c>
      <c r="B15" s="10" t="s">
        <v>20</v>
      </c>
      <c r="C15" s="10">
        <v>1246</v>
      </c>
      <c r="D15" s="10">
        <v>1246</v>
      </c>
      <c r="E15" s="10">
        <v>1246</v>
      </c>
      <c r="F15" s="10">
        <v>1246</v>
      </c>
      <c r="G15" s="10">
        <v>1246</v>
      </c>
      <c r="H15" s="10">
        <v>1246</v>
      </c>
      <c r="I15" s="10">
        <v>1246</v>
      </c>
      <c r="J15" s="11">
        <f>SUM(C15:I15)</f>
        <v>8722</v>
      </c>
      <c r="K15" s="12">
        <f>AVERAGE(D15:I15)</f>
        <v>1246</v>
      </c>
      <c r="L15" s="12">
        <f>MIN(D15:I15)</f>
        <v>1246</v>
      </c>
      <c r="M15" s="12">
        <f>MAX(D15:I15)</f>
        <v>1246</v>
      </c>
      <c r="N15" s="15">
        <f>C15/I15-1</f>
        <v>0</v>
      </c>
      <c r="O15" s="16" t="str">
        <f t="shared" ca="1" si="0"/>
        <v>Below Average</v>
      </c>
    </row>
    <row r="16" spans="1:15" x14ac:dyDescent="0.2">
      <c r="A16" s="10" t="s">
        <v>12</v>
      </c>
      <c r="B16" s="10" t="s">
        <v>20</v>
      </c>
      <c r="C16" s="10">
        <v>5746</v>
      </c>
      <c r="D16" s="10">
        <v>5816</v>
      </c>
      <c r="E16" s="10">
        <v>5836</v>
      </c>
      <c r="F16" s="10">
        <v>5671</v>
      </c>
      <c r="G16" s="10">
        <v>5841</v>
      </c>
      <c r="H16" s="10">
        <v>10066</v>
      </c>
      <c r="I16" s="10">
        <v>5821</v>
      </c>
      <c r="J16" s="11">
        <f>SUM(C16:I16)</f>
        <v>44797</v>
      </c>
      <c r="K16" s="12">
        <f>AVERAGE(D16:I16)</f>
        <v>6508.5</v>
      </c>
      <c r="L16" s="12">
        <f>MIN(D16:I16)</f>
        <v>5671</v>
      </c>
      <c r="M16" s="12">
        <f>MAX(D16:I16)</f>
        <v>10066</v>
      </c>
      <c r="N16" s="15">
        <f>C16/I16-1</f>
        <v>-1.2884384126438775E-2</v>
      </c>
      <c r="O16" s="16" t="str">
        <f t="shared" ca="1" si="0"/>
        <v>Below Average</v>
      </c>
    </row>
    <row r="17" spans="1:15" x14ac:dyDescent="0.2">
      <c r="A17" s="10" t="s">
        <v>13</v>
      </c>
      <c r="B17" s="10" t="s">
        <v>19</v>
      </c>
      <c r="C17" s="10">
        <v>1246</v>
      </c>
      <c r="D17" s="10">
        <v>1246</v>
      </c>
      <c r="E17" s="10">
        <v>1246</v>
      </c>
      <c r="F17" s="10">
        <v>1251</v>
      </c>
      <c r="G17" s="10">
        <v>1256</v>
      </c>
      <c r="H17" s="10">
        <v>1396</v>
      </c>
      <c r="I17" s="10">
        <v>1256</v>
      </c>
      <c r="J17" s="11">
        <f>SUM(C17:I17)</f>
        <v>8897</v>
      </c>
      <c r="K17" s="12">
        <f>AVERAGE(D17:I17)</f>
        <v>1275.1666666666667</v>
      </c>
      <c r="L17" s="12">
        <f>MIN(D17:I17)</f>
        <v>1246</v>
      </c>
      <c r="M17" s="12">
        <f>MAX(D17:I17)</f>
        <v>1396</v>
      </c>
      <c r="N17" s="15">
        <f>C17/I17-1%</f>
        <v>0.98203821656050949</v>
      </c>
      <c r="O17" s="16" t="str">
        <f t="shared" ca="1" si="0"/>
        <v>Below Average</v>
      </c>
    </row>
    <row r="18" spans="1:15" x14ac:dyDescent="0.2">
      <c r="A18" s="10" t="s">
        <v>14</v>
      </c>
      <c r="B18" s="10" t="s">
        <v>19</v>
      </c>
      <c r="C18" s="10">
        <v>1246</v>
      </c>
      <c r="D18" s="10">
        <v>1246</v>
      </c>
      <c r="E18" s="10">
        <v>1246</v>
      </c>
      <c r="F18" s="10">
        <v>1246</v>
      </c>
      <c r="G18" s="10">
        <v>1246</v>
      </c>
      <c r="H18" s="10">
        <v>1246</v>
      </c>
      <c r="I18" s="10">
        <v>1291</v>
      </c>
      <c r="J18" s="11">
        <f>SUM(C18:I18)</f>
        <v>8767</v>
      </c>
      <c r="K18" s="12">
        <f>AVERAGE(D18:I18)</f>
        <v>1253.5</v>
      </c>
      <c r="L18" s="12">
        <f>MIN(D18:I18)</f>
        <v>1246</v>
      </c>
      <c r="M18" s="12">
        <f>MAX(D18:I18)</f>
        <v>1291</v>
      </c>
      <c r="N18" s="15">
        <f>C18/I18-1</f>
        <v>-3.4856700232377968E-2</v>
      </c>
      <c r="O18" s="16" t="str">
        <f t="shared" ca="1" si="0"/>
        <v>Below Average</v>
      </c>
    </row>
    <row r="19" spans="1:15" s="3" customFormat="1" x14ac:dyDescent="0.2">
      <c r="A19" s="17" t="s">
        <v>15</v>
      </c>
      <c r="B19" s="17" t="s">
        <v>20</v>
      </c>
      <c r="C19" s="17">
        <v>908851</v>
      </c>
      <c r="D19" s="17">
        <v>953741</v>
      </c>
      <c r="E19" s="17">
        <v>924366</v>
      </c>
      <c r="F19" s="17">
        <v>907576</v>
      </c>
      <c r="G19" s="17">
        <v>945771</v>
      </c>
      <c r="H19" s="17">
        <v>1928656</v>
      </c>
      <c r="I19" s="17">
        <v>1023031</v>
      </c>
      <c r="J19" s="18">
        <f>SUM(C19:I19)</f>
        <v>7591992</v>
      </c>
      <c r="K19" s="19">
        <f>AVERAGE(D19:I19)</f>
        <v>1113856.8333333333</v>
      </c>
      <c r="L19" s="19">
        <f>MIN(D19:I19)</f>
        <v>907576</v>
      </c>
      <c r="M19" s="19">
        <f>MAX(D19:I19)</f>
        <v>1928656</v>
      </c>
      <c r="N19" s="20">
        <f>C19/I19-1</f>
        <v>-0.11160952111910583</v>
      </c>
      <c r="O19" s="14" t="str">
        <f t="shared" ca="1" si="0"/>
        <v>Above average</v>
      </c>
    </row>
    <row r="20" spans="1:15" x14ac:dyDescent="0.2">
      <c r="A20" s="10" t="s">
        <v>16</v>
      </c>
      <c r="B20" s="10" t="s">
        <v>20</v>
      </c>
      <c r="C20" s="10">
        <v>1246</v>
      </c>
      <c r="D20" s="10">
        <v>1246</v>
      </c>
      <c r="E20" s="10">
        <v>1246</v>
      </c>
      <c r="F20" s="10">
        <v>1246</v>
      </c>
      <c r="G20" s="10">
        <v>1246</v>
      </c>
      <c r="H20" s="10">
        <v>1246</v>
      </c>
      <c r="I20" s="10">
        <v>1246</v>
      </c>
      <c r="J20" s="11">
        <f>SUM(C20:I20)</f>
        <v>8722</v>
      </c>
      <c r="K20" s="12">
        <f>AVERAGE(D20:I20)</f>
        <v>1246</v>
      </c>
      <c r="L20" s="12">
        <f>MIN(D20:I20)</f>
        <v>1246</v>
      </c>
      <c r="M20" s="12">
        <f>MAX(D20:I20)</f>
        <v>1246</v>
      </c>
      <c r="N20" s="15">
        <f>C20/I20-1</f>
        <v>0</v>
      </c>
      <c r="O20" s="16" t="str">
        <f t="shared" ca="1" si="0"/>
        <v>Below Average</v>
      </c>
    </row>
    <row r="21" spans="1:15" ht="16" x14ac:dyDescent="0.2">
      <c r="A21" s="21" t="s">
        <v>29</v>
      </c>
      <c r="B21" s="22"/>
      <c r="C21" s="21"/>
      <c r="D21" s="23">
        <v>1835146</v>
      </c>
      <c r="E21" s="23">
        <v>1924926</v>
      </c>
      <c r="F21" s="23">
        <v>1866176</v>
      </c>
      <c r="G21" s="23">
        <v>1832596</v>
      </c>
      <c r="H21" s="23">
        <v>1908986</v>
      </c>
      <c r="I21" s="23">
        <v>3874756</v>
      </c>
      <c r="J21" s="24">
        <f>SUM(C21:I21)</f>
        <v>13242586</v>
      </c>
      <c r="K21" s="12">
        <v>2186584.57142857</v>
      </c>
      <c r="L21" s="12">
        <v>1832596</v>
      </c>
      <c r="M21" s="12">
        <v>3874756</v>
      </c>
      <c r="N21" s="15">
        <f>C21/I21-1</f>
        <v>-1</v>
      </c>
      <c r="O21" s="16" t="str">
        <f t="shared" ca="1" si="0"/>
        <v>Below Average</v>
      </c>
    </row>
    <row r="24" spans="1:15" x14ac:dyDescent="0.2">
      <c r="A24" s="25" t="s">
        <v>35</v>
      </c>
      <c r="B24" s="25" t="s">
        <v>37</v>
      </c>
      <c r="C24" s="25" t="s">
        <v>38</v>
      </c>
    </row>
    <row r="25" spans="1:15" x14ac:dyDescent="0.2">
      <c r="A25" s="26" t="s">
        <v>23</v>
      </c>
      <c r="B25" s="27">
        <v>75416</v>
      </c>
      <c r="C25" s="27">
        <v>3591.2380952380954</v>
      </c>
    </row>
    <row r="26" spans="1:15" x14ac:dyDescent="0.2">
      <c r="A26" s="26" t="s">
        <v>28</v>
      </c>
      <c r="B26" s="27">
        <v>8877</v>
      </c>
      <c r="C26" s="27">
        <v>1268.1428571428571</v>
      </c>
      <c r="H26" s="1"/>
      <c r="I26" s="1"/>
    </row>
    <row r="27" spans="1:15" x14ac:dyDescent="0.2">
      <c r="A27" s="26" t="s">
        <v>25</v>
      </c>
      <c r="B27" s="27">
        <v>8323259</v>
      </c>
      <c r="C27" s="27">
        <v>594518.5</v>
      </c>
    </row>
    <row r="28" spans="1:15" x14ac:dyDescent="0.2">
      <c r="A28" s="26" t="s">
        <v>24</v>
      </c>
      <c r="B28" s="27">
        <v>40276</v>
      </c>
      <c r="C28" s="27">
        <v>1917.9047619047622</v>
      </c>
    </row>
    <row r="29" spans="1:15" x14ac:dyDescent="0.2">
      <c r="A29" s="26" t="s">
        <v>26</v>
      </c>
      <c r="B29" s="27">
        <v>9117</v>
      </c>
      <c r="C29" s="27">
        <v>1302.4285714285713</v>
      </c>
    </row>
    <row r="30" spans="1:15" x14ac:dyDescent="0.2">
      <c r="A30" s="26" t="s">
        <v>27</v>
      </c>
      <c r="B30" s="27">
        <v>4560931</v>
      </c>
      <c r="C30" s="27">
        <v>217187.1904761905</v>
      </c>
    </row>
    <row r="31" spans="1:15" x14ac:dyDescent="0.2">
      <c r="A31" s="26" t="s">
        <v>22</v>
      </c>
      <c r="B31" s="27">
        <v>2288216</v>
      </c>
      <c r="C31" s="27">
        <v>108962.66666666667</v>
      </c>
    </row>
    <row r="32" spans="1:15" x14ac:dyDescent="0.2">
      <c r="A32" s="28" t="s">
        <v>36</v>
      </c>
      <c r="B32" s="29">
        <v>15306092</v>
      </c>
      <c r="C32" s="29">
        <v>136661.53571428571</v>
      </c>
    </row>
    <row r="34" spans="1:2" x14ac:dyDescent="0.2">
      <c r="A34" s="25" t="s">
        <v>35</v>
      </c>
      <c r="B34" s="25" t="s">
        <v>38</v>
      </c>
    </row>
    <row r="35" spans="1:2" x14ac:dyDescent="0.2">
      <c r="A35" s="26" t="s">
        <v>20</v>
      </c>
      <c r="B35" s="27">
        <v>273365.46428571426</v>
      </c>
    </row>
    <row r="36" spans="1:2" x14ac:dyDescent="0.2">
      <c r="A36" s="26" t="s">
        <v>19</v>
      </c>
      <c r="B36" s="27">
        <v>70274.246753246756</v>
      </c>
    </row>
    <row r="37" spans="1:2" x14ac:dyDescent="0.2">
      <c r="A37" s="26" t="s">
        <v>18</v>
      </c>
      <c r="B37" s="27">
        <v>320106</v>
      </c>
    </row>
    <row r="38" spans="1:2" x14ac:dyDescent="0.2">
      <c r="A38" s="28" t="s">
        <v>36</v>
      </c>
      <c r="B38" s="29">
        <v>136661.53571428574</v>
      </c>
    </row>
    <row r="40" spans="1:2" x14ac:dyDescent="0.2">
      <c r="A40" s="25" t="s">
        <v>35</v>
      </c>
      <c r="B40" s="25" t="s">
        <v>38</v>
      </c>
    </row>
    <row r="41" spans="1:2" x14ac:dyDescent="0.2">
      <c r="A41" s="26" t="s">
        <v>23</v>
      </c>
      <c r="B41" s="27">
        <v>3591.2380952380954</v>
      </c>
    </row>
    <row r="42" spans="1:2" x14ac:dyDescent="0.2">
      <c r="A42" s="26" t="s">
        <v>28</v>
      </c>
      <c r="B42" s="27">
        <v>1268.1428571428571</v>
      </c>
    </row>
    <row r="43" spans="1:2" x14ac:dyDescent="0.2">
      <c r="A43" s="26" t="s">
        <v>25</v>
      </c>
      <c r="B43" s="27">
        <v>594518.5</v>
      </c>
    </row>
    <row r="44" spans="1:2" x14ac:dyDescent="0.2">
      <c r="A44" s="26" t="s">
        <v>24</v>
      </c>
      <c r="B44" s="27">
        <v>1917.9047619047622</v>
      </c>
    </row>
    <row r="45" spans="1:2" x14ac:dyDescent="0.2">
      <c r="A45" s="26" t="s">
        <v>26</v>
      </c>
      <c r="B45" s="27">
        <v>1302.4285714285713</v>
      </c>
    </row>
    <row r="46" spans="1:2" x14ac:dyDescent="0.2">
      <c r="A46" s="26" t="s">
        <v>27</v>
      </c>
      <c r="B46" s="27">
        <v>217187.1904761905</v>
      </c>
    </row>
    <row r="47" spans="1:2" x14ac:dyDescent="0.2">
      <c r="A47" s="26" t="s">
        <v>22</v>
      </c>
      <c r="B47" s="27">
        <v>108962.66666666667</v>
      </c>
    </row>
    <row r="48" spans="1:2" x14ac:dyDescent="0.2">
      <c r="A48" s="28" t="s">
        <v>36</v>
      </c>
      <c r="B48" s="29">
        <v>136661.53571428571</v>
      </c>
    </row>
  </sheetData>
  <autoFilter ref="A4:N21" xr:uid="{2E0EC865-ECBC-4451-85EC-41BAB236E52D}">
    <sortState xmlns:xlrd2="http://schemas.microsoft.com/office/spreadsheetml/2017/richdata2" ref="A5:N21">
      <sortCondition descending="1" ref="J4"/>
    </sortState>
  </autoFilter>
  <mergeCells count="1">
    <mergeCell ref="A1:O3"/>
  </mergeCells>
  <conditionalFormatting sqref="N5:N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{4E1458AC-0D4D-4855-9102-ADA183CFB7DB}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{A827BEEE-AC4C-40F7-8C38-2645D44A9522}</x14:id>
        </ext>
      </extLst>
    </cfRule>
  </conditionalFormatting>
  <pageMargins left="0.7" right="0.7" top="0.75" bottom="0.75" header="0.3" footer="0.3"/>
  <pageSetup paperSize="9" orientation="portrait" r:id="rId4"/>
  <headerFooter>
    <oddFooter>&amp;R_x000D_&amp;1#&amp;"Calibri"&amp;8&amp;K000000 Cisco Confidential</oddFooter>
  </headerFooter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1458AC-0D4D-4855-9102-ADA183CFB7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827BEEE-AC4C-40F7-8C38-2645D44A95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N5:N21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41D0-CD6F-43A6-9D50-52BE6B9FAC29}">
  <dimension ref="A1:B17"/>
  <sheetViews>
    <sheetView workbookViewId="0">
      <selection activeCell="I41" sqref="I41"/>
    </sheetView>
  </sheetViews>
  <sheetFormatPr baseColWidth="10" defaultColWidth="8.83203125" defaultRowHeight="15" x14ac:dyDescent="0.2"/>
  <cols>
    <col min="1" max="1" width="20.5" customWidth="1"/>
    <col min="2" max="2" width="23" customWidth="1"/>
  </cols>
  <sheetData>
    <row r="1" spans="1:2" x14ac:dyDescent="0.2">
      <c r="A1" t="s">
        <v>0</v>
      </c>
      <c r="B1" t="s">
        <v>21</v>
      </c>
    </row>
    <row r="2" spans="1:2" x14ac:dyDescent="0.2">
      <c r="A2" t="s">
        <v>1</v>
      </c>
      <c r="B2" t="s">
        <v>22</v>
      </c>
    </row>
    <row r="3" spans="1:2" x14ac:dyDescent="0.2">
      <c r="A3" t="s">
        <v>2</v>
      </c>
      <c r="B3" t="s">
        <v>23</v>
      </c>
    </row>
    <row r="4" spans="1:2" x14ac:dyDescent="0.2">
      <c r="A4" t="s">
        <v>3</v>
      </c>
      <c r="B4" t="s">
        <v>24</v>
      </c>
    </row>
    <row r="5" spans="1:2" x14ac:dyDescent="0.2">
      <c r="A5" t="s">
        <v>4</v>
      </c>
      <c r="B5" t="s">
        <v>25</v>
      </c>
    </row>
    <row r="6" spans="1:2" x14ac:dyDescent="0.2">
      <c r="A6" t="s">
        <v>5</v>
      </c>
      <c r="B6" t="s">
        <v>23</v>
      </c>
    </row>
    <row r="7" spans="1:2" x14ac:dyDescent="0.2">
      <c r="A7" t="s">
        <v>6</v>
      </c>
      <c r="B7" t="s">
        <v>26</v>
      </c>
    </row>
    <row r="8" spans="1:2" x14ac:dyDescent="0.2">
      <c r="A8" t="s">
        <v>7</v>
      </c>
      <c r="B8" t="s">
        <v>22</v>
      </c>
    </row>
    <row r="9" spans="1:2" x14ac:dyDescent="0.2">
      <c r="A9" t="s">
        <v>8</v>
      </c>
      <c r="B9" t="s">
        <v>24</v>
      </c>
    </row>
    <row r="10" spans="1:2" x14ac:dyDescent="0.2">
      <c r="A10" t="s">
        <v>9</v>
      </c>
      <c r="B10" t="s">
        <v>27</v>
      </c>
    </row>
    <row r="11" spans="1:2" x14ac:dyDescent="0.2">
      <c r="A11" t="s">
        <v>10</v>
      </c>
      <c r="B11" t="s">
        <v>28</v>
      </c>
    </row>
    <row r="12" spans="1:2" x14ac:dyDescent="0.2">
      <c r="A12" t="s">
        <v>11</v>
      </c>
      <c r="B12" t="s">
        <v>23</v>
      </c>
    </row>
    <row r="13" spans="1:2" x14ac:dyDescent="0.2">
      <c r="A13" t="s">
        <v>12</v>
      </c>
      <c r="B13" t="s">
        <v>27</v>
      </c>
    </row>
    <row r="14" spans="1:2" x14ac:dyDescent="0.2">
      <c r="A14" t="s">
        <v>13</v>
      </c>
      <c r="B14" t="s">
        <v>24</v>
      </c>
    </row>
    <row r="15" spans="1:2" x14ac:dyDescent="0.2">
      <c r="A15" t="s">
        <v>14</v>
      </c>
      <c r="B15" t="s">
        <v>22</v>
      </c>
    </row>
    <row r="16" spans="1:2" x14ac:dyDescent="0.2">
      <c r="A16" t="s">
        <v>15</v>
      </c>
      <c r="B16" t="s">
        <v>25</v>
      </c>
    </row>
    <row r="17" spans="1:2" x14ac:dyDescent="0.2">
      <c r="A17" t="s">
        <v>16</v>
      </c>
      <c r="B17" t="s">
        <v>27</v>
      </c>
    </row>
  </sheetData>
  <pageMargins left="0.7" right="0.7" top="0.75" bottom="0.75" header="0.3" footer="0.3"/>
  <headerFooter>
    <oddFooter>&amp;R_x000D_&amp;1#&amp;"Calibri"&amp;8&amp;K000000 Cisco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Kaushik Wagh (kauwagh)</cp:lastModifiedBy>
  <dcterms:created xsi:type="dcterms:W3CDTF">2022-01-22T13:01:58Z</dcterms:created>
  <dcterms:modified xsi:type="dcterms:W3CDTF">2024-12-26T08:40:07Z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2024-12-26T08:39:25Z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845ce5c7-5415-4943-ab30-e39dd305d382</vt:lpwstr>
  </property>
  <property fmtid="{D5CDD505-2E9C-101B-9397-08002B2CF9AE}" pid="8" name="MSIP_Label_c8f49a32-fde3-48a5-9266-b5b0972a22dc_ContentBits">
    <vt:lpwstr>2</vt:lpwstr>
  </property>
</Properties>
</file>