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winabraham/Desktop/NIKHITAS STUFF/Bootcamp/Data sets/Module 1/"/>
    </mc:Choice>
  </mc:AlternateContent>
  <xr:revisionPtr revIDLastSave="0" documentId="13_ncr:1_{DAA7EAFD-6C8B-7F4E-BC96-840BC25BA19B}" xr6:coauthVersionLast="45" xr6:coauthVersionMax="45" xr10:uidLastSave="{00000000-0000-0000-0000-000000000000}"/>
  <bookViews>
    <workbookView xWindow="0" yWindow="460" windowWidth="28800" windowHeight="16520" xr2:uid="{00000000-000D-0000-FFFF-FFFF00000000}"/>
  </bookViews>
  <sheets>
    <sheet name="Kickstarter_DataSet" sheetId="1" r:id="rId1"/>
    <sheet name="Outcomes based on Goals" sheetId="10" r:id="rId2"/>
    <sheet name="Outcomes based on Launch Date" sheetId="11" r:id="rId3"/>
    <sheet name="Additional_for_written_analysis" sheetId="13" r:id="rId4"/>
  </sheets>
  <definedNames>
    <definedName name="_xlnm._FilterDatabase" localSheetId="0" hidden="1">Kickstarter_DataSet!$A$1:$T$4115</definedName>
    <definedName name="_xlchart.v1.0" hidden="1">'Outcomes based on Goals'!$C$19:$C$30</definedName>
    <definedName name="_xlchart.v1.1" hidden="1">'Outcomes based on Goals'!$D$18</definedName>
    <definedName name="_xlchart.v1.10" hidden="1">'Outcomes based on Goals'!$E$18</definedName>
    <definedName name="_xlchart.v1.11" hidden="1">'Outcomes based on Goals'!$E$19:$E$30</definedName>
    <definedName name="_xlchart.v1.12" hidden="1">'Outcomes based on Goals'!$F$18</definedName>
    <definedName name="_xlchart.v1.13" hidden="1">'Outcomes based on Goals'!$F$19:$F$30</definedName>
    <definedName name="_xlchart.v1.2" hidden="1">'Outcomes based on Goals'!$D$19:$D$30</definedName>
    <definedName name="_xlchart.v1.3" hidden="1">'Outcomes based on Goals'!$E$18</definedName>
    <definedName name="_xlchart.v1.4" hidden="1">'Outcomes based on Goals'!$E$19:$E$30</definedName>
    <definedName name="_xlchart.v1.5" hidden="1">'Outcomes based on Goals'!$F$18</definedName>
    <definedName name="_xlchart.v1.6" hidden="1">'Outcomes based on Goals'!$F$19:$F$30</definedName>
    <definedName name="_xlchart.v1.7" hidden="1">'Outcomes based on Goals'!$C$19:$C$30</definedName>
    <definedName name="_xlchart.v1.8" hidden="1">'Outcomes based on Goals'!$D$18</definedName>
    <definedName name="_xlchart.v1.9" hidden="1">'Outcomes based on Goals'!$D$19:$D$30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E13" i="10"/>
  <c r="E12" i="10"/>
  <c r="E11" i="10"/>
  <c r="E10" i="10"/>
  <c r="E9" i="10"/>
  <c r="E8" i="10"/>
  <c r="E7" i="10"/>
  <c r="D14" i="10"/>
  <c r="D13" i="10"/>
  <c r="D12" i="10"/>
  <c r="D11" i="10"/>
  <c r="D10" i="10"/>
  <c r="D9" i="10"/>
  <c r="D8" i="10"/>
  <c r="D7" i="10"/>
  <c r="C14" i="10"/>
  <c r="C13" i="10"/>
  <c r="C12" i="10"/>
  <c r="C11" i="10"/>
  <c r="C10" i="10"/>
  <c r="C9" i="10"/>
  <c r="C8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O13" i="13"/>
  <c r="O23" i="13"/>
  <c r="G13" i="13"/>
  <c r="G12" i="13"/>
  <c r="G11" i="13"/>
  <c r="G10" i="13"/>
  <c r="G9" i="13"/>
  <c r="G8" i="13"/>
  <c r="G7" i="13"/>
  <c r="G6" i="13"/>
  <c r="G5" i="13"/>
  <c r="F3" i="10" l="1"/>
  <c r="G3" i="10" s="1"/>
  <c r="F14" i="10"/>
  <c r="I14" i="10" s="1"/>
  <c r="F13" i="10"/>
  <c r="H13" i="10" s="1"/>
  <c r="F12" i="10"/>
  <c r="G12" i="10" s="1"/>
  <c r="F11" i="10"/>
  <c r="I11" i="10" s="1"/>
  <c r="F10" i="10"/>
  <c r="I10" i="10" s="1"/>
  <c r="F9" i="10"/>
  <c r="H9" i="10" s="1"/>
  <c r="F8" i="10"/>
  <c r="G8" i="10" s="1"/>
  <c r="F7" i="10"/>
  <c r="H7" i="10" s="1"/>
  <c r="F6" i="10"/>
  <c r="I6" i="10" s="1"/>
  <c r="F5" i="10"/>
  <c r="H5" i="10" s="1"/>
  <c r="F4" i="10"/>
  <c r="G4" i="10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13" i="10" l="1"/>
  <c r="I9" i="10"/>
  <c r="I8" i="10"/>
  <c r="H4" i="10"/>
  <c r="G14" i="10"/>
  <c r="I7" i="10"/>
  <c r="H14" i="10"/>
  <c r="G9" i="10"/>
  <c r="I5" i="10"/>
  <c r="I4" i="10"/>
  <c r="G11" i="10"/>
  <c r="I3" i="10"/>
  <c r="G10" i="10"/>
  <c r="H10" i="10"/>
  <c r="G6" i="10"/>
  <c r="G7" i="10"/>
  <c r="H12" i="10"/>
  <c r="H3" i="10"/>
  <c r="H11" i="10"/>
  <c r="G5" i="10"/>
  <c r="H6" i="10"/>
  <c r="I13" i="10"/>
  <c r="I12" i="10"/>
  <c r="H8" i="10"/>
</calcChain>
</file>

<file path=xl/sharedStrings.xml><?xml version="1.0" encoding="utf-8"?>
<sst xmlns="http://schemas.openxmlformats.org/spreadsheetml/2006/main" count="33137" uniqueCount="8409">
  <si>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</si>
  <si>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</si>
  <si>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</si>
  <si>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</si>
  <si>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</si>
  <si>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</si>
  <si>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</si>
  <si>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</si>
  <si>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</si>
  <si>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</si>
  <si>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</si>
  <si>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</si>
  <si>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</si>
  <si>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</si>
  <si>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</si>
  <si>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</si>
  <si>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</si>
  <si>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</si>
  <si>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</si>
  <si>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</si>
  <si>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</si>
  <si>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</si>
  <si>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</si>
  <si>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</si>
  <si>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</si>
  <si>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</si>
  <si>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</si>
  <si>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</si>
  <si>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</si>
  <si>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</si>
  <si>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</si>
  <si>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</si>
  <si>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</si>
  <si>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</si>
  <si>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</si>
  <si>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</si>
  <si>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</si>
  <si>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</si>
  <si>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</si>
  <si>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</si>
  <si>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</si>
  <si>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</si>
  <si>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</si>
  <si>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</si>
  <si>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</si>
  <si>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</si>
  <si>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</si>
  <si>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</si>
  <si>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</si>
  <si>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</si>
  <si>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</si>
  <si>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</si>
  <si>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</si>
  <si>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</si>
  <si>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</si>
  <si>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</si>
  <si>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</si>
  <si>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</si>
  <si>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</si>
  <si>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</si>
  <si>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</si>
  <si>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</si>
  <si>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</si>
  <si>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</si>
  <si>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</si>
  <si>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</si>
  <si>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</si>
  <si>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</si>
  <si>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</si>
  <si>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</si>
  <si>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</si>
  <si>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</si>
  <si>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</si>
  <si>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</si>
  <si>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</si>
  <si>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</si>
  <si>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</si>
  <si>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</si>
  <si>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</si>
  <si>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</si>
  <si>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</si>
  <si>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</si>
  <si>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</si>
  <si>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</si>
  <si>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</si>
  <si>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</si>
  <si>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</si>
  <si>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</si>
  <si>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</si>
  <si>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</si>
  <si>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</si>
  <si>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</si>
  <si>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</si>
  <si>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</si>
  <si>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</si>
  <si>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</si>
  <si>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</si>
  <si>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</si>
  <si>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</si>
  <si>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</si>
  <si>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</si>
  <si>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</si>
  <si>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</si>
  <si>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</si>
  <si>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</si>
  <si>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</si>
  <si>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</si>
  <si>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</si>
  <si>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</si>
  <si>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</si>
  <si>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</si>
  <si>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</si>
  <si>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</si>
  <si>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</si>
  <si>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</si>
  <si>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</si>
  <si>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</si>
  <si>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</si>
  <si>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</si>
  <si>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</si>
  <si>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</si>
  <si>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</si>
  <si>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</si>
  <si>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</si>
  <si>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</si>
  <si>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</si>
  <si>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</si>
  <si>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</si>
  <si>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</si>
  <si>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</si>
  <si>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</si>
  <si>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</si>
  <si>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</si>
  <si>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</si>
  <si>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</si>
  <si>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</si>
  <si>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</si>
  <si>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</si>
  <si>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</si>
  <si>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</si>
  <si>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</si>
  <si>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</si>
  <si>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</si>
  <si>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</si>
  <si>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</si>
  <si>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</si>
  <si>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</si>
  <si>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</si>
  <si>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</si>
  <si>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</si>
  <si>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</si>
  <si>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</si>
  <si>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</si>
  <si>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</si>
  <si>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</si>
  <si>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</si>
  <si>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</si>
  <si>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</si>
  <si>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</si>
  <si>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</si>
  <si>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</si>
  <si>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</si>
  <si>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</si>
  <si>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</si>
  <si>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</si>
  <si>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</si>
  <si>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</si>
  <si>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</si>
  <si>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</si>
  <si>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</si>
  <si>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</si>
  <si>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</si>
  <si>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</si>
  <si>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</si>
  <si>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</si>
  <si>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</si>
  <si>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</si>
  <si>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</si>
  <si>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</si>
  <si>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</si>
  <si>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</si>
  <si>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</si>
  <si>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</si>
  <si>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</si>
  <si>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</si>
  <si>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</si>
  <si>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</si>
  <si>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</si>
  <si>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</si>
  <si>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</si>
  <si>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</si>
  <si>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</si>
  <si>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</si>
  <si>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</si>
  <si>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</si>
  <si>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</si>
  <si>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</si>
  <si>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</si>
  <si>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</si>
  <si>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</si>
  <si>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</si>
  <si>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</si>
  <si>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</si>
  <si>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</si>
  <si>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</si>
  <si>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</si>
  <si>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</si>
  <si>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</si>
  <si>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</si>
  <si>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</si>
  <si>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</si>
  <si>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</si>
  <si>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</si>
  <si>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</si>
  <si>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</si>
  <si>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</si>
  <si>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</si>
  <si>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</si>
  <si>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</si>
  <si>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</si>
  <si>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</si>
  <si>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</si>
  <si>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</si>
  <si>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</si>
  <si>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</si>
  <si>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</si>
  <si>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</si>
  <si>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</si>
  <si>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</si>
  <si>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</si>
  <si>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</si>
  <si>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</si>
  <si>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</si>
  <si>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</si>
  <si>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</si>
  <si>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</si>
  <si>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</si>
  <si>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</si>
  <si>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</si>
  <si>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</si>
  <si>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</si>
  <si>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</si>
  <si>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</si>
  <si>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</si>
  <si>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</si>
  <si>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</si>
  <si>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</si>
  <si>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</si>
  <si>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</si>
  <si>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</si>
  <si>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</si>
  <si>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</si>
  <si>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</si>
  <si>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</si>
  <si>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</si>
  <si>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</si>
  <si>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</si>
  <si>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</si>
  <si>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</si>
  <si>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</si>
  <si>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</si>
  <si>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</si>
  <si>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</si>
  <si>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</si>
  <si>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</si>
  <si>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</si>
  <si>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</si>
  <si>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</si>
  <si>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</si>
  <si>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</si>
  <si>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</si>
  <si>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</si>
  <si>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</si>
  <si>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</si>
  <si>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</si>
  <si>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</si>
  <si>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</si>
  <si>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</si>
  <si>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</si>
  <si>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</si>
  <si>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</si>
  <si>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</si>
  <si>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</si>
  <si>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</si>
  <si>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</si>
  <si>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</si>
  <si>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</si>
  <si>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</si>
  <si>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</si>
  <si>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</si>
  <si>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</si>
  <si>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</si>
  <si>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</si>
  <si>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</si>
  <si>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</si>
  <si>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</si>
  <si>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</si>
  <si>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</si>
  <si>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</si>
  <si>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</si>
  <si>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</si>
  <si>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</si>
  <si>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</si>
  <si>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</si>
  <si>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</si>
  <si>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</si>
  <si>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</si>
  <si>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</si>
  <si>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</si>
  <si>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</si>
  <si>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</si>
  <si>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</si>
  <si>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</si>
  <si>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</si>
  <si>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</si>
  <si>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</si>
  <si>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</si>
  <si>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</si>
  <si>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</si>
  <si>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</si>
  <si>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</si>
  <si>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</si>
  <si>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</si>
  <si>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</si>
  <si>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</si>
  <si>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</si>
  <si>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</si>
  <si>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</si>
  <si>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</si>
  <si>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</si>
  <si>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</si>
  <si>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</si>
  <si>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</si>
  <si>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</si>
  <si>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</si>
  <si>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</si>
  <si>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</si>
  <si>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</si>
  <si>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</si>
  <si>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</si>
  <si>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</si>
  <si>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</si>
  <si>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</si>
  <si>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</si>
  <si>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</si>
  <si>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</si>
  <si>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</si>
  <si>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</si>
  <si>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</si>
  <si>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</si>
  <si>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</si>
  <si>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</si>
  <si>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</si>
  <si>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</si>
  <si>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</si>
  <si>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</si>
  <si>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</si>
  <si>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</si>
  <si>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</si>
  <si>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</si>
  <si>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</si>
  <si>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</si>
  <si>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</si>
  <si>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</si>
  <si>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</si>
  <si>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</si>
  <si>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</si>
  <si>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</si>
  <si>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</si>
  <si>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</si>
  <si>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</si>
  <si>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</si>
  <si>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</si>
  <si>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</si>
  <si>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</si>
  <si>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</si>
  <si>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</si>
  <si>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</si>
  <si>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</si>
  <si>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</si>
  <si>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</si>
  <si>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</si>
  <si>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</si>
  <si>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</si>
  <si>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</si>
  <si>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</si>
  <si>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</si>
  <si>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</si>
  <si>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</si>
  <si>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</si>
  <si>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</si>
  <si>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</si>
  <si>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</si>
  <si>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</si>
  <si>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</si>
  <si>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</si>
  <si>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</si>
  <si>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</si>
  <si>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</si>
  <si>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</si>
  <si>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</si>
  <si>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</si>
  <si>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</si>
  <si>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</si>
  <si>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</si>
  <si>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</si>
  <si>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</si>
  <si>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</si>
  <si>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</si>
  <si>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</si>
  <si>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</si>
  <si>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</si>
  <si>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</si>
  <si>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</si>
  <si>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</si>
  <si>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</si>
  <si>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</si>
  <si>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</si>
  <si>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</si>
  <si>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</si>
  <si>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</si>
  <si>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</si>
  <si>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</si>
  <si>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</si>
  <si>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</si>
  <si>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</si>
  <si>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</si>
  <si>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</si>
  <si>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</si>
  <si>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</si>
  <si>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</si>
  <si>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</si>
  <si>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</si>
  <si>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</si>
  <si>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</si>
  <si>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</si>
  <si>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</si>
  <si>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</si>
  <si>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</si>
  <si>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</si>
  <si>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</si>
  <si>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</si>
  <si>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</si>
  <si>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</si>
  <si>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</si>
  <si>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</si>
  <si>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</si>
  <si>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</si>
  <si>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</si>
  <si>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</si>
  <si>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</si>
  <si>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</si>
  <si>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</si>
  <si>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</si>
  <si>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</si>
  <si>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</si>
  <si>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</si>
  <si>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</si>
  <si>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</si>
  <si>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</si>
  <si>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</si>
  <si>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</si>
  <si>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</si>
  <si>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</si>
  <si>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</si>
  <si>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</si>
  <si>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</si>
  <si>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</si>
  <si>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</si>
  <si>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</si>
  <si>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</si>
  <si>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</si>
  <si>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</si>
  <si>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</si>
  <si>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</si>
  <si>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</si>
  <si>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</si>
  <si>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</si>
  <si>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</si>
  <si>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</si>
  <si>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</si>
  <si>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</si>
  <si>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</si>
  <si>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</si>
  <si>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</si>
  <si>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</si>
  <si>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</si>
  <si>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</si>
  <si>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</si>
  <si>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</si>
  <si>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</si>
  <si>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</si>
  <si>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</si>
  <si>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</si>
  <si>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</si>
  <si>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</si>
  <si>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</si>
  <si>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</si>
  <si>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</si>
  <si>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</si>
  <si>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</si>
  <si>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</si>
  <si>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</si>
  <si>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</si>
  <si>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</si>
  <si>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</si>
  <si>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</si>
  <si>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</si>
  <si>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</si>
  <si>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</si>
  <si>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</si>
  <si>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</si>
  <si>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</si>
  <si>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</si>
  <si>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</si>
  <si>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</si>
  <si>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</si>
  <si>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</si>
  <si>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</si>
  <si>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</si>
  <si>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</si>
  <si>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</si>
  <si>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</si>
  <si>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</si>
  <si>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</si>
  <si>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</si>
  <si>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</si>
  <si>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</si>
  <si>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</si>
  <si>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</si>
  <si>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</si>
  <si>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</si>
  <si>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</si>
  <si>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</si>
  <si>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</si>
  <si>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</si>
  <si>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</si>
  <si>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</si>
  <si>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</si>
  <si>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</si>
  <si>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</si>
  <si>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</si>
  <si>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</si>
  <si>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</si>
  <si>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</si>
  <si>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</si>
  <si>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</si>
  <si>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</si>
  <si>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</si>
  <si>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</si>
  <si>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</si>
  <si>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</si>
  <si>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</si>
  <si>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</si>
  <si>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</si>
  <si>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</si>
  <si>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</si>
  <si>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</si>
  <si>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</si>
  <si>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</si>
  <si>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</si>
  <si>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</si>
  <si>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</si>
  <si>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</si>
  <si>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</si>
  <si>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</si>
  <si>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</si>
  <si>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</si>
  <si>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</si>
  <si>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</si>
  <si>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</si>
  <si>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</si>
  <si>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</si>
  <si>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</si>
  <si>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</si>
  <si>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</si>
  <si>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</si>
  <si>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</si>
  <si>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</si>
  <si>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</si>
  <si>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</si>
  <si>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</si>
  <si>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</si>
  <si>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</si>
  <si>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</si>
  <si>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</si>
  <si>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</si>
  <si>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</si>
  <si>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</si>
  <si>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</si>
  <si>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</si>
  <si>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</si>
  <si>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</si>
  <si>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</si>
  <si>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</si>
  <si>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</si>
  <si>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</si>
  <si>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</si>
  <si>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</si>
  <si>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</si>
  <si>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</si>
  <si>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</si>
  <si>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</si>
  <si>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</si>
  <si>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</si>
  <si>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</si>
  <si>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</si>
  <si>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</si>
  <si>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</si>
  <si>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</si>
  <si>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</si>
  <si>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</si>
  <si>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</si>
  <si>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</si>
  <si>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</si>
  <si>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</si>
  <si>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</si>
  <si>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</si>
  <si>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</si>
  <si>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</si>
  <si>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</si>
  <si>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</si>
  <si>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</si>
  <si>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</si>
  <si>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</si>
  <si>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</si>
  <si>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</si>
  <si>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</si>
  <si>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</si>
  <si>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</si>
  <si>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</si>
  <si>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</si>
  <si>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</si>
  <si>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</si>
  <si>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</si>
  <si>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</si>
  <si>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</si>
  <si>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</si>
  <si>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</si>
  <si>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</si>
  <si>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</si>
  <si>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</si>
  <si>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</si>
  <si>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</si>
  <si>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</si>
  <si>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</si>
  <si>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</si>
  <si>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</si>
  <si>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</si>
  <si>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</si>
  <si>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</si>
  <si>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</si>
  <si>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</si>
  <si>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</si>
  <si>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</si>
  <si>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</si>
  <si>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</si>
  <si>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</si>
  <si>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</si>
  <si>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</si>
  <si>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</si>
  <si>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</si>
  <si>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</si>
  <si>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</si>
  <si>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</si>
  <si>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</si>
  <si>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</si>
  <si>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</si>
  <si>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</si>
  <si>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</si>
  <si>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</si>
  <si>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</si>
  <si>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</si>
  <si>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</si>
  <si>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</si>
  <si>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</si>
  <si>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</si>
  <si>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</si>
  <si>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</si>
  <si>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</si>
  <si>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</si>
  <si>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</si>
  <si>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</si>
  <si>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</si>
  <si>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</si>
  <si>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</si>
  <si>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</si>
  <si>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</si>
  <si>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</si>
  <si>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</si>
  <si>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</si>
  <si>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</si>
  <si>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</si>
  <si>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</si>
  <si>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</si>
  <si>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</si>
  <si>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</si>
  <si>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</si>
  <si>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</si>
  <si>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</si>
  <si>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</si>
  <si>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</si>
  <si>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</si>
  <si>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</si>
  <si>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</si>
  <si>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</si>
  <si>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</si>
  <si>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</si>
  <si>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</si>
  <si>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</si>
  <si>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</si>
  <si>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</si>
  <si>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</si>
  <si>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</si>
  <si>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</si>
  <si>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</si>
  <si>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</si>
  <si>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</si>
  <si>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</si>
  <si>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</si>
  <si>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</si>
  <si>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</si>
  <si>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</si>
  <si>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</si>
  <si>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</si>
  <si>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</si>
  <si>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</si>
  <si>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</si>
  <si>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</si>
  <si>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</si>
  <si>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</si>
  <si>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</si>
  <si>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</si>
  <si>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</si>
  <si>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</si>
  <si>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</si>
  <si>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</si>
  <si>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</si>
  <si>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</si>
  <si>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</si>
  <si>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</si>
  <si>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</si>
  <si>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</si>
  <si>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</si>
  <si>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</si>
  <si>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</si>
  <si>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</si>
  <si>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</si>
  <si>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</si>
  <si>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</si>
  <si>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</si>
  <si>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</si>
  <si>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</si>
  <si>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</si>
  <si>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</si>
  <si>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</si>
  <si>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</si>
  <si>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</si>
  <si>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</si>
  <si>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</si>
  <si>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</si>
  <si>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</si>
  <si>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</si>
  <si>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</si>
  <si>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</si>
  <si>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</si>
  <si>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</si>
  <si>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</si>
  <si>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</si>
  <si>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</si>
  <si>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</si>
  <si>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</si>
  <si>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</si>
  <si>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</si>
  <si>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</si>
  <si>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</si>
  <si>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</si>
  <si>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</si>
  <si>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</si>
  <si>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</si>
  <si>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</si>
  <si>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</si>
  <si>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</si>
  <si>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</si>
  <si>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</si>
  <si>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</si>
  <si>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</si>
  <si>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</si>
  <si>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</si>
  <si>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</si>
  <si>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</si>
  <si>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</si>
  <si>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</si>
  <si>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</si>
  <si>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</si>
  <si>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</si>
  <si>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</si>
  <si>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</si>
  <si>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</si>
  <si>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</si>
  <si>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</si>
  <si>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</si>
  <si>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</si>
  <si>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</si>
  <si>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</si>
  <si>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</si>
  <si>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</si>
  <si>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</si>
  <si>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</si>
  <si>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</si>
  <si>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</si>
  <si>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</si>
  <si>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</si>
  <si>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</si>
  <si>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</si>
  <si>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</si>
  <si>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</si>
  <si>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</si>
  <si>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</si>
  <si>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</si>
  <si>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</si>
  <si>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</si>
  <si>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</si>
  <si>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</si>
  <si>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</si>
  <si>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</si>
  <si>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</si>
  <si>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</si>
  <si>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</si>
  <si>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</si>
  <si>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</si>
  <si>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</si>
  <si>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</si>
  <si>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</si>
  <si>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</si>
  <si>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</si>
  <si>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</si>
  <si>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</si>
  <si>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</si>
  <si>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</si>
  <si>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</si>
  <si>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</si>
  <si>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</si>
  <si>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</si>
  <si>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</si>
  <si>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</si>
  <si>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</si>
  <si>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</si>
  <si>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</si>
  <si>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</si>
  <si>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</si>
  <si>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</si>
  <si>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</si>
  <si>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</si>
  <si>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</si>
  <si>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</si>
  <si>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</si>
  <si>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</si>
  <si>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</si>
  <si>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</si>
  <si>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</si>
  <si>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</si>
  <si>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</si>
  <si>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</si>
  <si>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</si>
  <si>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</si>
  <si>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</si>
  <si>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</si>
  <si>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</si>
  <si>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</si>
  <si>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</si>
  <si>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</si>
  <si>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</si>
  <si>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</si>
  <si>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</si>
  <si>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</si>
  <si>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</si>
  <si>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</si>
  <si>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</si>
  <si>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</si>
  <si>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</si>
  <si>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</si>
  <si>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</si>
  <si>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</si>
  <si>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</si>
  <si>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</si>
  <si>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</si>
  <si>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</si>
  <si>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</si>
  <si>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</si>
  <si>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</si>
  <si>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</si>
  <si>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</si>
  <si>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</si>
  <si>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</si>
  <si>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</si>
  <si>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</si>
  <si>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</si>
  <si>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</si>
  <si>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</si>
  <si>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</si>
  <si>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</si>
  <si>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</si>
  <si>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</si>
  <si>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</si>
  <si>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</si>
  <si>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</si>
  <si>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</si>
  <si>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</si>
  <si>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</si>
  <si>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</si>
  <si>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</si>
  <si>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</si>
  <si>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</si>
  <si>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</si>
  <si>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</si>
  <si>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</si>
  <si>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</si>
  <si>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</si>
  <si>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</si>
  <si>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</si>
  <si>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</si>
  <si>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</si>
  <si>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</si>
  <si>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</si>
  <si>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</si>
  <si>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</si>
  <si>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</si>
  <si>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</si>
  <si>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</si>
  <si>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</si>
  <si>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</si>
  <si>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</si>
  <si>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</si>
  <si>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</si>
  <si>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</si>
  <si>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</si>
  <si>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</si>
  <si>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</si>
  <si>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</si>
  <si>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</si>
  <si>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</si>
  <si>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</si>
  <si>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</si>
  <si>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</si>
  <si>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</si>
  <si>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</si>
  <si>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</si>
  <si>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</si>
  <si>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</si>
  <si>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</si>
  <si>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</si>
  <si>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</si>
  <si>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</si>
  <si>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</si>
  <si>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</si>
  <si>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</si>
  <si>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</si>
  <si>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</si>
  <si>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</si>
  <si>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</si>
  <si>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</si>
  <si>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</si>
  <si>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</si>
  <si>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</si>
  <si>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</si>
  <si>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</si>
  <si>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</si>
  <si>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</si>
  <si>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</si>
  <si>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</si>
  <si>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</si>
  <si>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</si>
  <si>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</si>
  <si>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</si>
  <si>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</si>
  <si>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</si>
  <si>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</si>
  <si>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</si>
  <si>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</si>
  <si>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</si>
  <si>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</si>
  <si>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</si>
  <si>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</si>
  <si>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</si>
  <si>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</si>
  <si>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</si>
  <si>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</si>
  <si>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</si>
  <si>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</si>
  <si>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</si>
  <si>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</si>
  <si>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</si>
  <si>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</si>
  <si>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</si>
  <si>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</si>
  <si>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</si>
  <si>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</si>
  <si>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</si>
  <si>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</si>
  <si>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</si>
  <si>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</si>
  <si>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</si>
  <si>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</si>
  <si>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</si>
  <si>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</si>
  <si>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</si>
  <si>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</si>
  <si>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</si>
  <si>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</si>
  <si>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</si>
  <si>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</si>
  <si>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</si>
  <si>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</si>
  <si>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</si>
  <si>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</si>
  <si>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</si>
  <si>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</si>
  <si>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</si>
  <si>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</si>
  <si>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</si>
  <si>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</si>
  <si>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</si>
  <si>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</si>
  <si>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</si>
  <si>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</si>
  <si>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</si>
  <si>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</si>
  <si>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</si>
  <si>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</si>
  <si>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</si>
  <si>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</si>
  <si>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</si>
  <si>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</si>
  <si>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</si>
  <si>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</si>
  <si>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</si>
  <si>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</si>
  <si>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</si>
  <si>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</si>
  <si>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</si>
  <si>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</si>
  <si>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</si>
  <si>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</si>
  <si>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</si>
  <si>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</si>
  <si>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</si>
  <si>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</si>
  <si>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</si>
  <si>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</si>
  <si>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</si>
  <si>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</si>
  <si>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</si>
  <si>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</si>
  <si>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</si>
  <si>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</si>
  <si>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</si>
  <si>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</si>
  <si>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</si>
  <si>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</si>
  <si>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</si>
  <si>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</si>
  <si>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</si>
  <si>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</si>
  <si>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</si>
  <si>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</si>
  <si>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</si>
  <si>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</si>
  <si>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</si>
  <si>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</si>
  <si>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</si>
  <si>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</si>
  <si>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</si>
  <si>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</si>
  <si>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</si>
  <si>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</si>
  <si>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</si>
  <si>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</si>
  <si>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</si>
  <si>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</si>
  <si>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</si>
  <si>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</si>
  <si>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</si>
  <si>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</si>
  <si>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</si>
  <si>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</si>
  <si>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</si>
  <si>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</si>
  <si>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</si>
  <si>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</si>
  <si>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</si>
  <si>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</si>
  <si>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</si>
  <si>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</si>
  <si>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</si>
  <si>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</si>
  <si>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</si>
  <si>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</si>
  <si>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</si>
  <si>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</si>
  <si>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</si>
  <si>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</si>
  <si>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</si>
  <si>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</si>
  <si>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</si>
  <si>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</si>
  <si>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</si>
  <si>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</si>
  <si>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</si>
  <si>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</si>
  <si>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</si>
  <si>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</si>
  <si>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</si>
  <si>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</si>
  <si>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</si>
  <si>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</si>
  <si>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</si>
  <si>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</si>
  <si>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</si>
  <si>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</si>
  <si>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</si>
  <si>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</si>
  <si>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</si>
  <si>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</si>
  <si>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</si>
  <si>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</si>
  <si>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</si>
  <si>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</si>
  <si>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</si>
  <si>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</si>
  <si>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</si>
  <si>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</si>
  <si>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</si>
  <si>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</si>
  <si>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</si>
  <si>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</si>
  <si>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</si>
  <si>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</si>
  <si>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</si>
  <si>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</si>
  <si>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</si>
  <si>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</si>
  <si>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</si>
  <si>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</si>
  <si>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</si>
  <si>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</si>
  <si>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</si>
  <si>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</si>
  <si>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</si>
  <si>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</si>
  <si>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</si>
  <si>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</si>
  <si>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</si>
  <si>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</si>
  <si>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</si>
  <si>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</si>
  <si>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</si>
  <si>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</si>
  <si>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</si>
  <si>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</si>
  <si>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</si>
  <si>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</si>
  <si>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</si>
  <si>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</si>
  <si>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</si>
  <si>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</si>
  <si>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</si>
  <si>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</si>
  <si>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</si>
  <si>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</si>
  <si>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</si>
  <si>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</si>
  <si>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</si>
  <si>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</si>
  <si>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</si>
  <si>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</si>
  <si>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</si>
  <si>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</si>
  <si>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</si>
  <si>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</si>
  <si>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</si>
  <si>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</si>
  <si>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</si>
  <si>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</si>
  <si>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</si>
  <si>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</si>
  <si>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</si>
  <si>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</si>
  <si>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</si>
  <si>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</si>
  <si>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</si>
  <si>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</si>
  <si>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</si>
  <si>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</si>
  <si>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</si>
  <si>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</si>
  <si>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</si>
  <si>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</si>
  <si>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</si>
  <si>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</si>
  <si>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</si>
  <si>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</si>
  <si>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</si>
  <si>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</si>
  <si>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</si>
  <si>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</si>
  <si>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</si>
  <si>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</si>
  <si>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</si>
  <si>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</si>
  <si>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</si>
  <si>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</si>
  <si>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</si>
  <si>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</si>
  <si>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</si>
  <si>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</si>
  <si>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</si>
  <si>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</si>
  <si>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</si>
  <si>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</si>
  <si>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</si>
  <si>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</si>
  <si>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</si>
  <si>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</si>
  <si>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</si>
  <si>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</si>
  <si>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</si>
  <si>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</si>
  <si>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</si>
  <si>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</si>
  <si>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</si>
  <si>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</si>
  <si>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</si>
  <si>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</si>
  <si>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</si>
  <si>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</si>
  <si>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</si>
  <si>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</si>
  <si>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</si>
  <si>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</si>
  <si>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</si>
  <si>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</si>
  <si>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</si>
  <si>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</si>
  <si>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</si>
  <si>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</si>
  <si>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</si>
  <si>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</si>
  <si>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</si>
  <si>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</si>
  <si>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</si>
  <si>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</si>
  <si>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</si>
  <si>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</si>
  <si>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</si>
  <si>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</si>
  <si>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</si>
  <si>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</si>
  <si>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</si>
  <si>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</si>
  <si>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</si>
  <si>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</si>
  <si>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</si>
  <si>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</si>
  <si>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</si>
  <si>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</si>
  <si>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</si>
  <si>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</si>
  <si>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</si>
  <si>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</si>
  <si>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</si>
  <si>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</si>
  <si>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</si>
  <si>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</si>
  <si>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</si>
  <si>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</si>
  <si>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</si>
  <si>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</si>
  <si>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</si>
  <si>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</si>
  <si>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</si>
  <si>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</si>
  <si>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</si>
  <si>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</si>
  <si>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</si>
  <si>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</si>
  <si>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</si>
  <si>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</si>
  <si>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</si>
  <si>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</si>
  <si>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</si>
  <si>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</si>
  <si>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</si>
  <si>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</si>
  <si>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</si>
  <si>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</si>
  <si>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</si>
  <si>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</si>
  <si>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</si>
  <si>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</si>
  <si>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</si>
  <si>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</si>
  <si>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</si>
  <si>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</si>
  <si>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</si>
  <si>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</si>
  <si>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</si>
  <si>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</si>
  <si>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</si>
  <si>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</si>
  <si>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</si>
  <si>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</si>
  <si>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</si>
  <si>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</si>
  <si>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</si>
  <si>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</si>
  <si>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</si>
  <si>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</si>
  <si>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</si>
  <si>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</si>
  <si>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</si>
  <si>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</si>
  <si>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</si>
  <si>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</si>
  <si>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</si>
  <si>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</si>
  <si>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</si>
  <si>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</si>
  <si>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</si>
  <si>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</si>
  <si>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</si>
  <si>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</si>
  <si>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</si>
  <si>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</si>
  <si>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</si>
  <si>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</si>
  <si>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</si>
  <si>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</si>
  <si>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</si>
  <si>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</si>
  <si>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</si>
  <si>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</si>
  <si>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</si>
  <si>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</si>
  <si>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</si>
  <si>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</si>
  <si>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</si>
  <si>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</si>
  <si>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</si>
  <si>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</si>
  <si>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</si>
  <si>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</si>
  <si>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</si>
  <si>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</si>
  <si>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</si>
  <si>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</si>
  <si>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</si>
  <si>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</si>
  <si>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</si>
  <si>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</si>
  <si>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</si>
  <si>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</si>
  <si>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</si>
  <si>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</si>
  <si>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</si>
  <si>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</si>
  <si>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</si>
  <si>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</si>
  <si>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</si>
  <si>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</si>
  <si>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</si>
  <si>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</si>
  <si>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</si>
  <si>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</si>
  <si>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</si>
  <si>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</si>
  <si>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</si>
  <si>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</si>
  <si>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</si>
  <si>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</si>
  <si>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</si>
  <si>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</si>
  <si>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</si>
  <si>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</si>
  <si>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</si>
  <si>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</si>
  <si>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</si>
  <si>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</si>
  <si>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</si>
  <si>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</si>
  <si>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</si>
  <si>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</si>
  <si>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</si>
  <si>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</si>
  <si>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</si>
  <si>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</si>
  <si>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</si>
  <si>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</si>
  <si>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</si>
  <si>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</si>
  <si>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</si>
  <si>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</si>
  <si>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</si>
  <si>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</si>
  <si>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</si>
  <si>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</si>
  <si>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</si>
  <si>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</si>
  <si>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</si>
  <si>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</si>
  <si>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</si>
  <si>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</si>
  <si>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</si>
  <si>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</si>
  <si>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</si>
  <si>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</si>
  <si>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</si>
  <si>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</si>
  <si>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</si>
  <si>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</si>
  <si>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</si>
  <si>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</si>
  <si>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</si>
  <si>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</si>
  <si>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</si>
  <si>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</si>
  <si>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</si>
  <si>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</si>
  <si>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</si>
  <si>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</si>
  <si>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</si>
  <si>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</si>
  <si>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</si>
  <si>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</si>
  <si>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</si>
  <si>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</si>
  <si>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</si>
  <si>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</si>
  <si>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</si>
  <si>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</si>
  <si>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</si>
  <si>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</si>
  <si>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</si>
  <si>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</si>
  <si>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</si>
  <si>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</si>
  <si>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</si>
  <si>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</si>
  <si>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</si>
  <si>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</si>
  <si>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</si>
  <si>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</si>
  <si>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</si>
  <si>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</si>
  <si>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</si>
  <si>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</si>
  <si>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</si>
  <si>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</si>
  <si>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</si>
  <si>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</si>
  <si>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</si>
  <si>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</si>
  <si>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</si>
  <si>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</si>
  <si>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</si>
  <si>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</si>
  <si>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</si>
  <si>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</si>
  <si>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</si>
  <si>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</si>
  <si>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</si>
  <si>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</si>
  <si>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</si>
  <si>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</si>
  <si>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</si>
  <si>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</si>
  <si>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</si>
  <si>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</si>
  <si>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</si>
  <si>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</si>
  <si>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</si>
  <si>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</si>
  <si>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</si>
  <si>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</si>
  <si>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</si>
  <si>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</si>
  <si>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</si>
  <si>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</si>
  <si>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</si>
  <si>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</si>
  <si>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</si>
  <si>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</si>
  <si>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</si>
  <si>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</si>
  <si>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</si>
  <si>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</si>
  <si>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</si>
  <si>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</si>
  <si>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</si>
  <si>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</si>
  <si>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</si>
  <si>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</si>
  <si>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</si>
  <si>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</si>
  <si>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</si>
  <si>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</si>
  <si>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</si>
  <si>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</si>
  <si>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</si>
  <si>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</si>
  <si>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</si>
  <si>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</si>
  <si>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</si>
  <si>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</si>
  <si>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</si>
  <si>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</si>
  <si>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</si>
  <si>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</si>
  <si>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</si>
  <si>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</si>
  <si>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</si>
  <si>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</si>
  <si>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</si>
  <si>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</si>
  <si>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</si>
  <si>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</si>
  <si>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</si>
  <si>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</si>
  <si>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</si>
  <si>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</si>
  <si>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</si>
  <si>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</si>
  <si>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</si>
  <si>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</si>
  <si>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</si>
  <si>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</si>
  <si>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</si>
  <si>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</si>
  <si>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</si>
  <si>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</si>
  <si>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</si>
  <si>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</si>
  <si>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</si>
  <si>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</si>
  <si>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</si>
  <si>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</si>
  <si>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</si>
  <si>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</si>
  <si>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</si>
  <si>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</si>
  <si>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</si>
  <si>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</si>
  <si>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</si>
  <si>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</si>
  <si>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</si>
  <si>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</si>
  <si>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</si>
  <si>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</si>
  <si>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</si>
  <si>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</si>
  <si>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</si>
  <si>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</si>
  <si>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</si>
  <si>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</si>
  <si>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</si>
  <si>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</si>
  <si>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</si>
  <si>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</si>
  <si>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</si>
  <si>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</si>
  <si>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</si>
  <si>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</si>
  <si>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</si>
  <si>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</si>
  <si>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</si>
  <si>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</si>
  <si>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</si>
  <si>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</si>
  <si>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</si>
  <si>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</si>
  <si>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</si>
  <si>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</si>
  <si>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</si>
  <si>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</si>
  <si>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</si>
  <si>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</si>
  <si>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</si>
  <si>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</si>
  <si>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</si>
  <si>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</si>
  <si>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</si>
  <si>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</si>
  <si>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</si>
  <si>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</si>
  <si>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</si>
  <si>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</si>
  <si>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</si>
  <si>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</si>
  <si>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</si>
  <si>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</si>
  <si>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</si>
  <si>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</si>
  <si>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</si>
  <si>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</si>
  <si>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</si>
  <si>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</si>
  <si>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</si>
  <si>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</si>
  <si>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</si>
  <si>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</si>
  <si>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</si>
  <si>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</si>
  <si>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</si>
  <si>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</si>
  <si>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</si>
  <si>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</si>
  <si>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</si>
  <si>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</si>
  <si>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</si>
  <si>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</si>
  <si>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</si>
  <si>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</si>
  <si>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</si>
  <si>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</si>
  <si>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</si>
  <si>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</si>
  <si>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</si>
  <si>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</si>
  <si>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</si>
  <si>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</si>
  <si>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</si>
  <si>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</si>
  <si>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</si>
  <si>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</si>
  <si>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</si>
  <si>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</si>
  <si>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</si>
  <si>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</si>
  <si>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</si>
  <si>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</si>
  <si>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</si>
  <si>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</si>
  <si>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</si>
  <si>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</si>
  <si>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</si>
  <si>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</si>
  <si>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</si>
  <si>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</si>
  <si>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</si>
  <si>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</si>
  <si>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</si>
  <si>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</si>
  <si>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</si>
  <si>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</si>
  <si>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</si>
  <si>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</si>
  <si>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</si>
  <si>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</si>
  <si>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</si>
  <si>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</si>
  <si>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</si>
  <si>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</si>
  <si>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</si>
  <si>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</si>
  <si>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</si>
  <si>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</si>
  <si>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</si>
  <si>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</si>
  <si>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</si>
  <si>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</si>
  <si>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</si>
  <si>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</si>
  <si>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</si>
  <si>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</si>
  <si>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</si>
  <si>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</si>
  <si>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</si>
  <si>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</si>
  <si>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</si>
  <si>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</si>
  <si>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</si>
  <si>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</si>
  <si>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</si>
  <si>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</si>
  <si>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</si>
  <si>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</si>
  <si>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</si>
  <si>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</si>
  <si>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</si>
  <si>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</si>
  <si>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</si>
  <si>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</si>
  <si>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</si>
  <si>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</si>
  <si>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</si>
  <si>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</si>
  <si>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</si>
  <si>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</si>
  <si>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</si>
  <si>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</si>
  <si>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</si>
  <si>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</si>
  <si>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</si>
  <si>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</si>
  <si>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</si>
  <si>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</si>
  <si>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</si>
  <si>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</si>
  <si>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</si>
  <si>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</si>
  <si>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</si>
  <si>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</si>
  <si>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</si>
  <si>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</si>
  <si>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</si>
  <si>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</si>
  <si>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</si>
  <si>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</si>
  <si>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</si>
  <si>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</si>
  <si>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</si>
  <si>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</si>
  <si>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</si>
  <si>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</si>
  <si>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</si>
  <si>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</si>
  <si>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</si>
  <si>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</si>
  <si>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</si>
  <si>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</si>
  <si>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</si>
  <si>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</si>
  <si>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</si>
  <si>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</si>
  <si>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</si>
  <si>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</si>
  <si>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</si>
  <si>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</si>
  <si>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</si>
  <si>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</si>
  <si>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</si>
  <si>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</si>
  <si>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</si>
  <si>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</si>
  <si>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</si>
  <si>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</si>
  <si>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</si>
  <si>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</si>
  <si>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</si>
  <si>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</si>
  <si>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</si>
  <si>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</si>
  <si>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</si>
  <si>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</si>
  <si>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</si>
  <si>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</si>
  <si>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</si>
  <si>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</si>
  <si>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</si>
  <si>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</si>
  <si>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</si>
  <si>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</si>
  <si>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</si>
  <si>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</si>
  <si>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</si>
  <si>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</si>
  <si>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</si>
  <si>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</si>
  <si>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</si>
  <si>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</si>
  <si>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</si>
  <si>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</si>
  <si>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</si>
  <si>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</si>
  <si>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</si>
  <si>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</si>
  <si>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</si>
  <si>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</si>
  <si>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</si>
  <si>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</si>
  <si>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</si>
  <si>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</si>
  <si>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</si>
  <si>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</si>
  <si>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</si>
  <si>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</si>
  <si>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</si>
  <si>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</si>
  <si>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</si>
  <si>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</si>
  <si>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</si>
  <si>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</si>
  <si>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</si>
  <si>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</si>
  <si>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</si>
  <si>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</si>
  <si>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</si>
  <si>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</si>
  <si>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</si>
  <si>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</si>
  <si>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</si>
  <si>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</si>
  <si>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</si>
  <si>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</si>
  <si>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</si>
  <si>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</si>
  <si>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</si>
  <si>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</si>
  <si>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</si>
  <si>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</si>
  <si>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</si>
  <si>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</si>
  <si>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</si>
  <si>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</si>
  <si>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</si>
  <si>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</si>
  <si>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</si>
  <si>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</si>
  <si>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</si>
  <si>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</si>
  <si>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</si>
  <si>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</si>
  <si>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</si>
  <si>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</si>
  <si>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</si>
  <si>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</si>
  <si>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</si>
  <si>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</si>
  <si>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</si>
  <si>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</si>
  <si>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</si>
  <si>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</si>
  <si>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</si>
  <si>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</si>
  <si>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</si>
  <si>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</si>
  <si>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</si>
  <si>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</si>
  <si>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</si>
  <si>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</si>
  <si>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</si>
  <si>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</si>
  <si>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</si>
  <si>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</si>
  <si>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</si>
  <si>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</si>
  <si>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</si>
  <si>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</si>
  <si>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</si>
  <si>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</si>
  <si>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</si>
  <si>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</si>
  <si>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</si>
  <si>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</si>
  <si>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</si>
  <si>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</si>
  <si>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</si>
  <si>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</si>
  <si>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</si>
  <si>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</si>
  <si>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</si>
  <si>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</si>
  <si>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</si>
  <si>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</si>
  <si>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</si>
  <si>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</si>
  <si>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</si>
  <si>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</si>
  <si>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</si>
  <si>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</si>
  <si>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</si>
  <si>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</si>
  <si>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</si>
  <si>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</si>
  <si>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</si>
  <si>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</si>
  <si>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</si>
  <si>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</si>
  <si>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</si>
  <si>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</si>
  <si>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</si>
  <si>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</si>
  <si>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</si>
  <si>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</si>
  <si>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</si>
  <si>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</si>
  <si>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</si>
  <si>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</si>
  <si>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</si>
  <si>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</si>
  <si>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</si>
  <si>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</si>
  <si>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</si>
  <si>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</si>
  <si>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</si>
  <si>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</si>
  <si>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</si>
  <si>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</si>
  <si>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</si>
  <si>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</si>
  <si>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</si>
  <si>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</si>
  <si>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</si>
  <si>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</si>
  <si>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</si>
  <si>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</si>
  <si>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</si>
  <si>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</si>
  <si>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</si>
  <si>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</si>
  <si>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</si>
  <si>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</si>
  <si>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</si>
  <si>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</si>
  <si>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</si>
  <si>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</si>
  <si>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</si>
  <si>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</si>
  <si>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</si>
  <si>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</si>
  <si>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</si>
  <si>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</si>
  <si>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</si>
  <si>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</si>
  <si>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</si>
  <si>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</si>
  <si>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</si>
  <si>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</si>
  <si>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</si>
  <si>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</si>
  <si>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</si>
  <si>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</si>
  <si>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</si>
  <si>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</si>
  <si>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</si>
  <si>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</si>
  <si>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</si>
  <si>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</si>
  <si>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</si>
  <si>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</si>
  <si>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</si>
  <si>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</si>
  <si>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</si>
  <si>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</si>
  <si>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</si>
  <si>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</si>
  <si>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</si>
  <si>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</si>
  <si>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</si>
  <si>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</si>
  <si>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</si>
  <si>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</si>
  <si>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</si>
  <si>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</si>
  <si>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</si>
  <si>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</si>
  <si>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</si>
  <si>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</si>
  <si>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</si>
  <si>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</si>
  <si>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</si>
  <si>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</si>
  <si>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</si>
  <si>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</si>
  <si>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</si>
  <si>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</si>
  <si>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</si>
  <si>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</si>
  <si>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</si>
  <si>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</si>
  <si>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</si>
  <si>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</si>
  <si>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</si>
  <si>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</si>
  <si>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</si>
  <si>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</si>
  <si>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</si>
  <si>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</si>
  <si>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</si>
  <si>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</si>
  <si>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</si>
  <si>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</si>
  <si>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</si>
  <si>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</si>
  <si>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</si>
  <si>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</si>
  <si>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</si>
  <si>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</si>
  <si>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</si>
  <si>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</si>
  <si>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</si>
  <si>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</si>
  <si>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</si>
  <si>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</si>
  <si>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</si>
  <si>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</si>
  <si>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</si>
  <si>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</si>
  <si>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</si>
  <si>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</si>
  <si>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</si>
  <si>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</si>
  <si>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</si>
  <si>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</si>
  <si>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</si>
  <si>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</si>
  <si>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</si>
  <si>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</si>
  <si>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</si>
  <si>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</si>
  <si>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</si>
  <si>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</si>
  <si>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</si>
  <si>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</si>
  <si>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</si>
  <si>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</si>
  <si>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</si>
  <si>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</si>
  <si>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</si>
  <si>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</si>
  <si>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</si>
  <si>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</si>
  <si>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</si>
  <si>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</si>
  <si>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</si>
  <si>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</si>
  <si>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</si>
  <si>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</si>
  <si>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</si>
  <si>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</si>
  <si>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</si>
  <si>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</si>
  <si>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</si>
  <si>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</si>
  <si>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</si>
  <si>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</si>
  <si>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</si>
  <si>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</si>
  <si>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</si>
  <si>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</si>
  <si>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</si>
  <si>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</si>
  <si>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</si>
  <si>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</si>
  <si>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</si>
  <si>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</si>
  <si>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</si>
  <si>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</si>
  <si>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</si>
  <si>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</si>
  <si>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</si>
  <si>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</si>
  <si>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</si>
  <si>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</si>
  <si>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</si>
  <si>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</si>
  <si>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</si>
  <si>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</si>
  <si>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</si>
  <si>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</si>
  <si>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</si>
  <si>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</si>
  <si>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</si>
  <si>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</si>
  <si>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</si>
  <si>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</si>
  <si>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</si>
  <si>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</si>
  <si>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</si>
  <si>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</si>
  <si>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</si>
  <si>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</si>
  <si>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</si>
  <si>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</si>
  <si>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</si>
  <si>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</si>
  <si>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</si>
  <si>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</si>
  <si>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</si>
  <si>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</si>
  <si>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</si>
  <si>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</si>
  <si>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</si>
  <si>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</si>
  <si>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</si>
  <si>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</si>
  <si>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</si>
  <si>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</si>
  <si>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</si>
  <si>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</si>
  <si>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</si>
  <si>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</si>
  <si>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</si>
  <si>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</si>
  <si>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</si>
  <si>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</si>
  <si>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</si>
  <si>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</si>
  <si>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</si>
  <si>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</si>
  <si>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</si>
  <si>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</si>
  <si>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</si>
  <si>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</si>
  <si>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</si>
  <si>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</si>
  <si>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</si>
  <si>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</si>
  <si>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</si>
  <si>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</si>
  <si>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</si>
  <si>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</si>
  <si>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</si>
  <si>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</si>
  <si>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</si>
  <si>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</si>
  <si>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</si>
  <si>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</si>
  <si>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</si>
  <si>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</si>
  <si>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</si>
  <si>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</si>
  <si>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</si>
  <si>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</si>
  <si>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</si>
  <si>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</si>
  <si>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</si>
  <si>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</si>
  <si>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</si>
  <si>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</si>
  <si>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</si>
  <si>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</si>
  <si>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</si>
  <si>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</si>
  <si>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</si>
  <si>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</si>
  <si>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</si>
  <si>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</si>
  <si>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</si>
  <si>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</si>
  <si>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</si>
  <si>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</si>
  <si>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</si>
  <si>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</si>
  <si>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</si>
  <si>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</si>
  <si>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</si>
  <si>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</si>
  <si>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</si>
  <si>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</si>
  <si>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</si>
  <si>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</si>
  <si>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</si>
  <si>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</si>
  <si>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</si>
  <si>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</si>
  <si>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</si>
  <si>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</si>
  <si>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</si>
  <si>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</si>
  <si>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</si>
  <si>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</si>
  <si>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</si>
  <si>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</si>
  <si>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</si>
  <si>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</si>
  <si>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</si>
  <si>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</si>
  <si>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</si>
  <si>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</si>
  <si>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</si>
  <si>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</si>
  <si>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</si>
  <si>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</si>
  <si>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</si>
  <si>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</si>
  <si>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</si>
  <si>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</si>
  <si>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</si>
  <si>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</si>
  <si>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</si>
  <si>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</si>
  <si>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</si>
  <si>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</si>
  <si>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</si>
  <si>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</si>
  <si>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</si>
  <si>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</si>
  <si>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</si>
  <si>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</si>
  <si>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</si>
  <si>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</si>
  <si>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</si>
  <si>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</si>
  <si>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</si>
  <si>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</si>
  <si>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</si>
  <si>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</si>
  <si>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</si>
  <si>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</si>
  <si>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</si>
  <si>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</si>
  <si>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</si>
  <si>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</si>
  <si>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</si>
  <si>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</si>
  <si>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</si>
  <si>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</si>
  <si>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</si>
  <si>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</si>
  <si>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</si>
  <si>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</si>
  <si>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</si>
  <si>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</si>
  <si>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</si>
  <si>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</si>
  <si>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</si>
  <si>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</si>
  <si>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</si>
  <si>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</si>
  <si>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</si>
  <si>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</si>
  <si>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</si>
  <si>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</si>
  <si>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</si>
  <si>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</si>
  <si>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</si>
  <si>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</si>
  <si>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</si>
  <si>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</si>
  <si>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</si>
  <si>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</si>
  <si>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</si>
  <si>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</si>
  <si>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</si>
  <si>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</si>
  <si>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</si>
  <si>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</si>
  <si>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</si>
  <si>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</si>
  <si>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</si>
  <si>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</si>
  <si>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</si>
  <si>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</si>
  <si>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</si>
  <si>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</si>
  <si>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</si>
  <si>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</si>
  <si>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</si>
  <si>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</si>
  <si>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</si>
  <si>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</si>
  <si>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</si>
  <si>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</si>
  <si>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</si>
  <si>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</si>
  <si>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</si>
  <si>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</si>
  <si>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</si>
  <si>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</si>
  <si>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</si>
  <si>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</si>
  <si>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</si>
  <si>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</si>
  <si>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</si>
  <si>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</si>
  <si>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</si>
  <si>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</si>
  <si>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</si>
  <si>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</si>
  <si>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</si>
  <si>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</si>
  <si>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</si>
  <si>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</si>
  <si>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</si>
  <si>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</si>
  <si>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</si>
  <si>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</si>
  <si>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</si>
  <si>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</si>
  <si>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</si>
  <si>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</si>
  <si>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</si>
  <si>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</si>
  <si>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</si>
  <si>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</si>
  <si>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</si>
  <si>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</si>
  <si>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</si>
  <si>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</si>
  <si>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</si>
  <si>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</si>
  <si>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</si>
  <si>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</si>
  <si>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</si>
  <si>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</si>
  <si>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</si>
  <si>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</si>
  <si>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</si>
  <si>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</si>
  <si>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</si>
  <si>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</si>
  <si>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</si>
  <si>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</si>
  <si>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</si>
  <si>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</si>
  <si>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</si>
  <si>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</si>
  <si>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</si>
  <si>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</si>
  <si>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</si>
  <si>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</si>
  <si>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</si>
  <si>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</si>
  <si>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</si>
  <si>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</si>
  <si>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</si>
  <si>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</si>
  <si>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</si>
  <si>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</si>
  <si>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</si>
  <si>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</si>
  <si>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</si>
  <si>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</si>
  <si>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</si>
  <si>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</si>
  <si>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</si>
  <si>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</si>
  <si>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</si>
  <si>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</si>
  <si>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</si>
  <si>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</si>
  <si>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</si>
  <si>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</si>
  <si>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</si>
  <si>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</si>
  <si>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</si>
  <si>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</si>
  <si>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</si>
  <si>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</si>
  <si>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</si>
  <si>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</si>
  <si>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</si>
  <si>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</si>
  <si>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</si>
  <si>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</si>
  <si>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</si>
  <si>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</si>
  <si>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</si>
  <si>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</si>
  <si>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</si>
  <si>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</si>
  <si>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</si>
  <si>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</si>
  <si>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</si>
  <si>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</si>
  <si>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</si>
  <si>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</si>
  <si>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</si>
  <si>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</si>
  <si>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</si>
  <si>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</si>
  <si>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</si>
  <si>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</si>
  <si>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</si>
  <si>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</si>
  <si>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</si>
  <si>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</si>
  <si>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</si>
  <si>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</si>
  <si>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</si>
  <si>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</si>
  <si>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</si>
  <si>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</si>
  <si>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</si>
  <si>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</si>
  <si>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</si>
  <si>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</si>
  <si>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</si>
  <si>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</si>
  <si>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</si>
  <si>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</si>
  <si>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</si>
  <si>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</si>
  <si>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</si>
  <si>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</si>
  <si>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</si>
  <si>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</si>
  <si>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</si>
  <si>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</si>
  <si>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</si>
  <si>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</si>
  <si>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</si>
  <si>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</si>
  <si>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</si>
  <si>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</si>
  <si>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</si>
  <si>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</si>
  <si>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</si>
  <si>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</si>
  <si>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</si>
  <si>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</si>
  <si>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</si>
  <si>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</si>
  <si>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</si>
  <si>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</si>
  <si>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</si>
  <si>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</si>
  <si>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</si>
  <si>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</si>
  <si>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</si>
  <si>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</si>
  <si>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</si>
  <si>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</si>
  <si>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</si>
  <si>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</si>
  <si>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</si>
  <si>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</si>
  <si>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</si>
  <si>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</si>
  <si>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</si>
  <si>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</si>
  <si>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</si>
  <si>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</si>
  <si>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</si>
  <si>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</si>
  <si>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</si>
  <si>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</si>
  <si>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</si>
  <si>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</si>
  <si>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</si>
  <si>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</si>
  <si>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</si>
  <si>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</si>
  <si>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</si>
  <si>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</si>
  <si>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</si>
  <si>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</si>
  <si>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</si>
  <si>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</si>
  <si>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</si>
  <si>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</si>
  <si>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</si>
  <si>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</si>
  <si>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</si>
  <si>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</si>
  <si>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</si>
  <si>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</si>
  <si>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</si>
  <si>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</si>
  <si>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</si>
  <si>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</si>
  <si>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</si>
  <si>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</si>
  <si>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</si>
  <si>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</si>
  <si>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</si>
  <si>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</si>
  <si>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</si>
  <si>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</si>
  <si>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</si>
  <si>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</si>
  <si>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</si>
  <si>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</si>
  <si>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</si>
  <si>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</si>
  <si>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</si>
  <si>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</si>
  <si>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</si>
  <si>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</si>
  <si>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</si>
  <si>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</si>
  <si>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</si>
  <si>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</si>
  <si>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</si>
  <si>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</si>
  <si>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</si>
  <si>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</si>
  <si>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</si>
  <si>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</si>
  <si>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</si>
  <si>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</si>
  <si>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</si>
  <si>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</si>
  <si>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</si>
  <si>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</si>
  <si>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</si>
  <si>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</si>
  <si>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</si>
  <si>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</si>
  <si>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</si>
  <si>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</si>
  <si>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</si>
  <si>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</si>
  <si>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</si>
  <si>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</si>
  <si>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</si>
  <si>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</si>
  <si>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</si>
  <si>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</si>
  <si>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</si>
  <si>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</si>
  <si>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</si>
  <si>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</si>
  <si>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</si>
  <si>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</si>
  <si>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</si>
  <si>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</si>
  <si>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</si>
  <si>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</si>
  <si>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</si>
  <si>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</si>
  <si>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</si>
  <si>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</si>
  <si>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</si>
  <si>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</si>
  <si>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</si>
  <si>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</si>
  <si>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</si>
  <si>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</si>
  <si>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</si>
  <si>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</si>
  <si>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</si>
  <si>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</si>
  <si>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</si>
  <si>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</si>
  <si>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</si>
  <si>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</si>
  <si>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</si>
  <si>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</si>
  <si>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</si>
  <si>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</si>
  <si>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</si>
  <si>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</si>
  <si>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</si>
  <si>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</si>
  <si>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</si>
  <si>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</si>
  <si>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</si>
  <si>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</si>
  <si>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</si>
  <si>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</si>
  <si>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</si>
  <si>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</si>
  <si>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</si>
  <si>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</si>
  <si>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</si>
  <si>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</si>
  <si>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</si>
  <si>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</si>
  <si>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</si>
  <si>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</si>
  <si>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</si>
  <si>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</si>
  <si>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</si>
  <si>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</si>
  <si>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</si>
  <si>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</si>
  <si>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</si>
  <si>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</si>
  <si>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</si>
  <si>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</si>
  <si>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</si>
  <si>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</si>
  <si>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</si>
  <si>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</si>
  <si>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</si>
  <si>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</si>
  <si>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</si>
  <si>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</si>
  <si>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</si>
  <si>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</si>
  <si>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</si>
  <si>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</si>
  <si>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</si>
  <si>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</si>
  <si>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</si>
  <si>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</si>
  <si>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</si>
  <si>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</si>
  <si>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</si>
  <si>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</si>
  <si>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</si>
  <si>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</si>
  <si>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</si>
  <si>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</si>
  <si>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</si>
  <si>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</si>
  <si>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</si>
  <si>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</si>
  <si>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</si>
  <si>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</si>
  <si>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</si>
  <si>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</si>
  <si>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</si>
  <si>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</si>
  <si>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</si>
  <si>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</si>
  <si>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</si>
  <si>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</si>
  <si>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</si>
  <si>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</si>
  <si>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</si>
  <si>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</si>
  <si>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</si>
  <si>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</si>
  <si>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</si>
  <si>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</si>
  <si>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</si>
  <si>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</si>
  <si>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</si>
  <si>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</si>
  <si>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</si>
  <si>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</si>
  <si>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</si>
  <si>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</si>
  <si>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</si>
  <si>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</si>
  <si>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</si>
  <si>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</si>
  <si>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</si>
  <si>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</si>
  <si>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</si>
  <si>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</si>
  <si>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</si>
  <si>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</si>
  <si>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</si>
  <si>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</si>
  <si>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</si>
  <si>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</si>
  <si>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</si>
  <si>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</si>
  <si>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</si>
  <si>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</si>
  <si>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</si>
  <si>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</si>
  <si>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</si>
  <si>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</si>
  <si>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</si>
  <si>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</si>
  <si>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</si>
  <si>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</si>
  <si>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</si>
  <si>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</si>
  <si>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</si>
  <si>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</si>
  <si>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</si>
  <si>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</si>
  <si>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</si>
  <si>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</si>
  <si>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</si>
  <si>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</si>
  <si>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</si>
  <si>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</si>
  <si>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</si>
  <si>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</si>
  <si>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</si>
  <si>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</si>
  <si>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</si>
  <si>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</si>
  <si>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</si>
  <si>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</si>
  <si>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</si>
  <si>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</si>
  <si>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</si>
  <si>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</si>
  <si>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</si>
  <si>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</si>
  <si>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</si>
  <si>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</si>
  <si>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</si>
  <si>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</si>
  <si>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</si>
  <si>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</si>
  <si>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</si>
  <si>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</si>
  <si>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</si>
  <si>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</si>
  <si>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</si>
  <si>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</si>
  <si>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</si>
  <si>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</si>
  <si>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</si>
  <si>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</si>
  <si>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</si>
  <si>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</si>
  <si>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</si>
  <si>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</si>
  <si>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</si>
  <si>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</si>
  <si>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</si>
  <si>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</si>
  <si>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</si>
  <si>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</si>
  <si>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</si>
  <si>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</si>
  <si>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</si>
  <si>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</si>
  <si>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</si>
  <si>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</si>
  <si>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</si>
  <si>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</si>
  <si>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</si>
  <si>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</si>
  <si>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</si>
  <si>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</si>
  <si>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</si>
  <si>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</si>
  <si>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</si>
  <si>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</si>
  <si>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</si>
  <si>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</si>
  <si>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</si>
  <si>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</si>
  <si>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</si>
  <si>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</si>
  <si>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</si>
  <si>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</si>
  <si>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</si>
  <si>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</si>
  <si>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</si>
  <si>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</si>
  <si>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</si>
  <si>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</si>
  <si>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</si>
  <si>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</si>
  <si>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</si>
  <si>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</si>
  <si>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</si>
  <si>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</si>
  <si>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</si>
  <si>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</si>
  <si>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</si>
  <si>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</si>
  <si>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</si>
  <si>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</si>
  <si>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</si>
  <si>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</si>
  <si>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</si>
  <si>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</si>
  <si>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</si>
  <si>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</si>
  <si>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</si>
  <si>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</si>
  <si>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</si>
  <si>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</si>
  <si>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</si>
  <si>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</si>
  <si>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</si>
  <si>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</si>
  <si>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</si>
  <si>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</si>
  <si>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</si>
  <si>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</si>
  <si>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</si>
  <si>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</si>
  <si>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</si>
  <si>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</si>
  <si>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</si>
  <si>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</si>
  <si>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</si>
  <si>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</si>
  <si>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</si>
  <si>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</si>
  <si>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</si>
  <si>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</si>
  <si>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</si>
  <si>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</si>
  <si>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</si>
  <si>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</si>
  <si>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</si>
  <si>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</si>
  <si>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</si>
  <si>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</si>
  <si>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</si>
  <si>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</si>
  <si>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</si>
  <si>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</si>
  <si>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</si>
  <si>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</si>
  <si>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</si>
  <si>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</si>
  <si>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</si>
  <si>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</si>
  <si>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</si>
  <si>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</si>
  <si>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</si>
  <si>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</si>
  <si>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</si>
  <si>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</si>
  <si>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</si>
  <si>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</si>
  <si>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</si>
  <si>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</si>
  <si>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</si>
  <si>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</si>
  <si>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</si>
  <si>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</si>
  <si>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</si>
  <si>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</si>
  <si>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</si>
  <si>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</si>
  <si>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</si>
  <si>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</si>
  <si>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</si>
  <si>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</si>
  <si>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</si>
  <si>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</si>
  <si>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</si>
  <si>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</si>
  <si>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</si>
  <si>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</si>
  <si>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</si>
  <si>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</si>
  <si>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</si>
  <si>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</si>
  <si>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</si>
  <si>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</si>
  <si>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</si>
  <si>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</si>
  <si>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</si>
  <si>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</si>
  <si>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</si>
  <si>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</si>
  <si>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</si>
  <si>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</si>
  <si>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</si>
  <si>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</si>
  <si>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</si>
  <si>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</si>
  <si>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</si>
  <si>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</si>
  <si>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</si>
  <si>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</si>
  <si>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</si>
  <si>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</si>
  <si>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</si>
  <si>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</si>
  <si>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</si>
  <si>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</si>
  <si>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</si>
  <si>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</si>
  <si>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</si>
  <si>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</si>
  <si>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</si>
  <si>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</si>
  <si>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</si>
  <si>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</si>
  <si>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</si>
  <si>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</si>
  <si>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</si>
  <si>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</si>
  <si>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</si>
  <si>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</si>
  <si>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</si>
  <si>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</si>
  <si>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</si>
  <si>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</si>
  <si>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</si>
  <si>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</si>
  <si>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</si>
  <si>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</si>
  <si>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</si>
  <si>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</si>
  <si>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</si>
  <si>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</si>
  <si>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</si>
  <si>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</si>
  <si>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</si>
  <si>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</si>
  <si>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</si>
  <si>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</si>
  <si>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</si>
  <si>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</si>
  <si>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</si>
  <si>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</si>
  <si>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</si>
  <si>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</si>
  <si>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</si>
  <si>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</si>
  <si>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</si>
  <si>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</si>
  <si>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</si>
  <si>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</si>
  <si>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</si>
  <si>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</si>
  <si>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</si>
  <si>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</si>
  <si>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</si>
  <si>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</si>
  <si>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</si>
  <si>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</si>
  <si>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</si>
  <si>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</si>
  <si>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</si>
  <si>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</si>
  <si>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</si>
  <si>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</si>
  <si>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</si>
  <si>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</si>
  <si>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</si>
  <si>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</si>
  <si>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</si>
  <si>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</si>
  <si>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</si>
  <si>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</si>
  <si>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</si>
  <si>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</si>
  <si>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</si>
  <si>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</si>
  <si>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</si>
  <si>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</si>
  <si>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</si>
  <si>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</si>
  <si>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</si>
  <si>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</si>
  <si>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</si>
  <si>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</si>
  <si>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</si>
  <si>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</si>
  <si>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</si>
  <si>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</si>
  <si>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</si>
  <si>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</si>
  <si>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</si>
  <si>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</si>
  <si>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</si>
  <si>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</si>
  <si>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</si>
  <si>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</si>
  <si>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</si>
  <si>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</si>
  <si>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</si>
  <si>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</si>
  <si>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</si>
  <si>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</si>
  <si>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</si>
  <si>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</si>
  <si>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</si>
  <si>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</si>
  <si>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</si>
  <si>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</si>
  <si>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</si>
  <si>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</si>
  <si>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</si>
  <si>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</si>
  <si>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</si>
  <si>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</si>
  <si>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</si>
  <si>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</si>
  <si>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</si>
  <si>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</si>
  <si>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</si>
  <si>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</si>
  <si>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</si>
  <si>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</si>
  <si>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</si>
  <si>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</si>
  <si>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</si>
  <si>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</si>
  <si>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</si>
  <si>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</si>
  <si>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</si>
  <si>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</si>
  <si>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</si>
  <si>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</si>
  <si>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</si>
  <si>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</si>
  <si>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</si>
  <si>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</si>
  <si>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</si>
  <si>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</si>
  <si>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</si>
  <si>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</si>
  <si>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</si>
  <si>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</si>
  <si>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</si>
  <si>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</si>
  <si>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</si>
  <si>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</si>
  <si>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</si>
  <si>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</si>
  <si>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</si>
  <si>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</si>
  <si>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</si>
  <si>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</si>
  <si>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</si>
  <si>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</si>
  <si>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</si>
  <si>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</si>
  <si>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</si>
  <si>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</si>
  <si>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</si>
  <si>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</si>
  <si>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</si>
  <si>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</si>
  <si>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</si>
  <si>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</si>
  <si>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</si>
  <si>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</si>
  <si>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</si>
  <si>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</si>
  <si>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</si>
  <si>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</si>
  <si>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</si>
  <si>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</si>
  <si>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</si>
  <si>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</si>
  <si>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</si>
  <si>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</si>
  <si>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</si>
  <si>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</si>
  <si>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</si>
  <si>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</si>
  <si>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</si>
  <si>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</si>
  <si>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</si>
  <si>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</si>
  <si>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</si>
  <si>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</si>
  <si>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</si>
  <si>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</si>
  <si>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</si>
  <si>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</si>
  <si>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</si>
  <si>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</si>
  <si>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</si>
  <si>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</si>
  <si>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</si>
  <si>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</si>
  <si>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</si>
  <si>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</si>
  <si>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</si>
  <si>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</si>
  <si>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</si>
  <si>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</si>
  <si>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</si>
  <si>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</si>
  <si>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</si>
  <si>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</si>
  <si>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</si>
  <si>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</si>
  <si>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</si>
  <si>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</si>
  <si>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</si>
  <si>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</si>
  <si>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</si>
  <si>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</si>
  <si>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</si>
  <si>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</si>
  <si>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</si>
  <si>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</si>
  <si>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</si>
  <si>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</si>
  <si>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</si>
  <si>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</si>
  <si>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</si>
  <si>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</si>
  <si>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</si>
  <si>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</si>
  <si>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</si>
  <si>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</si>
  <si>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</si>
  <si>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</si>
  <si>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</si>
  <si>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</si>
  <si>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</si>
  <si>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</si>
  <si>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</si>
  <si>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</si>
  <si>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</si>
  <si>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</si>
  <si>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</si>
  <si>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</si>
  <si>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</si>
  <si>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</si>
  <si>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</si>
  <si>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</si>
  <si>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</si>
  <si>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</si>
  <si>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</si>
  <si>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</si>
  <si>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</si>
  <si>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</si>
  <si>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</si>
  <si>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</si>
  <si>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</si>
  <si>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</si>
  <si>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</si>
  <si>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</si>
  <si>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</si>
  <si>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</si>
  <si>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</si>
  <si>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</si>
  <si>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</si>
  <si>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</si>
  <si>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</si>
  <si>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</si>
  <si>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</si>
  <si>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</si>
  <si>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</si>
  <si>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</si>
  <si>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</si>
  <si>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</si>
  <si>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</si>
  <si>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</si>
  <si>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</si>
  <si>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</si>
  <si>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</si>
  <si>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</si>
  <si>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</si>
  <si>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</si>
  <si>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</si>
  <si>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</si>
  <si>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</si>
  <si>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</si>
  <si>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</si>
  <si>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</si>
  <si>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</si>
  <si>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</si>
  <si>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</si>
  <si>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</si>
  <si>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</si>
  <si>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</si>
  <si>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</si>
  <si>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</si>
  <si>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</si>
  <si>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</si>
  <si>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</si>
  <si>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</si>
  <si>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</si>
  <si>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</si>
  <si>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</si>
  <si>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</si>
  <si>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</si>
  <si>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</si>
  <si>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</si>
  <si>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</si>
  <si>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</si>
  <si>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</si>
  <si>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</si>
  <si>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</si>
  <si>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</si>
  <si>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</si>
  <si>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</si>
  <si>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</si>
  <si>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</si>
  <si>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</si>
  <si>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</si>
  <si>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</si>
  <si>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</si>
  <si>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</si>
  <si>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</si>
  <si>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</si>
  <si>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</si>
  <si>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</si>
  <si>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</si>
  <si>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</si>
  <si>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</si>
  <si>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</si>
  <si>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</si>
  <si>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</si>
  <si>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</si>
  <si>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</si>
  <si>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</si>
  <si>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</si>
  <si>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</si>
  <si>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</si>
  <si>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</si>
  <si>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</si>
  <si>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</si>
  <si>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</si>
  <si>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</si>
  <si>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</si>
  <si>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</si>
  <si>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</si>
  <si>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</si>
  <si>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</si>
  <si>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</si>
  <si>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</si>
  <si>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</si>
  <si>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</si>
  <si>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</si>
  <si>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</si>
  <si>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</si>
  <si>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</si>
  <si>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</si>
  <si>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</si>
  <si>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</si>
  <si>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</si>
  <si>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</si>
  <si>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</si>
  <si>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</si>
  <si>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</si>
  <si>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</si>
  <si>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</si>
  <si>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</si>
  <si>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</si>
  <si>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</si>
  <si>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</si>
  <si>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</si>
  <si>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</si>
  <si>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</si>
  <si>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</si>
  <si>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</si>
  <si>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</si>
  <si>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</si>
  <si>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</si>
  <si>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</si>
  <si>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</si>
  <si>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</si>
  <si>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</si>
  <si>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</si>
  <si>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</si>
  <si>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</si>
  <si>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</si>
  <si>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</si>
  <si>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</si>
  <si>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</si>
  <si>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</si>
  <si>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</si>
  <si>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</si>
  <si>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</si>
  <si>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</si>
  <si>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</si>
  <si>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</si>
  <si>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</si>
  <si>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</si>
  <si>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</si>
  <si>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</si>
  <si>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</si>
  <si>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</si>
  <si>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</si>
  <si>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</si>
  <si>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</si>
  <si>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</si>
  <si>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</si>
  <si>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</si>
  <si>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</si>
  <si>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</si>
  <si>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</si>
  <si>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</si>
  <si>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</si>
  <si>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</si>
  <si>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</si>
  <si>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</si>
  <si>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</si>
  <si>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</si>
  <si>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</si>
  <si>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</si>
  <si>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</si>
  <si>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</si>
  <si>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</si>
  <si>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</si>
  <si>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</si>
  <si>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</si>
  <si>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</si>
  <si>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</si>
  <si>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</si>
  <si>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</si>
  <si>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</si>
  <si>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</si>
  <si>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</si>
  <si>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</si>
  <si>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</si>
  <si>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</si>
  <si>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</si>
  <si>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</si>
  <si>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</si>
  <si>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</si>
  <si>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</si>
  <si>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</si>
  <si>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</si>
  <si>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</si>
  <si>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</si>
  <si>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</si>
  <si>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</si>
  <si>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</si>
  <si>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</si>
  <si>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</si>
  <si>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</si>
  <si>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</si>
  <si>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</si>
  <si>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</si>
  <si>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</si>
  <si>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</si>
  <si>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</si>
  <si>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</si>
  <si>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</si>
  <si>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</si>
  <si>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</si>
  <si>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</si>
  <si>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</si>
  <si>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</si>
  <si>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</si>
  <si>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</si>
  <si>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</si>
  <si>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</si>
  <si>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</si>
  <si>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</si>
  <si>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</si>
  <si>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</si>
  <si>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</si>
  <si>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</si>
  <si>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</si>
  <si>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</si>
  <si>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</si>
  <si>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</si>
  <si>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</si>
  <si>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</si>
  <si>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</si>
  <si>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</si>
  <si>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</si>
  <si>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</si>
  <si>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</si>
  <si>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</si>
  <si>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</si>
  <si>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</si>
  <si>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</si>
  <si>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</si>
  <si>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</si>
  <si>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</si>
  <si>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</si>
  <si>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</si>
  <si>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</si>
  <si>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</si>
  <si>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</si>
  <si>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</si>
  <si>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</si>
  <si>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</si>
  <si>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</si>
  <si>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</si>
  <si>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</si>
  <si>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</si>
  <si>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</si>
  <si>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</si>
  <si>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</si>
  <si>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</si>
  <si>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</si>
  <si>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</si>
  <si>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</si>
  <si>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</si>
  <si>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</si>
  <si>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</si>
  <si>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</si>
  <si>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</si>
  <si>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</si>
  <si>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</si>
  <si>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</si>
  <si>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</si>
  <si>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</si>
  <si>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</si>
  <si>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</si>
  <si>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</si>
  <si>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</si>
  <si>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</si>
  <si>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</si>
  <si>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</si>
  <si>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</si>
  <si>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</si>
  <si>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</si>
  <si>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</si>
  <si>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</si>
  <si>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</si>
  <si>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</si>
  <si>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</si>
  <si>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</si>
  <si>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</si>
  <si>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</si>
  <si>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</si>
  <si>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</si>
  <si>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</si>
  <si>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</si>
  <si>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</si>
  <si>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</si>
  <si>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</si>
  <si>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</si>
  <si>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</si>
  <si>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</si>
  <si>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</si>
  <si>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</si>
  <si>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</si>
  <si>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</si>
  <si>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</si>
  <si>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</si>
  <si>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</si>
  <si>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</si>
  <si>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</si>
  <si>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</si>
  <si>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</si>
  <si>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</si>
  <si>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</si>
  <si>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</si>
  <si>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</si>
  <si>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</si>
  <si>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</si>
  <si>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</si>
  <si>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</si>
  <si>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</si>
  <si>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</si>
  <si>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</si>
  <si>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</si>
  <si>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</si>
  <si>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</si>
  <si>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</si>
  <si>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</si>
  <si>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</si>
  <si>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</si>
  <si>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</si>
  <si>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</si>
  <si>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</si>
  <si>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</si>
  <si>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</si>
  <si>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</si>
  <si>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</si>
  <si>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</si>
  <si>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</si>
  <si>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</si>
  <si>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</si>
  <si>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</si>
  <si>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</si>
  <si>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</si>
  <si>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</si>
  <si>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</si>
  <si>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</si>
  <si>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</si>
  <si>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</si>
  <si>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</si>
  <si>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</si>
  <si>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</si>
  <si>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</si>
  <si>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</si>
  <si>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</si>
  <si>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</si>
  <si>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</si>
  <si>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</si>
  <si>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</si>
  <si>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</si>
  <si>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</si>
  <si>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</si>
  <si>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</si>
  <si>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</si>
  <si>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</si>
  <si>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</si>
  <si>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</si>
  <si>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</si>
  <si>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</si>
  <si>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</si>
  <si>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</si>
  <si>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</si>
  <si>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</si>
  <si>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</si>
  <si>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</si>
  <si>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</si>
  <si>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</si>
  <si>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</si>
  <si>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</si>
  <si>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</si>
  <si>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</si>
  <si>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</si>
  <si>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</si>
  <si>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</si>
  <si>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</si>
  <si>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</si>
  <si>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</si>
  <si>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</si>
  <si>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</si>
  <si>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</si>
  <si>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</si>
  <si>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</si>
  <si>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</si>
  <si>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</si>
  <si>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</si>
  <si>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</si>
  <si>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</si>
  <si>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</si>
  <si>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</si>
  <si>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</si>
  <si>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</si>
  <si>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</si>
  <si>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</si>
  <si>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</si>
  <si>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</si>
  <si>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</si>
  <si>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</si>
  <si>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</si>
  <si>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</si>
  <si>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</si>
  <si>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</si>
  <si>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</si>
  <si>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</si>
  <si>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</si>
  <si>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</si>
  <si>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</si>
  <si>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</si>
  <si>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</si>
  <si>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</si>
  <si>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</si>
  <si>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</si>
  <si>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</si>
  <si>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</si>
  <si>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</si>
  <si>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</si>
  <si>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</si>
  <si>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</si>
  <si>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</si>
  <si>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</si>
  <si>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</si>
  <si>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</si>
  <si>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</si>
  <si>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</si>
  <si>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</si>
  <si>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</si>
  <si>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</si>
  <si>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</si>
  <si>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</si>
  <si>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</si>
  <si>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</si>
  <si>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</si>
  <si>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</si>
  <si>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</si>
  <si>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</si>
  <si>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</si>
  <si>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</si>
  <si>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</si>
  <si>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</si>
  <si>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</si>
  <si>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</si>
  <si>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</si>
  <si>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</si>
  <si>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</si>
  <si>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</si>
  <si>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</si>
  <si>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</si>
  <si>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</si>
  <si>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</si>
  <si>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</si>
  <si>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</si>
  <si>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</si>
  <si>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</si>
  <si>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</si>
  <si>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</si>
  <si>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</si>
  <si>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</si>
  <si>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</si>
  <si>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</si>
  <si>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</si>
  <si>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</si>
  <si>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</si>
  <si>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</si>
  <si>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</si>
  <si>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</si>
  <si>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</si>
  <si>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</si>
  <si>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</si>
  <si>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</si>
  <si>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</si>
  <si>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</si>
  <si>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</si>
  <si>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</si>
  <si>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</si>
  <si>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</si>
  <si>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</si>
  <si>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</si>
  <si>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</si>
  <si>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</si>
  <si>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</si>
  <si>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</si>
  <si>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</si>
  <si>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</si>
  <si>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</si>
  <si>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</si>
  <si>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</si>
  <si>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</si>
  <si>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</si>
  <si>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</si>
  <si>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</si>
  <si>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</si>
  <si>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</si>
  <si>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</si>
  <si>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</si>
  <si>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</si>
  <si>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</si>
  <si>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</si>
  <si>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</si>
  <si>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</si>
  <si>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</si>
  <si>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</si>
  <si>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</si>
  <si>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</si>
  <si>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</si>
  <si>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</si>
  <si>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</si>
  <si>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</si>
  <si>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</si>
  <si>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</si>
  <si>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</si>
  <si>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</si>
  <si>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</si>
  <si>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</si>
  <si>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</si>
  <si>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</si>
  <si>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</si>
  <si>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</si>
  <si>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</si>
  <si>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</si>
  <si>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</si>
  <si>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</si>
  <si>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</si>
  <si>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</si>
  <si>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</si>
  <si>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</si>
  <si>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</si>
  <si>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</si>
  <si>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</si>
  <si>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</si>
  <si>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</si>
  <si>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</si>
  <si>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</si>
  <si>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</si>
  <si>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</si>
  <si>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</si>
  <si>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</si>
  <si>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</si>
  <si>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</si>
  <si>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</si>
  <si>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</si>
  <si>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</si>
  <si>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</si>
  <si>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</si>
  <si>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</si>
  <si>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</si>
  <si>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</si>
  <si>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</si>
  <si>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</si>
  <si>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</si>
  <si>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</si>
  <si>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</si>
  <si>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</si>
  <si>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</si>
  <si>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</si>
  <si>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</si>
  <si>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</si>
  <si>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</si>
  <si>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</si>
  <si>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</si>
  <si>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</si>
  <si>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</si>
  <si>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</si>
  <si>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</si>
  <si>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</si>
  <si>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</si>
  <si>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</si>
  <si>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</si>
  <si>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</si>
  <si>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</si>
  <si>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</si>
  <si>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</si>
  <si>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</si>
  <si>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</si>
  <si>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</si>
  <si>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</si>
  <si>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</si>
  <si>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</si>
  <si>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</si>
  <si>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</si>
  <si>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</si>
  <si>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</si>
  <si>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</si>
  <si>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</si>
  <si>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</si>
  <si>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</si>
  <si>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</si>
  <si>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</si>
  <si>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</si>
  <si>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</si>
  <si>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</si>
  <si>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</si>
  <si>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</si>
  <si>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</si>
  <si>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</si>
  <si>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</si>
  <si>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</si>
  <si>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</si>
  <si>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</si>
  <si>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</si>
  <si>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</si>
  <si>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</si>
  <si>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</si>
  <si>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</si>
  <si>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</si>
  <si>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</si>
  <si>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</si>
  <si>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</si>
  <si>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</si>
  <si>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</si>
  <si>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</si>
  <si>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</si>
  <si>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</si>
  <si>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</si>
  <si>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</si>
  <si>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</si>
  <si>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</si>
  <si>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</si>
  <si>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</si>
  <si>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</si>
  <si>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</si>
  <si>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</si>
  <si>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</si>
  <si>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</si>
  <si>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</si>
  <si>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</si>
  <si>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</si>
  <si>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</si>
  <si>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</si>
  <si>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</si>
  <si>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</si>
  <si>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</si>
  <si>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</si>
  <si>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</si>
  <si>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</si>
  <si>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</si>
  <si>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</si>
  <si>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</si>
  <si>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</si>
  <si>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</si>
  <si>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</si>
  <si>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</si>
  <si>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</si>
  <si>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</si>
  <si>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</si>
  <si>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</si>
  <si>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</si>
  <si>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</si>
  <si>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</si>
  <si>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</si>
  <si>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</si>
  <si>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</si>
  <si>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</si>
  <si>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</si>
  <si>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</si>
  <si>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</si>
  <si>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</si>
  <si>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</si>
  <si>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</si>
  <si>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</si>
  <si>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</si>
  <si>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</si>
  <si>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</si>
  <si>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</si>
  <si>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</si>
  <si>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</si>
  <si>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</si>
  <si>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</si>
  <si>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</si>
  <si>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</si>
  <si>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</si>
  <si>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</si>
  <si>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</si>
  <si>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</si>
  <si>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</si>
  <si>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</si>
  <si>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</si>
  <si>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</si>
  <si>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</si>
  <si>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</si>
  <si>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</si>
  <si>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</si>
  <si>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</si>
  <si>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</si>
  <si>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</si>
  <si>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</si>
  <si>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</si>
  <si>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</si>
  <si>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</si>
  <si>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</si>
  <si>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</si>
  <si>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</si>
  <si>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</si>
  <si>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</si>
  <si>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</si>
  <si>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</si>
  <si>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</si>
  <si>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</si>
  <si>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</si>
  <si>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</si>
  <si>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</si>
  <si>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</si>
  <si>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</si>
  <si>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</si>
  <si>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</si>
  <si>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</si>
  <si>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</si>
  <si>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</si>
  <si>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</si>
  <si>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</si>
  <si>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</si>
  <si>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</si>
  <si>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</si>
  <si>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</si>
  <si>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</si>
  <si>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</si>
  <si>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</si>
  <si>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</si>
  <si>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</si>
  <si>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</si>
  <si>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</si>
  <si>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</si>
  <si>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</si>
  <si>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</si>
  <si>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</si>
  <si>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</si>
  <si>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</si>
  <si>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</si>
  <si>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</si>
  <si>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</si>
  <si>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</si>
  <si>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</si>
  <si>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</si>
  <si>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</si>
  <si>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</si>
  <si>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</si>
  <si>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</si>
  <si>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</si>
  <si>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</si>
  <si>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</si>
  <si>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</si>
  <si>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</si>
  <si>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</si>
  <si>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</si>
  <si>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</si>
  <si>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</si>
  <si>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</si>
  <si>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</si>
  <si>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</si>
  <si>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</si>
  <si>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</si>
  <si>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</si>
  <si>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</si>
  <si>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</si>
  <si>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</si>
  <si>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</si>
  <si>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</si>
  <si>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</si>
  <si>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</si>
  <si>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</si>
  <si>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</si>
  <si>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</si>
  <si>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</si>
  <si>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</si>
  <si>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</si>
  <si>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</si>
  <si>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</si>
  <si>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</si>
  <si>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</si>
  <si>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</si>
  <si>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</si>
  <si>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</si>
  <si>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</si>
  <si>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</si>
  <si>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</si>
  <si>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</si>
  <si>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</si>
  <si>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</si>
  <si>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</si>
  <si>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</si>
  <si>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</si>
  <si>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</si>
  <si>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</si>
  <si>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</si>
  <si>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</si>
  <si>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</si>
  <si>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</si>
  <si>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</si>
  <si>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</si>
  <si>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</si>
  <si>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</si>
  <si>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</si>
  <si>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</si>
  <si>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</si>
  <si>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</si>
  <si>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</si>
  <si>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</si>
  <si>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</si>
  <si>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</si>
  <si>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</si>
  <si>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</si>
  <si>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</si>
  <si>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</si>
  <si>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</si>
  <si>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</si>
  <si>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</si>
  <si>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</si>
  <si>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</si>
  <si>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</si>
  <si>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</si>
  <si>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</si>
  <si>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</si>
  <si>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</si>
  <si>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</si>
  <si>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</si>
  <si>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</si>
  <si>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</si>
  <si>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</si>
  <si>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</si>
  <si>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</si>
  <si>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</si>
  <si>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</si>
  <si>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</si>
  <si>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</si>
  <si>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</si>
  <si>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</si>
  <si>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</si>
  <si>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</si>
  <si>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</si>
  <si>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</si>
  <si>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</si>
  <si>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</si>
  <si>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</si>
  <si>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</si>
  <si>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</si>
  <si>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</si>
  <si>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</si>
  <si>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</si>
  <si>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</si>
  <si>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</si>
  <si>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</si>
  <si>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</si>
  <si>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</si>
  <si>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</si>
  <si>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</si>
  <si>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</si>
  <si>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</si>
  <si>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</si>
  <si>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</si>
  <si>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</si>
  <si>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</si>
  <si>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</si>
  <si>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</si>
  <si>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</si>
  <si>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</si>
  <si>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</si>
  <si>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</si>
  <si>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</si>
  <si>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</si>
  <si>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</si>
  <si>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</si>
  <si>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</si>
  <si>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</si>
  <si>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</si>
  <si>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</si>
  <si>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</si>
  <si>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</si>
  <si>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</si>
  <si>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</si>
  <si>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</si>
  <si>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</si>
  <si>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</si>
  <si>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</si>
  <si>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</si>
  <si>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</si>
  <si>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</si>
  <si>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</si>
  <si>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</si>
  <si>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</si>
  <si>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</si>
  <si>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</si>
  <si>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</si>
  <si>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</si>
  <si>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</si>
  <si>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</si>
  <si>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</si>
  <si>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</si>
  <si>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</si>
  <si>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</si>
  <si>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</si>
  <si>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</si>
  <si>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</si>
  <si>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</si>
  <si>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</si>
  <si>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</si>
  <si>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</si>
  <si>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</si>
  <si>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</si>
  <si>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</si>
  <si>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</si>
  <si>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</si>
  <si>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</si>
  <si>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</si>
  <si>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</si>
  <si>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</si>
  <si>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</si>
  <si>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</si>
  <si>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</si>
  <si>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</si>
  <si>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</si>
  <si>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</si>
  <si>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</si>
  <si>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</si>
  <si>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</si>
  <si>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</si>
  <si>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</si>
  <si>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</si>
  <si>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</si>
  <si>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</si>
  <si>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</si>
  <si>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</si>
  <si>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</si>
  <si>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</si>
  <si>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</si>
  <si>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</si>
  <si>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</si>
  <si>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</si>
  <si>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</si>
  <si>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</si>
  <si>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</si>
  <si>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</si>
  <si>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</si>
  <si>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</si>
  <si>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</si>
  <si>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</si>
  <si>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</si>
  <si>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</si>
  <si>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</si>
  <si>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</si>
  <si>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</si>
  <si>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</si>
  <si>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</si>
  <si>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</si>
  <si>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</si>
  <si>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</si>
  <si>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</si>
  <si>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</si>
  <si>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</si>
  <si>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</si>
  <si>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</si>
  <si>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</si>
  <si>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</si>
  <si>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</si>
  <si>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</si>
  <si>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</si>
  <si>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</si>
  <si>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</si>
  <si>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</si>
  <si>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</si>
  <si>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</si>
  <si>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</si>
  <si>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</si>
  <si>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</si>
  <si>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</si>
  <si>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</si>
  <si>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</si>
  <si>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</si>
  <si>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</si>
  <si>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</si>
  <si>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</si>
  <si>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</si>
  <si>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</si>
  <si>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</si>
  <si>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</si>
  <si>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</si>
  <si>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</si>
  <si>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</si>
  <si>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</si>
  <si>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</si>
  <si>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</si>
  <si>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</si>
  <si>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</si>
  <si>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</si>
  <si>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</si>
  <si>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</si>
  <si>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</si>
  <si>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</si>
  <si>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</si>
  <si>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</si>
  <si>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</si>
  <si>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</si>
  <si>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</si>
  <si>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</si>
  <si>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</si>
  <si>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</si>
  <si>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</si>
  <si>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</si>
  <si>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</si>
  <si>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</si>
  <si>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</si>
  <si>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</si>
  <si>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</si>
  <si>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</si>
  <si>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</si>
  <si>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</si>
  <si>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</si>
  <si>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</si>
  <si>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</si>
  <si>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</si>
  <si>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</si>
  <si>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</si>
  <si>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</si>
  <si>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</si>
  <si>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</si>
  <si>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</si>
  <si>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</si>
  <si>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</si>
  <si>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</si>
  <si>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</si>
  <si>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</si>
  <si>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</si>
  <si>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</si>
  <si>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</si>
  <si>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</si>
  <si>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</si>
  <si>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</si>
  <si>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</si>
  <si>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</si>
  <si>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</si>
  <si>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</si>
  <si>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</si>
  <si>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</si>
  <si>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</si>
  <si>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</si>
  <si>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</si>
  <si>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</si>
  <si>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</si>
  <si>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</si>
  <si>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</si>
  <si>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</si>
  <si>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</si>
  <si>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</si>
  <si>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</si>
  <si>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</si>
  <si>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</si>
  <si>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</si>
  <si>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</si>
  <si>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</si>
  <si>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</si>
  <si>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</si>
  <si>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</si>
  <si>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</si>
  <si>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</si>
  <si>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</si>
  <si>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</si>
  <si>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</si>
  <si>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</si>
  <si>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</si>
  <si>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</si>
  <si>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</si>
  <si>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</si>
  <si>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</si>
  <si>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</si>
  <si>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</si>
  <si>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</si>
  <si>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</si>
  <si>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</si>
  <si>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</si>
  <si>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</si>
  <si>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</si>
  <si>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</si>
  <si>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</si>
  <si>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</si>
  <si>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</si>
  <si>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</si>
  <si>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</si>
  <si>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</si>
  <si>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</si>
  <si>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</si>
  <si>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</si>
  <si>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</si>
  <si>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</si>
  <si>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</si>
  <si>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</si>
  <si>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</si>
  <si>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</si>
  <si>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</si>
  <si>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</si>
  <si>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</si>
  <si>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</si>
  <si>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</si>
  <si>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</si>
  <si>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</si>
  <si>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</si>
  <si>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</si>
  <si>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</si>
  <si>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</si>
  <si>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</si>
  <si>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</si>
  <si>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</si>
  <si>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</si>
  <si>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</si>
  <si>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</si>
  <si>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</si>
  <si>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</si>
  <si>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</si>
  <si>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</si>
  <si>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</si>
  <si>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</si>
  <si>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</si>
  <si>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</si>
  <si>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</si>
  <si>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</si>
  <si>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</si>
  <si>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</si>
  <si>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</si>
  <si>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</si>
  <si>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</si>
  <si>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</si>
  <si>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</si>
  <si>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</si>
  <si>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</si>
  <si>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</si>
  <si>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</si>
  <si>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</si>
  <si>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</si>
  <si>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</si>
  <si>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</si>
  <si>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</si>
  <si>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</si>
  <si>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</si>
  <si>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</si>
  <si>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</si>
  <si>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</si>
  <si>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</si>
  <si>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</si>
  <si>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</si>
  <si>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</si>
  <si>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</si>
  <si>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</si>
  <si>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</si>
  <si>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</si>
  <si>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</si>
  <si>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</si>
  <si>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</si>
  <si>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</si>
  <si>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</si>
  <si>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</si>
  <si>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</si>
  <si>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</si>
  <si>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</si>
  <si>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</si>
  <si>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</si>
  <si>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</si>
  <si>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</si>
  <si>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</si>
  <si>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</si>
  <si>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</si>
  <si>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</si>
  <si>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</si>
  <si>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</si>
  <si>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</si>
  <si>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</si>
  <si>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</si>
  <si>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</si>
  <si>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</si>
  <si>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</si>
  <si>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</si>
  <si>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</si>
  <si>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</si>
  <si>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</si>
  <si>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</si>
  <si>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</si>
  <si>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</si>
  <si>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</si>
  <si>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</si>
  <si>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</si>
  <si>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</si>
  <si>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</si>
  <si>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</si>
  <si>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</si>
  <si>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</si>
  <si>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</si>
  <si>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</si>
  <si>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</si>
  <si>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</si>
  <si>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</si>
  <si>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</si>
  <si>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</si>
  <si>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</si>
  <si>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</si>
  <si>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</si>
  <si>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</si>
  <si>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</si>
  <si>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</si>
  <si>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</si>
  <si>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</si>
  <si>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</si>
  <si>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</si>
  <si>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</si>
  <si>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</si>
  <si>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</si>
  <si>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</si>
  <si>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</si>
  <si>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</si>
  <si>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</si>
  <si>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</si>
  <si>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</si>
  <si>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</si>
  <si>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</si>
  <si>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</si>
  <si>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</si>
  <si>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</si>
  <si>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</si>
  <si>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</si>
  <si>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</si>
  <si>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</si>
  <si>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</si>
  <si>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</si>
  <si>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</si>
  <si>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</si>
  <si>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</si>
  <si>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</si>
  <si>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</si>
  <si>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</si>
  <si>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</si>
  <si>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</si>
  <si>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</si>
  <si>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</si>
  <si>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</si>
  <si>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</si>
  <si>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</si>
  <si>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</si>
  <si>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</si>
  <si>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</si>
  <si>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</si>
  <si>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</si>
  <si>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</si>
  <si>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</si>
  <si>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</si>
  <si>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</si>
  <si>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</si>
  <si>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</si>
  <si>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</si>
  <si>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</si>
  <si>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</si>
  <si>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</si>
  <si>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</si>
  <si>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</si>
  <si>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</si>
  <si>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</si>
  <si>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</si>
  <si>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</si>
  <si>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</si>
  <si>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</si>
  <si>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</si>
  <si>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</si>
  <si>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</si>
  <si>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</si>
  <si>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</si>
  <si>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</si>
  <si>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</si>
  <si>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</si>
  <si>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</si>
  <si>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</si>
  <si>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</si>
  <si>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</si>
  <si>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</si>
  <si>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</si>
  <si>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</si>
  <si>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</si>
  <si>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</si>
  <si>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</si>
  <si>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</si>
  <si>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</si>
  <si>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</si>
  <si>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</si>
  <si>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</si>
  <si>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</si>
  <si>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</si>
  <si>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</si>
  <si>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</si>
  <si>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</si>
  <si>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</si>
  <si>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</si>
  <si>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</si>
  <si>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</si>
  <si>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</si>
  <si>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</si>
  <si>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</si>
  <si>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</si>
  <si>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</si>
  <si>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</si>
  <si>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</si>
  <si>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</si>
  <si>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</si>
  <si>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</si>
  <si>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</si>
  <si>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</si>
  <si>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</si>
  <si>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</si>
  <si>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</si>
  <si>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</si>
  <si>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</si>
  <si>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</si>
  <si>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</si>
  <si>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</si>
  <si>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</si>
  <si>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</si>
  <si>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</si>
  <si>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</si>
  <si>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</si>
  <si>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</si>
  <si>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</si>
  <si>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</si>
  <si>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</si>
  <si>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</si>
  <si>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</si>
  <si>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</si>
  <si>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</si>
  <si>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</si>
  <si>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</si>
  <si>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</si>
  <si>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</si>
  <si>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</si>
  <si>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</si>
  <si>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</si>
  <si>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</si>
  <si>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</si>
  <si>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</si>
  <si>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</si>
  <si>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</si>
  <si>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</si>
  <si>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</si>
  <si>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</si>
  <si>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</si>
  <si>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</si>
  <si>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</si>
  <si>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</si>
  <si>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</si>
  <si>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</si>
  <si>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</si>
  <si>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</si>
  <si>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</si>
  <si>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</si>
  <si>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</si>
  <si>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</si>
  <si>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</si>
  <si>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</si>
  <si>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</si>
  <si>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</si>
  <si>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</si>
  <si>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</si>
  <si>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</si>
  <si>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</si>
  <si>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</si>
  <si>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</si>
  <si>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</si>
  <si>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</si>
  <si>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</si>
  <si>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</si>
  <si>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</si>
  <si>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</si>
  <si>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</si>
  <si>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</si>
  <si>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</si>
  <si>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</si>
  <si>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</si>
  <si>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</si>
  <si>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</si>
  <si>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</si>
  <si>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</si>
  <si>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</si>
  <si>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</si>
  <si>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</si>
  <si>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</si>
  <si>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</si>
  <si>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</si>
  <si>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</si>
  <si>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</si>
  <si>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</si>
  <si>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</si>
  <si>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</si>
  <si>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</si>
  <si>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</si>
  <si>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</si>
  <si>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</si>
  <si>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</si>
  <si>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</si>
  <si>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</si>
  <si>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</si>
  <si>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</si>
  <si>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</si>
  <si>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</si>
  <si>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</si>
  <si>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</si>
  <si>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</si>
  <si>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</si>
  <si>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</si>
  <si>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</si>
  <si>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</si>
  <si>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</si>
  <si>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</si>
  <si>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</si>
  <si>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</si>
  <si>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</si>
  <si>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</si>
  <si>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</si>
  <si>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</si>
  <si>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</si>
  <si>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</si>
  <si>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</si>
  <si>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</si>
  <si>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</si>
  <si>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</si>
  <si>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</si>
  <si>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</si>
  <si>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</si>
  <si>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</si>
  <si>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</si>
  <si>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</si>
  <si>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</si>
  <si>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</si>
  <si>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</si>
  <si>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</si>
  <si>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</si>
  <si>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</si>
  <si>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</si>
  <si>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</si>
  <si>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</si>
  <si>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</si>
  <si>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</si>
  <si>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</si>
  <si>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</si>
  <si>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</si>
  <si>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</si>
  <si>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</si>
  <si>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</si>
  <si>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</si>
  <si>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</si>
  <si>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</si>
  <si>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</si>
  <si>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</si>
  <si>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</si>
  <si>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</si>
  <si>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</si>
  <si>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</si>
  <si>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</si>
  <si>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</si>
  <si>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</si>
  <si>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</si>
  <si>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</si>
  <si>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</si>
  <si>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</si>
  <si>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</si>
  <si>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</si>
  <si>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</si>
  <si>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</si>
  <si>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</si>
  <si>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</si>
  <si>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</si>
  <si>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</si>
  <si>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</si>
  <si>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</si>
  <si>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</si>
  <si>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</si>
  <si>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</si>
  <si>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</si>
  <si>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</si>
  <si>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</si>
  <si>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</si>
  <si>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</si>
  <si>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</si>
  <si>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</si>
  <si>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</si>
  <si>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</si>
  <si>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</si>
  <si>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</si>
  <si>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</si>
  <si>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</si>
  <si>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</si>
  <si>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</si>
  <si>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</si>
  <si>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</si>
  <si>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</si>
  <si>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</si>
  <si>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</si>
  <si>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</si>
  <si>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</si>
  <si>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</si>
  <si>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</si>
  <si>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</si>
  <si>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</si>
  <si>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</si>
  <si>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</si>
  <si>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</si>
  <si>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</si>
  <si>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</si>
  <si>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</si>
  <si>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</si>
  <si>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</si>
  <si>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</si>
  <si>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</si>
  <si>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</si>
  <si>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</si>
  <si>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</si>
  <si>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</si>
  <si>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</si>
  <si>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</si>
  <si>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</si>
  <si>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</si>
  <si>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</si>
  <si>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</si>
  <si>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</si>
  <si>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</si>
  <si>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</si>
  <si>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</si>
  <si>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</si>
  <si>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</si>
  <si>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</si>
  <si>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</si>
  <si>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</si>
  <si>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</si>
  <si>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</si>
  <si>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</si>
  <si>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</si>
  <si>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</si>
  <si>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</si>
  <si>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</si>
  <si>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</si>
  <si>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</si>
  <si>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</si>
  <si>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</si>
  <si>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</si>
  <si>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</si>
  <si>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</si>
  <si>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</si>
  <si>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</si>
  <si>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</si>
  <si>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</si>
  <si>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</si>
  <si>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</si>
  <si>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</si>
  <si>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</si>
  <si>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</si>
  <si>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</si>
  <si>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</si>
  <si>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</si>
  <si>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</si>
  <si>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</si>
  <si>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</si>
  <si>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</si>
  <si>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</si>
  <si>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</si>
  <si>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</si>
  <si>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</si>
  <si>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</si>
  <si>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</si>
  <si>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</si>
  <si>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</si>
  <si>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</si>
  <si>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</si>
  <si>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</si>
  <si>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</si>
  <si>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</si>
  <si>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</si>
  <si>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</si>
  <si>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</si>
  <si>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</si>
  <si>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</si>
  <si>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</si>
  <si>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</si>
  <si>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</si>
  <si>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</si>
  <si>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</si>
  <si>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</si>
  <si>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</si>
  <si>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</si>
  <si>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</si>
  <si>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</si>
  <si>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</si>
  <si>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</si>
  <si>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</si>
  <si>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</si>
  <si>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</si>
  <si>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</si>
  <si>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</si>
  <si>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</si>
  <si>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</si>
  <si>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</si>
  <si>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</si>
  <si>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</si>
  <si>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</si>
  <si>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</si>
  <si>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</si>
  <si>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</si>
  <si>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</si>
  <si>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</si>
  <si>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</si>
  <si>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</si>
  <si>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</si>
  <si>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</si>
  <si>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</si>
  <si>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</si>
  <si>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</si>
  <si>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</si>
  <si>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</si>
  <si>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</si>
  <si>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</si>
  <si>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</si>
  <si>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</si>
  <si>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</si>
  <si>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</si>
  <si>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</si>
  <si>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</si>
  <si>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</si>
  <si>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</si>
  <si>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</si>
  <si>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</si>
  <si>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</si>
  <si>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</si>
  <si>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</si>
  <si>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</si>
  <si>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</si>
  <si>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</si>
  <si>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</si>
  <si>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</si>
  <si>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</si>
  <si>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</si>
  <si>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</si>
  <si>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</si>
  <si>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</si>
  <si>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</si>
  <si>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</si>
  <si>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</si>
  <si>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</si>
  <si>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</si>
  <si>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</si>
  <si>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</si>
  <si>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</si>
  <si>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</si>
  <si>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</si>
  <si>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</si>
  <si>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</si>
  <si>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</si>
  <si>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</si>
  <si>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</si>
  <si>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</si>
  <si>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</si>
  <si>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</si>
  <si>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</si>
  <si>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</si>
  <si>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</si>
  <si>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</si>
  <si>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</si>
  <si>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</si>
  <si>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</si>
  <si>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</si>
  <si>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</si>
  <si>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</si>
  <si>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</si>
  <si>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</si>
  <si>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</si>
  <si>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</si>
  <si>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</si>
  <si>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</si>
  <si>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</si>
  <si>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</si>
  <si>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</si>
  <si>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</si>
  <si>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</si>
  <si>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</si>
  <si>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</si>
  <si>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</si>
  <si>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</si>
  <si>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</si>
  <si>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</si>
  <si>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</si>
  <si>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</si>
  <si>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</si>
  <si>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</si>
  <si>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</si>
  <si>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</si>
  <si>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</si>
  <si>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</si>
  <si>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</si>
  <si>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</si>
  <si>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</si>
  <si>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</si>
  <si>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</si>
  <si>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</si>
  <si>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</si>
  <si>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</si>
  <si>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</si>
  <si>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</si>
  <si>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</si>
  <si>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</si>
  <si>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</si>
  <si>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</si>
  <si>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</si>
  <si>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</si>
  <si>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</si>
  <si>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</si>
  <si>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</si>
  <si>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</si>
  <si>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</si>
  <si>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</si>
  <si>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</si>
  <si>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</si>
  <si>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</si>
  <si>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</si>
  <si>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</si>
  <si>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</si>
  <si>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</si>
  <si>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</si>
  <si>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</si>
  <si>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</si>
  <si>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</si>
  <si>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</si>
  <si>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</si>
  <si>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</si>
  <si>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</si>
  <si>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</si>
  <si>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</si>
  <si>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</si>
  <si>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</si>
  <si>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</si>
  <si>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</si>
  <si>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</si>
  <si>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</si>
  <si>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</si>
  <si>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</si>
  <si>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</si>
  <si>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</si>
  <si>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</si>
  <si>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</si>
  <si>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</si>
  <si>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</si>
  <si>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</si>
  <si>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</si>
  <si>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</si>
  <si>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</si>
  <si>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</si>
  <si>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</si>
  <si>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</si>
  <si>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</si>
  <si>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</si>
  <si>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</si>
  <si>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</si>
  <si>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</si>
  <si>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</si>
  <si>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</si>
  <si>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</si>
  <si>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</si>
  <si>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</si>
  <si>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</si>
  <si>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</si>
  <si>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</si>
  <si>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</si>
  <si>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</si>
  <si>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</si>
  <si>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</si>
  <si>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</si>
  <si>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</si>
  <si>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</si>
  <si>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</si>
  <si>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</si>
  <si>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</si>
  <si>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</si>
  <si>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</si>
  <si>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</si>
  <si>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</si>
  <si>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</si>
  <si>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</si>
  <si>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</si>
  <si>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</si>
  <si>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</si>
  <si>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</si>
  <si>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</si>
  <si>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</si>
  <si>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</si>
  <si>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</si>
  <si>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</si>
  <si>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</si>
  <si>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</si>
  <si>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</si>
  <si>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</si>
  <si>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</si>
  <si>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</si>
  <si>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</si>
  <si>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</si>
  <si>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</si>
  <si>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</si>
  <si>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</si>
  <si>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</si>
  <si>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</si>
  <si>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</si>
  <si>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</si>
  <si>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</si>
  <si>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</si>
  <si>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</si>
  <si>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</si>
  <si>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</si>
  <si>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</si>
  <si>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</si>
  <si>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</si>
  <si>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</si>
  <si>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</si>
  <si>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</si>
  <si>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</si>
  <si>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</si>
  <si>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</si>
  <si>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</si>
  <si>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</si>
  <si>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</si>
  <si>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</si>
  <si>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</si>
  <si>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</si>
  <si>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</si>
  <si>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</si>
  <si>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</si>
  <si>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</si>
  <si>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</si>
  <si>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</si>
  <si>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</si>
  <si>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</si>
  <si>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</si>
  <si>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</si>
  <si>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</si>
  <si>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</si>
  <si>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</si>
  <si>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</si>
  <si>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</si>
  <si>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</si>
  <si>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</si>
  <si>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</si>
  <si>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</si>
  <si>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</si>
  <si>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</si>
  <si>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</si>
  <si>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</si>
  <si>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</si>
  <si>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</si>
  <si>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</si>
  <si>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</si>
  <si>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</si>
  <si>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</si>
  <si>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</si>
  <si>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</si>
  <si>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</si>
  <si>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</si>
  <si>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</si>
  <si>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</si>
  <si>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</si>
  <si>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</si>
  <si>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</si>
  <si>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</si>
  <si>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</si>
  <si>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</si>
  <si>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</si>
  <si>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</si>
  <si>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</si>
  <si>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</si>
  <si>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</si>
  <si>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</si>
  <si>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</si>
  <si>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</si>
  <si>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</si>
  <si>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</si>
  <si>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</si>
  <si>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</si>
  <si>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</si>
  <si>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</si>
  <si>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</si>
  <si>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</si>
  <si>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</si>
  <si>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</si>
  <si>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</si>
  <si>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</si>
  <si>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</si>
  <si>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</si>
  <si>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</si>
  <si>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</si>
  <si>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</si>
  <si>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</si>
  <si>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</si>
  <si>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</si>
  <si>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</si>
  <si>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</si>
  <si>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</si>
  <si>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</si>
  <si>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</si>
  <si>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</si>
  <si>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</si>
  <si>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</si>
  <si>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</si>
  <si>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</si>
  <si>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</si>
  <si>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</si>
  <si>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</si>
  <si>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</si>
  <si>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</si>
  <si>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</si>
  <si>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</si>
  <si>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</si>
  <si>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</si>
  <si>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</si>
  <si>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</si>
  <si>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</si>
  <si>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</si>
  <si>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</si>
  <si>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</si>
  <si>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</si>
  <si>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</si>
  <si>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</si>
  <si>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</si>
  <si>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</si>
  <si>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</si>
  <si>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</si>
  <si>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</si>
  <si>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</si>
  <si>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</si>
  <si>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</si>
  <si>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</si>
  <si>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</si>
  <si>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</si>
  <si>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</si>
  <si>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</si>
  <si>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</si>
  <si>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</si>
  <si>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</si>
  <si>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</si>
  <si>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</si>
  <si>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</si>
  <si>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</si>
  <si>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</si>
  <si>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</si>
  <si>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</si>
  <si>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</si>
  <si>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</si>
  <si>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</si>
  <si>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</si>
  <si>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</si>
  <si>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</si>
  <si>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</si>
  <si>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</si>
  <si>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</si>
  <si>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</si>
  <si>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</si>
  <si>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</si>
  <si>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</si>
  <si>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</si>
  <si>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</si>
  <si>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</si>
  <si>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</si>
  <si>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</si>
  <si>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</si>
  <si>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</si>
  <si>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</si>
  <si>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</si>
  <si>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</si>
  <si>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</si>
  <si>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</si>
  <si>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</si>
  <si>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</si>
  <si>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</si>
  <si>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</si>
  <si>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</si>
  <si>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</si>
  <si>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</si>
  <si>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</si>
  <si>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</si>
  <si>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</si>
  <si>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</si>
  <si>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</si>
  <si>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</si>
  <si>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</si>
  <si>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</si>
  <si>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</si>
  <si>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</si>
  <si>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</si>
  <si>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</si>
  <si>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</si>
  <si>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</si>
  <si>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</si>
  <si>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</si>
  <si>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</si>
  <si>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</si>
  <si>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</si>
  <si>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</si>
  <si>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</si>
  <si>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</si>
  <si>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</si>
  <si>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</si>
  <si>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</si>
  <si>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</si>
  <si>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</si>
  <si>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</si>
  <si>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</si>
  <si>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</si>
  <si>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</si>
  <si>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</si>
  <si>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</si>
  <si>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</si>
  <si>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</si>
  <si>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</si>
  <si>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</si>
  <si>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</si>
  <si>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</si>
  <si>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</si>
  <si>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</si>
  <si>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</si>
  <si>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</si>
  <si>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</si>
  <si>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</si>
  <si>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</si>
  <si>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</si>
  <si>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</si>
  <si>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</si>
  <si>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</si>
  <si>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</si>
  <si>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</si>
  <si>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</si>
  <si>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</si>
  <si>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</si>
  <si>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</si>
  <si>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</si>
  <si>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</si>
  <si>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</si>
  <si>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</si>
  <si>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</si>
  <si>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</si>
  <si>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</si>
  <si>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</si>
  <si>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</si>
  <si>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</si>
  <si>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</si>
  <si>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</si>
  <si>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</si>
  <si>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</si>
  <si>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</si>
  <si>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</si>
  <si>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</si>
  <si>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</si>
  <si>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</si>
  <si>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</si>
  <si>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</si>
  <si>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</si>
  <si>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</si>
  <si>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</si>
  <si>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</si>
  <si>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</si>
  <si>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</si>
  <si>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</si>
  <si>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</si>
  <si>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</si>
  <si>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</si>
  <si>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</si>
  <si>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</si>
  <si>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</si>
  <si>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</si>
  <si>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</si>
  <si>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</si>
  <si>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</si>
  <si>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</si>
  <si>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</si>
  <si>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</si>
  <si>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</si>
  <si>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</si>
  <si>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</si>
  <si>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</si>
  <si>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</si>
  <si>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</si>
  <si>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</si>
  <si>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</si>
  <si>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</si>
  <si>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</si>
  <si>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</si>
  <si>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</si>
  <si>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</si>
  <si>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</si>
  <si>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</si>
  <si>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</si>
  <si>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</si>
  <si>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</si>
  <si>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</si>
  <si>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</si>
  <si>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</si>
  <si>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</si>
  <si>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</si>
  <si>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</si>
  <si>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</si>
  <si>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</si>
  <si>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</si>
  <si>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</si>
  <si>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</si>
  <si>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</si>
  <si>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</si>
  <si>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</si>
  <si>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</si>
  <si>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</si>
  <si>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</si>
  <si>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</si>
  <si>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</si>
  <si>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</si>
  <si>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</si>
  <si>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</si>
  <si>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</si>
  <si>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</si>
  <si>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</si>
  <si>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</si>
  <si>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</si>
  <si>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</si>
  <si>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</si>
  <si>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</si>
  <si>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</si>
  <si>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</si>
  <si>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</si>
  <si>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</si>
  <si>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</si>
  <si>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</si>
  <si>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</si>
  <si>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</si>
  <si>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</si>
  <si>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</si>
  <si>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</si>
  <si>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</si>
  <si>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</si>
  <si>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</si>
  <si>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</si>
  <si>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</si>
  <si>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</si>
  <si>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</si>
  <si>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</si>
  <si>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</si>
  <si>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</si>
  <si>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</si>
  <si>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</si>
  <si>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</si>
  <si>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</si>
  <si>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</si>
  <si>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</si>
  <si>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</si>
  <si>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</si>
  <si>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</si>
  <si>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</si>
  <si>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</si>
  <si>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</si>
  <si>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</si>
  <si>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</si>
  <si>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</si>
  <si>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</si>
  <si>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</si>
  <si>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</si>
  <si>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</si>
  <si>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</si>
  <si>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</si>
  <si>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</si>
  <si>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</si>
  <si>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</si>
  <si>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</si>
  <si>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</si>
  <si>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</si>
  <si>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</si>
  <si>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</si>
  <si>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</si>
  <si>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</si>
  <si>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</si>
  <si>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</si>
  <si>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</si>
  <si>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</si>
  <si>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</si>
  <si>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</si>
  <si>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</si>
  <si>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</si>
  <si>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</si>
  <si>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</si>
  <si>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</si>
  <si>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</si>
  <si>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</si>
  <si>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</si>
  <si>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</si>
  <si>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</si>
  <si>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</si>
  <si>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</si>
  <si>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</si>
  <si>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</si>
  <si>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</si>
  <si>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</si>
  <si>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</si>
  <si>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</si>
  <si>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</si>
  <si>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</si>
  <si>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</si>
  <si>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</si>
  <si>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</si>
  <si>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</si>
  <si>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</si>
  <si>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</si>
  <si>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</si>
  <si>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</si>
  <si>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</si>
  <si>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</si>
  <si>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</si>
  <si>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</si>
  <si>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</si>
  <si>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</si>
  <si>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</si>
  <si>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</si>
  <si>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</si>
  <si>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</si>
  <si>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</si>
  <si>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</si>
  <si>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</si>
  <si>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</si>
  <si>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</si>
  <si>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</si>
  <si>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</si>
  <si>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</si>
  <si>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</si>
  <si>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</si>
  <si>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</si>
  <si>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</si>
  <si>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</si>
  <si>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</si>
  <si>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</si>
  <si>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</si>
  <si>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</si>
  <si>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</si>
  <si>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</si>
  <si>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</si>
  <si>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</si>
  <si>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</si>
  <si>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</si>
  <si>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</si>
  <si>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</si>
  <si>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</si>
  <si>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</si>
  <si>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</si>
  <si>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</si>
  <si>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</si>
  <si>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</si>
  <si>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</si>
  <si>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</si>
  <si>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</si>
  <si>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</si>
  <si>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</si>
  <si>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</si>
  <si>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</si>
  <si>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</si>
  <si>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</si>
  <si>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</si>
  <si>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</si>
  <si>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</si>
  <si>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</si>
  <si>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</si>
  <si>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</si>
  <si>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</si>
  <si>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</si>
  <si>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</si>
  <si>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</si>
  <si>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</si>
  <si>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</si>
  <si>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</si>
  <si>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</si>
  <si>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</si>
  <si>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</si>
  <si>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</si>
  <si>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</si>
  <si>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</si>
  <si>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</si>
  <si>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</si>
  <si>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</si>
  <si>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</si>
  <si>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</si>
  <si>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</si>
  <si>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</si>
  <si>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</si>
  <si>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</si>
  <si>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</si>
  <si>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</si>
  <si>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</si>
  <si>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</si>
  <si>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</si>
  <si>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</si>
  <si>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</si>
  <si>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</si>
  <si>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</si>
  <si>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</si>
  <si>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</si>
  <si>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</si>
  <si>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</si>
  <si>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</si>
  <si>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</si>
  <si>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</si>
  <si>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</si>
  <si>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</si>
  <si>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</si>
  <si>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</si>
  <si>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</si>
  <si>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</si>
  <si>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</si>
  <si>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</si>
  <si>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</si>
  <si>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</si>
  <si>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</si>
  <si>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</si>
  <si>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</si>
  <si>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</si>
  <si>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</si>
  <si>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</si>
  <si>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</si>
  <si>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</si>
  <si>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</si>
  <si>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</si>
  <si>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</si>
  <si>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</si>
  <si>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</si>
  <si>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</si>
  <si>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</si>
  <si>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</si>
  <si>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</si>
  <si>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</si>
  <si>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</si>
  <si>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</si>
  <si>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</si>
  <si>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</si>
  <si>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</si>
  <si>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</si>
  <si>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</si>
  <si>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</si>
  <si>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</si>
  <si>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</si>
  <si>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</si>
  <si>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</si>
  <si>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</si>
  <si>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</si>
  <si>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</si>
  <si>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</si>
  <si>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</si>
  <si>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</si>
  <si>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</si>
  <si>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</si>
  <si>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</si>
  <si>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</si>
  <si>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</si>
  <si>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</si>
  <si>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</si>
  <si>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</si>
  <si>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</si>
  <si>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</si>
  <si>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</si>
  <si>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</si>
  <si>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</si>
  <si>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</si>
  <si>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</si>
  <si>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</si>
  <si>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</si>
  <si>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</si>
  <si>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</si>
  <si>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</si>
  <si>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</si>
  <si>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</si>
  <si>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</si>
  <si>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</si>
  <si>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</si>
  <si>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</si>
  <si>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</si>
  <si>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</si>
  <si>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</si>
  <si>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</si>
  <si>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</si>
  <si>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</si>
  <si>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</si>
  <si>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</si>
  <si>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</si>
  <si>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</si>
  <si>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</si>
  <si>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</si>
  <si>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</si>
  <si>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</si>
  <si>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</si>
  <si>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</si>
  <si>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</si>
  <si>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</si>
  <si>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</si>
  <si>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</si>
  <si>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</si>
  <si>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</si>
  <si>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</si>
  <si>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</si>
  <si>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</si>
  <si>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</si>
  <si>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</si>
  <si>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</si>
  <si>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</si>
  <si>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</si>
  <si>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</si>
  <si>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</si>
  <si>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</si>
  <si>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</si>
  <si>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</si>
  <si>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</si>
  <si>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</si>
  <si>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</si>
  <si>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</si>
  <si>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</si>
  <si>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</si>
  <si>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</si>
  <si>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</si>
  <si>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</si>
  <si>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</si>
  <si>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</si>
  <si>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</si>
  <si>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</si>
  <si>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</si>
  <si>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</si>
  <si>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</si>
  <si>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</si>
  <si>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</si>
  <si>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</si>
  <si>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</si>
  <si>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</si>
  <si>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</si>
  <si>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</si>
  <si>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</si>
  <si>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</si>
  <si>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</si>
  <si>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</si>
  <si>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</si>
  <si>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</si>
  <si>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</si>
  <si>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</si>
  <si>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</si>
  <si>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</si>
  <si>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</si>
  <si>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</si>
  <si>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</si>
  <si>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</si>
  <si>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</si>
  <si>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</si>
  <si>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</si>
  <si>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</si>
  <si>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</si>
  <si>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</si>
  <si>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</si>
  <si>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</si>
  <si>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</si>
  <si>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</si>
  <si>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</si>
  <si>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</si>
  <si>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</si>
  <si>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</si>
  <si>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</si>
  <si>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</si>
  <si>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</si>
  <si>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</si>
  <si>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</si>
  <si>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</si>
  <si>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</si>
  <si>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</si>
  <si>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</si>
  <si>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</si>
  <si>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</si>
  <si>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</si>
  <si>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</si>
  <si>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</si>
  <si>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</si>
  <si>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</si>
  <si>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</si>
  <si>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</si>
  <si>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</si>
  <si>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</si>
  <si>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</si>
  <si>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</si>
  <si>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</si>
  <si>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</si>
  <si>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</si>
  <si>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</si>
  <si>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</si>
  <si>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</si>
  <si>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</si>
  <si>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</si>
  <si>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</si>
  <si>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</si>
  <si>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</si>
  <si>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</si>
  <si>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</si>
  <si>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</si>
  <si>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</si>
  <si>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</si>
  <si>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</si>
  <si>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</si>
  <si>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</si>
  <si>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</si>
  <si>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</si>
  <si>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</si>
  <si>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</si>
  <si>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</si>
  <si>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</si>
  <si>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</si>
  <si>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</si>
  <si>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</si>
  <si>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</si>
  <si>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</si>
  <si>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</si>
  <si>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</si>
  <si>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</si>
  <si>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</si>
  <si>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</si>
  <si>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</si>
  <si>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</si>
  <si>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</si>
  <si>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</si>
  <si>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</si>
  <si>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</si>
  <si>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</si>
  <si>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</si>
  <si>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</si>
  <si>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</si>
  <si>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</si>
  <si>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</si>
  <si>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</si>
  <si>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</si>
  <si>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</si>
  <si>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</si>
  <si>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</si>
  <si>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</si>
  <si>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</si>
  <si>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</si>
  <si>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</si>
  <si>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</si>
  <si>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</si>
  <si>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</si>
  <si>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</si>
  <si>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</si>
  <si>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</si>
  <si>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</si>
  <si>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</si>
  <si>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</si>
  <si>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</si>
  <si>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</si>
  <si>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</si>
  <si>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</si>
  <si>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</si>
  <si>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</si>
  <si>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</si>
  <si>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</si>
  <si>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</si>
  <si>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</si>
  <si>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</si>
  <si>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</si>
  <si>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</si>
  <si>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</si>
  <si>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</si>
  <si>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</si>
  <si>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</si>
  <si>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</si>
  <si>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</si>
  <si>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</si>
  <si>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</si>
  <si>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</si>
  <si>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</si>
  <si>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</si>
  <si>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</si>
  <si>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</si>
  <si>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</si>
  <si>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</si>
  <si>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</si>
  <si>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</si>
  <si>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</si>
  <si>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</si>
  <si>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</si>
  <si>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</si>
  <si>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</si>
  <si>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</si>
  <si>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</si>
  <si>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</si>
  <si>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</si>
  <si>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</si>
  <si>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</si>
  <si>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</si>
  <si>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</si>
  <si>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</si>
  <si>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</si>
  <si>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</si>
  <si>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</si>
  <si>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</si>
  <si>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</si>
  <si>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</si>
  <si>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</si>
  <si>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</si>
  <si>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</si>
  <si>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</si>
  <si>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</si>
  <si>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</si>
  <si>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</si>
  <si>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</si>
  <si>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</si>
  <si>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</si>
  <si>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</si>
  <si>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</si>
  <si>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</si>
  <si>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</si>
  <si>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</si>
  <si>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</si>
  <si>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</si>
  <si>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</si>
  <si>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</si>
  <si>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</si>
  <si>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</si>
  <si>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</si>
  <si>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</si>
  <si>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</si>
  <si>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</si>
  <si>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</si>
  <si>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</si>
  <si>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</si>
  <si>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</si>
  <si>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</si>
  <si>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</si>
  <si>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</si>
  <si>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</si>
  <si>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</si>
  <si>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</si>
  <si>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</si>
  <si>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</si>
  <si>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</si>
  <si>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</si>
  <si>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</si>
  <si>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</si>
  <si>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</si>
  <si>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</si>
  <si>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</si>
  <si>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</si>
  <si>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</si>
  <si>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</si>
  <si>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</si>
  <si>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</si>
  <si>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</si>
  <si>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</si>
  <si>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</si>
  <si>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</si>
  <si>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</si>
  <si>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</si>
  <si>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</si>
  <si>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</si>
  <si>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</si>
  <si>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</si>
  <si>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</si>
  <si>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</si>
  <si>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</si>
  <si>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</si>
  <si>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</si>
  <si>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</si>
  <si>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</si>
  <si>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</si>
  <si>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</si>
  <si>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</si>
  <si>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</si>
  <si>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</si>
  <si>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</si>
  <si>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</si>
  <si>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</si>
  <si>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</si>
  <si>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</si>
  <si>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</si>
  <si>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</si>
  <si>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</si>
  <si>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</si>
  <si>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</si>
  <si>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</si>
  <si>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</si>
  <si>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</si>
  <si>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</si>
  <si>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</si>
  <si>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</si>
  <si>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</si>
  <si>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</si>
  <si>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</si>
  <si>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</si>
  <si>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</si>
  <si>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</si>
  <si>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</si>
  <si>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</si>
  <si>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</si>
  <si>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</si>
  <si>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</si>
  <si>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</si>
  <si>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</si>
  <si>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</si>
  <si>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</si>
  <si>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</si>
  <si>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</si>
  <si>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</si>
  <si>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</si>
  <si>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</si>
  <si>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</si>
  <si>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</si>
  <si>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</si>
  <si>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</si>
  <si>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</si>
  <si>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</si>
  <si>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</si>
  <si>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</si>
  <si>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</si>
  <si>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</si>
  <si>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</si>
  <si>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</si>
  <si>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</si>
  <si>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</si>
  <si>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</si>
  <si>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</si>
  <si>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</si>
  <si>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</si>
  <si>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</si>
  <si>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</si>
  <si>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</si>
  <si>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</si>
  <si>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</si>
  <si>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</si>
  <si>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</si>
  <si>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</si>
  <si>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</si>
  <si>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</si>
  <si>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</si>
  <si>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</si>
  <si>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</si>
  <si>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</si>
  <si>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</si>
  <si>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</si>
  <si>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</si>
  <si>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</si>
  <si>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</si>
  <si>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</si>
  <si>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</si>
  <si>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</si>
  <si>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</si>
  <si>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</si>
  <si>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</si>
  <si>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</si>
  <si>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</si>
  <si>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</si>
  <si>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</si>
  <si>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</si>
  <si>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</si>
  <si>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</si>
  <si>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</si>
  <si>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</si>
  <si>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</si>
  <si>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</si>
  <si>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</si>
  <si>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</si>
  <si>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</si>
  <si>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</si>
  <si>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</si>
  <si>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</si>
  <si>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</si>
  <si>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</si>
  <si>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</si>
  <si>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</si>
  <si>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</si>
  <si>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</si>
  <si>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</si>
  <si>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</si>
  <si>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</si>
  <si>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</si>
  <si>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</si>
  <si>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</si>
  <si>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</si>
  <si>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</si>
  <si>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</si>
  <si>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</si>
  <si>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</si>
  <si>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</si>
  <si>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</si>
  <si>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</si>
  <si>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</si>
  <si>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</si>
  <si>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</si>
  <si>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</si>
  <si>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</si>
  <si>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</si>
  <si>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</si>
  <si>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</si>
  <si>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</si>
  <si>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</si>
  <si>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</si>
  <si>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</si>
  <si>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</si>
  <si>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</si>
  <si>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</si>
  <si>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</si>
  <si>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</si>
  <si>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</si>
  <si>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</si>
  <si>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</si>
  <si>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</si>
  <si>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</si>
  <si>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</si>
  <si>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</si>
  <si>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</si>
  <si>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</si>
  <si>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</si>
  <si>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</si>
  <si>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</si>
  <si>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</si>
  <si>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</si>
  <si>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</si>
  <si>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</si>
  <si>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</si>
  <si>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</si>
  <si>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</si>
  <si>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</si>
  <si>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</si>
  <si>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</si>
  <si>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</si>
  <si>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</si>
  <si>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</si>
  <si>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</si>
  <si>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</si>
  <si>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</si>
  <si>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</si>
  <si>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</si>
  <si>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</si>
  <si>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</si>
  <si>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</si>
  <si>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</si>
  <si>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</si>
  <si>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</si>
  <si>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</si>
  <si>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</si>
  <si>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</si>
  <si>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</si>
  <si>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</si>
  <si>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</si>
  <si>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</si>
  <si>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</si>
  <si>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</si>
  <si>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</si>
  <si>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</si>
  <si>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</si>
  <si>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</si>
  <si>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</si>
  <si>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</si>
  <si>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</si>
  <si>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</si>
  <si>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</si>
  <si>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</si>
  <si>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</si>
  <si>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</si>
  <si>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</si>
  <si>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</si>
  <si>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</si>
  <si>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</si>
  <si>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</si>
  <si>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</si>
  <si>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</si>
  <si>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</si>
  <si>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</si>
  <si>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</si>
  <si>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</si>
  <si>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</si>
  <si>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</si>
  <si>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</si>
  <si>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</si>
  <si>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</si>
  <si>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</si>
  <si>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</si>
  <si>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</si>
  <si>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</si>
  <si>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</si>
  <si>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</si>
  <si>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</si>
  <si>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</si>
  <si>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</si>
  <si>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</si>
  <si>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</si>
  <si>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</si>
  <si>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</si>
  <si>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</si>
  <si>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</si>
  <si>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</si>
  <si>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</si>
  <si>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</si>
  <si>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</si>
  <si>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</si>
  <si>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</si>
  <si>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</si>
  <si>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</si>
  <si>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</si>
  <si>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</si>
  <si>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</si>
  <si>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</si>
  <si>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</si>
  <si>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</si>
  <si>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</si>
  <si>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</si>
  <si>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</si>
  <si>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</si>
  <si>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</si>
  <si>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</si>
  <si>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</si>
  <si>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</si>
  <si>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</si>
  <si>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</si>
  <si>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</si>
  <si>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</si>
  <si>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</si>
  <si>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</si>
  <si>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</si>
  <si>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</si>
  <si>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</si>
  <si>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</si>
  <si>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</si>
  <si>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</si>
  <si>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</si>
  <si>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</si>
  <si>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</si>
  <si>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</si>
  <si>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</si>
  <si>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</si>
  <si>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</si>
  <si>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</si>
  <si>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</si>
  <si>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</si>
  <si>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</si>
  <si>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</si>
  <si>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</si>
  <si>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</si>
  <si>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</si>
  <si>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</si>
  <si>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</si>
  <si>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</si>
  <si>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</si>
  <si>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</si>
  <si>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</si>
  <si>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</si>
  <si>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</si>
  <si>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</si>
  <si>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</si>
  <si>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</si>
  <si>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</si>
  <si>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</si>
  <si>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</si>
  <si>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</si>
  <si>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</si>
  <si>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</si>
  <si>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</si>
  <si>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</si>
  <si>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</si>
  <si>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</si>
  <si>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</si>
  <si>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</si>
  <si>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</si>
  <si>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</si>
  <si>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</si>
  <si>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</si>
  <si>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</si>
  <si>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</si>
  <si>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</si>
  <si>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</si>
  <si>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</si>
  <si>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</si>
  <si>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</si>
  <si>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</si>
  <si>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</si>
  <si>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</si>
  <si>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</si>
  <si>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</si>
  <si>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</si>
  <si>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</si>
  <si>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</si>
  <si>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</si>
  <si>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</si>
  <si>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</si>
  <si>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</si>
  <si>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</si>
  <si>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</si>
  <si>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</si>
  <si>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</si>
  <si>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</si>
  <si>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</si>
  <si>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</si>
  <si>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</si>
  <si>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</si>
  <si>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</si>
  <si>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</si>
  <si>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</si>
  <si>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</si>
  <si>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</si>
  <si>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</si>
  <si>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</si>
  <si>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</si>
  <si>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</si>
  <si>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</si>
  <si>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</si>
  <si>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</si>
  <si>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</si>
  <si>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</si>
  <si>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</si>
  <si>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</si>
  <si>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</si>
  <si>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</si>
  <si>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</si>
  <si>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</si>
  <si>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</si>
  <si>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</si>
  <si>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</si>
  <si>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</si>
  <si>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</si>
  <si>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</si>
  <si>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</si>
  <si>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</si>
  <si>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</si>
  <si>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</si>
  <si>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</si>
  <si>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</si>
  <si>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</si>
  <si>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</si>
  <si>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</si>
  <si>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</si>
  <si>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</si>
  <si>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</si>
  <si>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</si>
  <si>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</si>
  <si>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</si>
  <si>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</si>
  <si>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</si>
  <si>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</si>
  <si>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</si>
  <si>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</si>
  <si>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</si>
  <si>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</si>
  <si>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</si>
  <si>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</si>
  <si>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</si>
  <si>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</si>
  <si>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</si>
  <si>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</si>
  <si>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</si>
  <si>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</si>
  <si>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</si>
  <si>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</si>
  <si>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</si>
  <si>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</si>
  <si>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</si>
  <si>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</si>
  <si>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</si>
  <si>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</si>
  <si>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</si>
  <si>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</si>
  <si>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</si>
  <si>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</si>
  <si>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</si>
  <si>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</si>
  <si>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</si>
  <si>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</si>
  <si>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</si>
  <si>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</si>
  <si>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</si>
  <si>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</si>
  <si>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</si>
  <si>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</si>
  <si>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</si>
  <si>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</si>
  <si>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</si>
  <si>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</si>
  <si>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</si>
  <si>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</si>
  <si>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</si>
  <si>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</si>
  <si>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</si>
  <si>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</si>
  <si>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</si>
  <si>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</si>
  <si>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</si>
  <si>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</si>
  <si>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</si>
  <si>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</si>
  <si>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</si>
  <si>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</si>
  <si>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</si>
  <si>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</si>
  <si>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</si>
  <si>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</si>
  <si>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</si>
  <si>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</si>
  <si>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</si>
  <si>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</si>
  <si>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</si>
  <si>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</si>
  <si>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</si>
  <si>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</si>
  <si>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</si>
  <si>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</si>
  <si>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</si>
  <si>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</si>
  <si>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</si>
  <si>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</si>
  <si>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</si>
  <si>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</si>
  <si>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</si>
  <si>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</si>
  <si>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</si>
  <si>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</si>
  <si>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</si>
  <si>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</si>
  <si>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</si>
  <si>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</si>
  <si>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</si>
  <si>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</si>
  <si>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</si>
  <si>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</si>
  <si>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</si>
  <si>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</si>
  <si>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</si>
  <si>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</si>
  <si>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</si>
  <si>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</si>
  <si>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</si>
  <si>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</si>
  <si>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</si>
  <si>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</si>
  <si>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</si>
  <si>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</si>
  <si>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</si>
  <si>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</si>
  <si>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</si>
  <si>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</si>
  <si>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</si>
  <si>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</si>
  <si>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</si>
  <si>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</si>
  <si>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</si>
  <si>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</si>
  <si>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</si>
  <si>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</si>
  <si>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</si>
  <si>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</si>
  <si>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</si>
  <si>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</si>
  <si>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</si>
  <si>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</si>
  <si>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</si>
  <si>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</si>
  <si>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</si>
  <si>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</si>
  <si>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</si>
  <si>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</si>
  <si>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</si>
  <si>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</si>
  <si>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</si>
  <si>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</si>
  <si>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</si>
  <si>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</si>
  <si>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</si>
  <si>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</si>
  <si>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</si>
  <si>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</si>
  <si>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</si>
  <si>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</si>
  <si>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</si>
  <si>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</si>
  <si>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</si>
  <si>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</si>
  <si>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</si>
  <si>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</si>
  <si>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</si>
  <si>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</si>
  <si>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</si>
  <si>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</si>
  <si>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</si>
  <si>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</si>
  <si>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</si>
  <si>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</si>
  <si>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</si>
  <si>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</si>
  <si>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</si>
  <si>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</si>
  <si>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</si>
  <si>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</si>
  <si>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</si>
  <si>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</si>
  <si>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</si>
  <si>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</si>
  <si>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</si>
  <si>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</si>
  <si>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</si>
  <si>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</si>
  <si>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</si>
  <si>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</si>
  <si>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</si>
  <si>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</si>
  <si>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</si>
  <si>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</si>
  <si>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</si>
  <si>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</si>
  <si>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</si>
  <si>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</si>
  <si>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</si>
  <si>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</si>
  <si>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</si>
  <si>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</si>
  <si>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</si>
  <si>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</si>
  <si>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</si>
  <si>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</si>
  <si>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</si>
  <si>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</si>
  <si>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</si>
  <si>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</si>
  <si>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</si>
  <si>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</si>
  <si>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</si>
  <si>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</si>
  <si>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</si>
  <si>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</si>
  <si>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</si>
  <si>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</si>
  <si>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</si>
  <si>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</si>
  <si>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</si>
  <si>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</si>
  <si>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</si>
  <si>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</si>
  <si>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</si>
  <si>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</si>
  <si>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</si>
  <si>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</si>
  <si>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</si>
  <si>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</si>
  <si>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</si>
  <si>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</si>
  <si>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</si>
  <si>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</si>
  <si>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</si>
  <si>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</si>
  <si>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</si>
  <si>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</si>
  <si>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</si>
  <si>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</si>
  <si>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</si>
  <si>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</si>
  <si>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</si>
  <si>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</si>
  <si>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</si>
  <si>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</si>
  <si>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</si>
  <si>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</si>
  <si>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</si>
  <si>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</si>
  <si>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</si>
  <si>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</si>
  <si>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</si>
  <si>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</si>
  <si>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</si>
  <si>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</si>
  <si>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</si>
  <si>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</si>
  <si>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</si>
  <si>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</si>
  <si>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</si>
  <si>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</si>
  <si>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</si>
  <si>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</si>
  <si>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</si>
  <si>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</si>
  <si>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</si>
  <si>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</si>
  <si>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</si>
  <si>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</si>
  <si>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</si>
  <si>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</si>
  <si>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</si>
  <si>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</si>
  <si>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</si>
  <si>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</si>
  <si>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</si>
  <si>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</si>
  <si>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</si>
  <si>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</si>
  <si>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</si>
  <si>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</si>
  <si>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</si>
  <si>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</si>
  <si>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</si>
  <si>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</si>
  <si>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</si>
  <si>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</si>
  <si>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</si>
  <si>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</si>
  <si>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</si>
  <si>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</si>
  <si>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</si>
  <si>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</si>
  <si>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</si>
  <si>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</si>
  <si>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</si>
  <si>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</si>
  <si>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</si>
  <si>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</si>
  <si>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</si>
  <si>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</si>
  <si>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</si>
  <si>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</si>
  <si>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</si>
  <si>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</si>
  <si>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</si>
  <si>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</si>
  <si>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</si>
  <si>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</si>
  <si>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</si>
  <si>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</si>
  <si>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</si>
  <si>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</si>
  <si>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</si>
  <si>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</si>
  <si>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</si>
  <si>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</si>
  <si>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</si>
  <si>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</si>
  <si>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</si>
  <si>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</si>
  <si>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</si>
  <si>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</si>
  <si>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</si>
  <si>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</si>
  <si>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</si>
  <si>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</si>
  <si>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</si>
  <si>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</si>
  <si>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</si>
  <si>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</si>
  <si>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</si>
  <si>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</si>
  <si>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</si>
  <si>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</si>
  <si>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</si>
  <si>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</si>
  <si>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</si>
  <si>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</si>
  <si>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</si>
  <si>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</si>
  <si>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</si>
  <si>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</si>
  <si>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</si>
  <si>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</si>
  <si>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</si>
  <si>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</si>
  <si>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</si>
  <si>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</si>
  <si>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</si>
  <si>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</si>
  <si>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</si>
  <si>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</si>
  <si>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</si>
  <si>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</si>
  <si>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</si>
  <si>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</si>
  <si>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</si>
  <si>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</si>
  <si>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</si>
  <si>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</si>
  <si>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</si>
  <si>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</si>
  <si>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</si>
  <si>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</si>
  <si>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</si>
  <si>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</si>
  <si>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</si>
  <si>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</si>
  <si>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</si>
  <si>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</si>
  <si>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</si>
  <si>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</si>
  <si>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</si>
  <si>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</si>
  <si>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</si>
  <si>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</si>
  <si>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</si>
  <si>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</si>
  <si>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</si>
  <si>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</si>
  <si>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</si>
  <si>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</si>
  <si>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</si>
  <si>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</si>
  <si>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</si>
  <si>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</si>
  <si>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</si>
  <si>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</si>
  <si>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</si>
  <si>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</si>
  <si>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</si>
  <si>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</si>
  <si>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</si>
  <si>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</si>
  <si>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</si>
  <si>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</si>
  <si>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</si>
  <si>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</si>
  <si>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</si>
  <si>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</si>
  <si>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</si>
  <si>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</si>
  <si>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</si>
  <si>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</si>
  <si>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</si>
  <si>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</si>
  <si>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</si>
  <si>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</si>
  <si>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</si>
  <si>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</si>
  <si>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</si>
  <si>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</si>
  <si>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</si>
  <si>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</si>
  <si>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</si>
  <si>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</si>
  <si>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</si>
  <si>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</si>
  <si>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</si>
  <si>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</si>
  <si>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</si>
  <si>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</si>
  <si>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</si>
  <si>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</si>
  <si>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</si>
  <si>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</si>
  <si>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</si>
  <si>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</si>
  <si>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</si>
  <si>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</si>
  <si>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</si>
  <si>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</si>
  <si>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</si>
  <si>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</si>
  <si>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</si>
  <si>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</si>
  <si>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</si>
  <si>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</si>
  <si>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</si>
  <si>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</si>
  <si>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</si>
  <si>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</si>
  <si>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</si>
  <si>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</si>
  <si>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</si>
  <si>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</si>
  <si>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</si>
  <si>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</si>
  <si>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</si>
  <si>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</si>
  <si>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</si>
  <si>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</si>
  <si>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</si>
  <si>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</si>
  <si>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</si>
  <si>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</si>
  <si>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</si>
  <si>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</si>
  <si>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</si>
  <si>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</si>
  <si>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</si>
  <si>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</si>
  <si>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</si>
  <si>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</si>
  <si>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</si>
  <si>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</si>
  <si>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</si>
  <si>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</si>
  <si>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</si>
  <si>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</si>
  <si>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</si>
  <si>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</si>
  <si>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</si>
  <si>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</si>
  <si>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</si>
  <si>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</si>
  <si>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</si>
  <si>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</si>
  <si>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</si>
  <si>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</si>
  <si>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</si>
  <si>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</si>
  <si>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</si>
  <si>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</si>
  <si>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</si>
  <si>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</si>
  <si>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</si>
  <si>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</si>
  <si>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</si>
  <si>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</si>
  <si>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</si>
  <si>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</si>
  <si>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</si>
  <si>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</si>
  <si>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</si>
  <si>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</si>
  <si>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</si>
  <si>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</si>
  <si>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</si>
  <si>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</si>
  <si>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</si>
  <si>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</si>
  <si>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</si>
  <si>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</si>
  <si>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</si>
  <si>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</si>
  <si>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</si>
  <si>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</si>
  <si>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</si>
  <si>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</si>
  <si>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</si>
  <si>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</si>
  <si>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</si>
  <si>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</si>
  <si>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</si>
  <si>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</si>
  <si>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</si>
  <si>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</si>
  <si>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</si>
  <si>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</si>
  <si>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</si>
  <si>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</si>
  <si>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</si>
  <si>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</si>
  <si>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</si>
  <si>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</si>
  <si>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</si>
  <si>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</si>
  <si>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</si>
  <si>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</si>
  <si>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</si>
  <si>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</si>
  <si>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</si>
  <si>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</si>
  <si>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</si>
  <si>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</si>
  <si>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</si>
  <si>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</si>
  <si>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</si>
  <si>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</si>
  <si>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</si>
  <si>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</si>
  <si>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</si>
  <si>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</si>
  <si>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</si>
  <si>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</si>
  <si>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</si>
  <si>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</si>
  <si>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</si>
  <si>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</si>
  <si>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</si>
  <si>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</si>
  <si>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</si>
  <si>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</si>
  <si>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</si>
  <si>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</si>
  <si>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</si>
  <si>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</si>
  <si>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</si>
  <si>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</si>
  <si>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</si>
  <si>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</si>
  <si>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</si>
  <si>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</si>
  <si>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</si>
  <si>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</si>
  <si>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</si>
  <si>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</si>
  <si>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</si>
  <si>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</si>
  <si>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</si>
  <si>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</si>
  <si>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</si>
  <si>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</si>
  <si>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</si>
  <si>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</si>
  <si>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</si>
  <si>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</si>
  <si>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</si>
  <si>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</si>
  <si>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</si>
  <si>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</si>
  <si>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</si>
  <si>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</si>
  <si>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</si>
  <si>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</si>
  <si>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</si>
  <si>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</si>
  <si>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</si>
  <si>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</si>
  <si>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</si>
  <si>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</si>
  <si>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</si>
  <si>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</si>
  <si>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</si>
  <si>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</si>
  <si>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</si>
  <si>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</si>
  <si>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</si>
  <si>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</si>
  <si>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</si>
  <si>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</si>
  <si>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</si>
  <si>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</si>
  <si>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</si>
  <si>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</si>
  <si>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</si>
  <si>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</si>
  <si>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</si>
  <si>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</si>
  <si>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</si>
  <si>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</si>
  <si>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</si>
  <si>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</si>
  <si>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</si>
  <si>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</si>
  <si>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</si>
  <si>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</si>
  <si>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</si>
  <si>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</si>
  <si>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</si>
  <si>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</si>
  <si>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</si>
  <si>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</si>
  <si>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</si>
  <si>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</si>
  <si>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</si>
  <si>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</si>
  <si>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</si>
  <si>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</si>
  <si>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</si>
  <si>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</si>
  <si>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</si>
  <si>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</si>
  <si>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</si>
  <si>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</si>
  <si>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</si>
  <si>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</si>
  <si>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</si>
  <si>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</si>
  <si>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</si>
  <si>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</si>
  <si>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</si>
  <si>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</si>
  <si>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</si>
  <si>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</si>
  <si>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</si>
  <si>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</si>
  <si>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</si>
  <si>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</si>
  <si>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</si>
  <si>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</si>
  <si>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</si>
  <si>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</si>
  <si>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</si>
  <si>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</si>
  <si>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</si>
  <si>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</si>
  <si>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</si>
  <si>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</si>
  <si>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</si>
  <si>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</si>
  <si>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</si>
  <si>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</si>
  <si>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</si>
  <si>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</si>
  <si>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</si>
  <si>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</si>
  <si>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</si>
  <si>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</si>
  <si>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</si>
  <si>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</si>
  <si>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</si>
  <si>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</si>
  <si>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</si>
  <si>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</si>
  <si>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</si>
  <si>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</si>
  <si>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</si>
  <si>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</si>
  <si>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</si>
  <si>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</si>
  <si>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</si>
  <si>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</si>
  <si>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</si>
  <si>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</si>
  <si>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</si>
  <si>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</si>
  <si>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</si>
  <si>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</si>
  <si>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</si>
  <si>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</si>
  <si>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</si>
  <si>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</si>
  <si>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</si>
  <si>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</si>
  <si>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</si>
  <si>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</si>
  <si>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</si>
  <si>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</si>
  <si>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</si>
  <si>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</si>
  <si>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</si>
  <si>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</si>
  <si>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</si>
  <si>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</si>
  <si>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</si>
  <si>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</si>
  <si>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</si>
  <si>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</si>
  <si>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</si>
  <si>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</si>
  <si>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</si>
  <si>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</si>
  <si>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</si>
  <si>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</si>
  <si>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</si>
  <si>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</si>
  <si>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</si>
  <si>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</si>
  <si>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</si>
  <si>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</si>
  <si>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</si>
  <si>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</si>
  <si>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</si>
  <si>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</si>
  <si>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</si>
  <si>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</si>
  <si>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</si>
  <si>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</si>
  <si>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</si>
  <si>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</si>
  <si>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</si>
  <si>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</si>
  <si>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</si>
  <si>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</si>
  <si>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</si>
  <si>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</si>
  <si>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</si>
  <si>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</si>
  <si>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</si>
  <si>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</si>
  <si>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</si>
  <si>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</si>
  <si>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</si>
  <si>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</si>
  <si>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</si>
  <si>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</si>
  <si>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</si>
  <si>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</si>
  <si>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</si>
  <si>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</si>
  <si>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</si>
  <si>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</si>
  <si>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</si>
  <si>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</si>
  <si>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</si>
  <si>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</si>
  <si>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</si>
  <si>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</si>
  <si>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</si>
  <si>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</si>
  <si>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</si>
  <si>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</si>
  <si>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</si>
  <si>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</si>
  <si>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</si>
  <si>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</si>
  <si>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</si>
  <si>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</si>
  <si>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</si>
  <si>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</si>
  <si>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</si>
  <si>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</si>
  <si>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</si>
  <si>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</si>
  <si>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</si>
  <si>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</si>
  <si>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</si>
  <si>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</si>
  <si>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</si>
  <si>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</si>
  <si>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</si>
  <si>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</si>
  <si>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</si>
  <si>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</si>
  <si>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</si>
  <si>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</si>
  <si>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</si>
  <si>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</si>
  <si>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</si>
  <si>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</si>
  <si>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</si>
  <si>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</si>
  <si>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</si>
  <si>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</si>
  <si>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</si>
  <si>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</si>
  <si>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</si>
  <si>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</si>
  <si>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</si>
  <si>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</si>
  <si>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</si>
  <si>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</si>
  <si>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</si>
  <si>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</si>
  <si>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</si>
  <si>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</si>
  <si>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</si>
  <si>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</si>
  <si>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</si>
  <si>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</si>
  <si>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</si>
  <si>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</si>
  <si>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</si>
  <si>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</si>
  <si>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</si>
  <si>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</si>
  <si>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</si>
  <si>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</si>
  <si>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</si>
  <si>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</si>
  <si>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</si>
  <si>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</si>
  <si>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</si>
  <si>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</si>
  <si>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</si>
  <si>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</si>
  <si>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</si>
  <si>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</si>
  <si>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</si>
  <si>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</si>
  <si>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</si>
  <si>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</si>
  <si>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</si>
  <si>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</si>
  <si>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</si>
  <si>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</si>
  <si>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</si>
  <si>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</si>
  <si>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</si>
  <si>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</si>
  <si>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</si>
  <si>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</si>
  <si>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</si>
  <si>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</si>
  <si>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</si>
  <si>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</si>
  <si>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</si>
  <si>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</si>
  <si>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</si>
  <si>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</si>
  <si>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</si>
  <si>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</si>
  <si>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</si>
  <si>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</si>
  <si>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</si>
  <si>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</si>
  <si>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</si>
  <si>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</si>
  <si>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</si>
  <si>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</si>
  <si>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</si>
  <si>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</si>
  <si>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</si>
  <si>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</si>
  <si>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</si>
  <si>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</si>
  <si>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</si>
  <si>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</si>
  <si>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</si>
  <si>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</si>
  <si>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</si>
  <si>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</si>
  <si>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</si>
  <si>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</si>
  <si>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</si>
  <si>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</si>
  <si>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</si>
  <si>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</si>
  <si>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</si>
  <si>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</si>
  <si>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</si>
  <si>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</si>
  <si>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</si>
  <si>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</si>
  <si>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</si>
  <si>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</si>
  <si>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</si>
  <si>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</si>
  <si>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</si>
  <si>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</si>
  <si>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</si>
  <si>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</si>
  <si>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</si>
  <si>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</si>
  <si>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</si>
  <si>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</si>
  <si>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</si>
  <si>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</si>
  <si>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</si>
  <si>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</si>
  <si>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</si>
  <si>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</si>
  <si>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</si>
  <si>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</si>
  <si>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</si>
  <si>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</si>
  <si>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</si>
  <si>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</si>
  <si>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</si>
  <si>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</si>
  <si>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</si>
  <si>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</si>
  <si>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</si>
  <si>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</si>
  <si>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</si>
  <si>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</si>
  <si>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</si>
  <si>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</si>
  <si>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</si>
  <si>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</si>
  <si>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</si>
  <si>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</si>
  <si>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</si>
  <si>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</si>
  <si>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</si>
  <si>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</si>
  <si>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</si>
  <si>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</si>
  <si>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</si>
  <si>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</si>
  <si>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</si>
  <si>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</si>
  <si>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</si>
  <si>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</si>
  <si>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</si>
  <si>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</si>
  <si>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</si>
  <si>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</si>
  <si>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</si>
  <si>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</si>
  <si>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</si>
  <si>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</si>
  <si>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</si>
  <si>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</si>
  <si>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</si>
  <si>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</si>
  <si>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</si>
  <si>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</si>
  <si>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</si>
  <si>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</si>
  <si>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</si>
  <si>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</si>
  <si>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</si>
  <si>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</si>
  <si>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</si>
  <si>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</si>
  <si>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</si>
  <si>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</si>
  <si>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</si>
  <si>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</si>
  <si>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</si>
  <si>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</si>
  <si>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</si>
  <si>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</si>
  <si>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</si>
  <si>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</si>
  <si>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</si>
  <si>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</si>
  <si>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</si>
  <si>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</si>
  <si>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</si>
  <si>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</si>
  <si>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</si>
  <si>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</si>
  <si>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</si>
  <si>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</si>
  <si>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</si>
  <si>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</si>
  <si>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</si>
  <si>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</si>
  <si>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</si>
  <si>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</si>
  <si>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</si>
  <si>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</si>
  <si>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</si>
  <si>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</si>
  <si>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</si>
  <si>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</si>
  <si>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</si>
  <si>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</si>
  <si>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</si>
  <si>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</si>
  <si>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</si>
  <si>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</si>
  <si>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</si>
  <si>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</si>
  <si>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</si>
  <si>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</si>
  <si>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</si>
  <si>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</si>
  <si>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</si>
  <si>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</si>
  <si>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</si>
  <si>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</si>
  <si>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</si>
  <si>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</si>
  <si>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</si>
  <si>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</si>
  <si>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</si>
  <si>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</si>
  <si>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</si>
  <si>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</si>
  <si>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</si>
  <si>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</si>
  <si>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</si>
  <si>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</si>
  <si>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</si>
  <si>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</si>
  <si>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</si>
  <si>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</si>
  <si>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</si>
  <si>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</si>
  <si>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</si>
  <si>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</si>
  <si>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</si>
  <si>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</si>
  <si>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</si>
  <si>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</si>
  <si>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</si>
  <si>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</si>
  <si>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</si>
  <si>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</si>
  <si>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</si>
  <si>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</si>
  <si>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</si>
  <si>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</si>
  <si>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</si>
  <si>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</si>
  <si>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</si>
  <si>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</si>
  <si>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</si>
  <si>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</si>
  <si>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</si>
  <si>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</si>
  <si>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</si>
  <si>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</si>
  <si>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</si>
  <si>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</si>
  <si>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</si>
  <si>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</si>
  <si>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</si>
  <si>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</si>
  <si>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</si>
  <si>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</si>
  <si>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</si>
  <si>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</si>
  <si>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</si>
  <si>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</si>
  <si>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</si>
  <si>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</si>
  <si>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</si>
  <si>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</si>
  <si>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</si>
  <si>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</si>
  <si>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</si>
  <si>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</si>
  <si>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</si>
  <si>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</si>
  <si>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</si>
  <si>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</si>
  <si>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</si>
  <si>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</si>
  <si>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</si>
  <si>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</si>
  <si>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</si>
  <si>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</si>
  <si>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</si>
  <si>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</si>
  <si>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</si>
  <si>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</si>
  <si>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</si>
  <si>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</si>
  <si>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</si>
  <si>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</si>
  <si>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</si>
  <si>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</si>
  <si>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</si>
  <si>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</si>
  <si>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</si>
  <si>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</si>
  <si>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</si>
  <si>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</si>
  <si>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</si>
  <si>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</si>
  <si>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</si>
  <si>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</si>
  <si>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</si>
  <si>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</si>
  <si>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</si>
  <si>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</si>
  <si>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</si>
  <si>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</si>
  <si>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</si>
  <si>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</si>
  <si>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</si>
  <si>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</si>
  <si>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</si>
  <si>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</si>
  <si>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</si>
  <si>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</si>
  <si>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</si>
  <si>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</si>
  <si>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</si>
  <si>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</si>
  <si>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</si>
  <si>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</si>
  <si>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</si>
  <si>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</si>
  <si>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</si>
  <si>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</si>
  <si>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</si>
  <si>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</si>
  <si>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</si>
  <si>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</si>
  <si>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</si>
  <si>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</si>
  <si>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</si>
  <si>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</si>
  <si>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</si>
  <si>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</si>
  <si>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</si>
  <si>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</si>
  <si>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</si>
  <si>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</si>
  <si>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</si>
  <si>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</si>
  <si>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</si>
  <si>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</si>
  <si>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</si>
  <si>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</si>
  <si>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</si>
  <si>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</si>
  <si>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</si>
  <si>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</si>
  <si>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</si>
  <si>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</si>
  <si>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</si>
  <si>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</si>
  <si>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</si>
  <si>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</si>
  <si>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</si>
  <si>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</si>
  <si>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</si>
  <si>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</si>
  <si>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</si>
  <si>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</si>
  <si>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</si>
  <si>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</si>
  <si>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</si>
  <si>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</si>
  <si>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</si>
  <si>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</si>
  <si>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</si>
  <si>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</si>
  <si>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</si>
  <si>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</si>
  <si>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</si>
  <si>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</si>
  <si>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</si>
  <si>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</si>
  <si>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</si>
  <si>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</si>
  <si>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</si>
  <si>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</si>
  <si>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</si>
  <si>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</si>
  <si>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</si>
  <si>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</si>
  <si>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</si>
  <si>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</si>
  <si>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</si>
  <si>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</si>
  <si>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</si>
  <si>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</si>
  <si>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</si>
  <si>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</si>
  <si>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</si>
  <si>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</si>
  <si>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</si>
  <si>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</si>
  <si>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</si>
  <si>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</si>
  <si>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</si>
  <si>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</si>
  <si>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</si>
  <si>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</si>
  <si>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</si>
  <si>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</si>
  <si>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</si>
  <si>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</si>
  <si>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</si>
  <si>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</si>
  <si>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</si>
  <si>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</si>
  <si>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</si>
  <si>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</si>
  <si>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</si>
  <si>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</si>
  <si>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</si>
  <si>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</si>
  <si>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</si>
  <si>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</si>
  <si>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</si>
  <si>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</si>
  <si>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</si>
  <si>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</si>
  <si>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</si>
  <si>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</si>
  <si>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</si>
  <si>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</si>
  <si>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</si>
  <si>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</si>
  <si>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</si>
  <si>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</si>
  <si>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</si>
  <si>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</si>
  <si>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</si>
  <si>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</si>
  <si>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</si>
  <si>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</si>
  <si>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</si>
  <si>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</si>
  <si>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</si>
  <si>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</si>
  <si>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</si>
  <si>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</si>
  <si>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</si>
  <si>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</si>
  <si>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</si>
  <si>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</si>
  <si>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</si>
  <si>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</si>
  <si>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</si>
  <si>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</si>
  <si>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</si>
  <si>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</si>
  <si>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</si>
  <si>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</si>
  <si>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</si>
  <si>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</si>
  <si>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</si>
  <si>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</si>
  <si>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</si>
  <si>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</si>
  <si>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</si>
  <si>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</si>
  <si>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</si>
  <si>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</si>
  <si>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</si>
  <si>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</si>
  <si>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</si>
  <si>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</si>
  <si>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</si>
  <si>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</si>
  <si>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</si>
  <si>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</si>
  <si>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</si>
  <si>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</si>
  <si>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</si>
  <si>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</si>
  <si>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</si>
  <si>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</si>
  <si>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</si>
  <si>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</si>
  <si>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</si>
  <si>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</si>
  <si>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</si>
  <si>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</si>
  <si>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</si>
  <si>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</si>
  <si>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</si>
  <si>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</si>
  <si>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</si>
  <si>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</si>
  <si>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</si>
  <si>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</si>
  <si>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</si>
  <si>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</si>
  <si>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</si>
  <si>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</si>
  <si>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</si>
  <si>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</si>
  <si>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</si>
  <si>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</si>
  <si>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</si>
  <si>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</si>
  <si>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</si>
  <si>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</si>
  <si>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</si>
  <si>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</si>
  <si>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</si>
  <si>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</si>
  <si>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</si>
  <si>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</si>
  <si>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</si>
  <si>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</si>
  <si>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</si>
  <si>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</si>
  <si>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</si>
  <si>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</si>
  <si>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</si>
  <si>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</si>
  <si>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</si>
  <si>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</si>
  <si>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</si>
  <si>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</si>
  <si>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</si>
  <si>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</si>
  <si>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</si>
  <si>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</si>
  <si>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</si>
  <si>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</si>
  <si>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</si>
  <si>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</si>
  <si>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</si>
  <si>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</si>
  <si>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</si>
  <si>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</si>
  <si>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</si>
  <si>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</si>
  <si>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</si>
  <si>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</si>
  <si>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</si>
  <si>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</si>
  <si>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</si>
  <si>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</si>
  <si>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</si>
  <si>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</si>
  <si>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</si>
  <si>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</si>
  <si>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</si>
  <si>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</si>
  <si>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</si>
  <si>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</si>
  <si>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</si>
  <si>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</si>
  <si>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</si>
  <si>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</si>
  <si>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</si>
  <si>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</si>
  <si>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</si>
  <si>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</si>
  <si>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</si>
  <si>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</si>
  <si>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</si>
  <si>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</si>
  <si>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</si>
  <si>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</si>
  <si>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</si>
  <si>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</si>
  <si>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</si>
  <si>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</si>
  <si>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</si>
  <si>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</si>
  <si>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</si>
  <si>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</si>
  <si>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</si>
  <si>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</si>
  <si>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</si>
  <si>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</si>
  <si>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</si>
  <si>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</si>
  <si>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</si>
  <si>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</si>
  <si>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</si>
  <si>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</si>
  <si>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</si>
  <si>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</si>
  <si>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</si>
  <si>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</si>
  <si>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</si>
  <si>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</si>
  <si>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</si>
  <si>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</si>
  <si>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</si>
  <si>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</si>
  <si>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</si>
  <si>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</si>
  <si>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</si>
  <si>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</si>
  <si>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</si>
  <si>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</si>
  <si>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</si>
  <si>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</si>
  <si>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</si>
  <si>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</si>
  <si>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</si>
  <si>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</si>
  <si>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</si>
  <si>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</si>
  <si>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</si>
  <si>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</si>
  <si>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</si>
  <si>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</si>
  <si>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</si>
  <si>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</si>
  <si>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</si>
  <si>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</si>
  <si>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</si>
  <si>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</si>
  <si>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</si>
  <si>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</si>
  <si>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</si>
  <si>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</si>
  <si>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</si>
  <si>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</si>
  <si>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</si>
  <si>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</si>
  <si>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</si>
  <si>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</si>
  <si>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</si>
  <si>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</si>
  <si>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</si>
  <si>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</si>
  <si>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</si>
  <si>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</si>
  <si>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</si>
  <si>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</si>
  <si>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</si>
  <si>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</si>
  <si>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</si>
  <si>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</si>
  <si>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</si>
  <si>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</si>
  <si>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</si>
  <si>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</si>
  <si>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</si>
  <si>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</si>
  <si>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</si>
  <si>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</si>
  <si>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</si>
  <si>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</si>
  <si>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</si>
  <si>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</si>
  <si>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</si>
  <si>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</si>
  <si>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</si>
  <si>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</si>
  <si>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</si>
  <si>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</si>
  <si>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</si>
  <si>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</si>
  <si>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</si>
  <si>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</si>
  <si>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</si>
  <si>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</si>
  <si>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</si>
  <si>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</si>
  <si>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</si>
  <si>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</si>
  <si>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</si>
  <si>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</si>
  <si>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</si>
  <si>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</si>
  <si>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</si>
  <si>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</si>
  <si>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</si>
  <si>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</si>
  <si>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</si>
  <si>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</si>
  <si>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</si>
  <si>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</si>
  <si>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</si>
  <si>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</si>
  <si>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</si>
  <si>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</si>
  <si>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</si>
  <si>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</si>
  <si>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</si>
  <si>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</si>
  <si>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</si>
  <si>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</si>
  <si>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</si>
  <si>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</si>
  <si>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</si>
  <si>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</si>
  <si>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</si>
  <si>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</si>
  <si>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</si>
  <si>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</si>
  <si>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</si>
  <si>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</si>
  <si>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</si>
  <si>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</si>
  <si>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</si>
  <si>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</si>
  <si>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</si>
  <si>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</si>
  <si>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</si>
  <si>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</si>
  <si>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</si>
  <si>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</si>
  <si>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</si>
  <si>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</si>
  <si>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</si>
  <si>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</si>
  <si>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</si>
  <si>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</si>
  <si>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</si>
  <si>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</si>
  <si>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</si>
  <si>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</si>
  <si>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</si>
  <si>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</si>
  <si>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</si>
  <si>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</si>
  <si>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</si>
  <si>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</si>
  <si>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</si>
  <si>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</si>
  <si>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</si>
  <si>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</si>
  <si>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</si>
  <si>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</si>
  <si>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</si>
  <si>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</si>
  <si>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</si>
  <si>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</si>
  <si>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</si>
  <si>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</si>
  <si>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</si>
  <si>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</si>
  <si>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</si>
  <si>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</si>
  <si>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</si>
  <si>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</si>
  <si>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</si>
  <si>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</si>
  <si>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</si>
  <si>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</si>
  <si>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</si>
  <si>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</si>
  <si>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</si>
  <si>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</si>
  <si>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</si>
  <si>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</si>
  <si>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</si>
  <si>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</si>
  <si>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</si>
  <si>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</si>
  <si>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</si>
  <si>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</si>
  <si>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</si>
  <si>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</si>
  <si>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</si>
  <si>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</si>
  <si>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</si>
  <si>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</si>
  <si>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</si>
  <si>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</si>
  <si>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</si>
  <si>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</si>
  <si>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</si>
  <si>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</si>
  <si>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</si>
  <si>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</si>
  <si>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</si>
  <si>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</si>
  <si>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</si>
  <si>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</si>
  <si>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</si>
  <si>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</si>
  <si>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</si>
  <si>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</si>
  <si>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</si>
  <si>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</si>
  <si>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</si>
  <si>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</si>
  <si>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</si>
  <si>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</si>
  <si>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</si>
  <si>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</si>
  <si>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</si>
  <si>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</si>
  <si>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</si>
  <si>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</si>
  <si>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</si>
  <si>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</si>
  <si>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</si>
  <si>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</si>
  <si>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</si>
  <si>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</si>
  <si>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</si>
  <si>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</si>
  <si>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</si>
  <si>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</si>
  <si>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</si>
  <si>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</si>
  <si>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</si>
  <si>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</si>
  <si>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</si>
  <si>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</si>
  <si>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</si>
  <si>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</si>
  <si>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</si>
  <si>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</si>
  <si>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</si>
  <si>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</si>
  <si>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</si>
  <si>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</si>
  <si>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</si>
  <si>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</si>
  <si>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</si>
  <si>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</si>
  <si>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</si>
  <si>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</si>
  <si>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</si>
  <si>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</si>
  <si>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</si>
  <si>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</si>
  <si>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</si>
  <si>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</si>
  <si>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</si>
  <si>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</si>
  <si>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</si>
  <si>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</si>
  <si>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</si>
  <si>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</si>
  <si>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</si>
  <si>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</si>
  <si>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</si>
  <si>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</si>
  <si>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</si>
  <si>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</si>
  <si>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</si>
  <si>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</si>
  <si>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</si>
  <si>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</si>
  <si>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</si>
  <si>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</si>
  <si>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</si>
  <si>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</si>
  <si>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</si>
  <si>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</si>
  <si>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</si>
  <si>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</si>
  <si>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</si>
  <si>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</si>
  <si>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</si>
  <si>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</si>
  <si>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</si>
  <si>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</si>
  <si>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</si>
  <si>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</si>
  <si>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</si>
  <si>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</si>
  <si>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</si>
  <si>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</si>
  <si>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</si>
  <si>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</si>
  <si>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</si>
  <si>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</si>
  <si>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</si>
  <si>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</si>
  <si>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</si>
  <si>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</si>
  <si>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</si>
  <si>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</si>
  <si>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</si>
  <si>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</si>
  <si>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</si>
  <si>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</si>
  <si>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</si>
  <si>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</si>
  <si>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</si>
  <si>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</si>
  <si>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</si>
  <si>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</si>
  <si>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</si>
  <si>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</si>
  <si>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</si>
  <si>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</si>
  <si>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</si>
  <si>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</si>
  <si>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</si>
  <si>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</si>
  <si>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</si>
  <si>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</si>
  <si>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</si>
  <si>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</si>
  <si>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</si>
  <si>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</si>
  <si>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</si>
  <si>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</si>
  <si>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</si>
  <si>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</si>
  <si>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</si>
  <si>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</si>
  <si>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</si>
  <si>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</si>
  <si>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</si>
  <si>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</si>
  <si>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</si>
  <si>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</si>
  <si>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</si>
  <si>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</si>
  <si>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</si>
  <si>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</si>
  <si>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</si>
  <si>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</si>
  <si>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</si>
  <si>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</si>
  <si>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</si>
  <si>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</si>
  <si>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</si>
  <si>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</si>
  <si>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</si>
  <si>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</si>
  <si>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</si>
  <si>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</si>
  <si>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</si>
  <si>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</si>
  <si>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</si>
  <si>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</si>
  <si>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</si>
  <si>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</si>
  <si>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</si>
  <si>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</si>
  <si>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</si>
  <si>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</si>
  <si>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</si>
  <si>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</si>
  <si>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</si>
  <si>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</si>
  <si>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</si>
  <si>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</si>
  <si>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</si>
  <si>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</si>
  <si>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</si>
  <si>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</si>
  <si>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</si>
  <si>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</si>
  <si>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</si>
  <si>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</si>
  <si>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</si>
  <si>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</si>
  <si>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</si>
  <si>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</si>
  <si>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</si>
  <si>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</si>
  <si>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</si>
  <si>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</si>
  <si>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</si>
  <si>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</si>
  <si>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</si>
  <si>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</si>
  <si>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</si>
  <si>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</si>
  <si>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</si>
  <si>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</si>
  <si>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</si>
  <si>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</si>
  <si>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</si>
  <si>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</si>
  <si>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</si>
  <si>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</si>
  <si>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</si>
  <si>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</si>
  <si>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</si>
  <si>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</si>
  <si>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</si>
  <si>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</si>
  <si>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</si>
  <si>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</si>
  <si>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</si>
  <si>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</si>
  <si>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</si>
  <si>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</si>
  <si>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</si>
  <si>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</si>
  <si>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</si>
  <si>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</si>
  <si>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</si>
  <si>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</si>
  <si>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</si>
  <si>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</si>
  <si>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</si>
  <si>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</si>
  <si>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</si>
  <si>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</si>
  <si>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</si>
  <si>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</si>
  <si>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</si>
  <si>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</si>
  <si>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</si>
  <si>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</si>
  <si>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</si>
  <si>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</si>
  <si>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</si>
  <si>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</si>
  <si>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</si>
  <si>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</si>
  <si>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</si>
  <si>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</si>
  <si>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</si>
  <si>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</si>
  <si>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</si>
  <si>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</si>
  <si>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</si>
  <si>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</si>
  <si>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</si>
  <si>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</si>
  <si>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</si>
  <si>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</si>
  <si>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</si>
  <si>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</si>
  <si>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</si>
  <si>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</si>
  <si>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</si>
  <si>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</si>
  <si>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</si>
  <si>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</si>
  <si>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</si>
  <si>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</si>
  <si>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</si>
  <si>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</si>
  <si>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</si>
  <si>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</si>
  <si>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</si>
  <si>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</si>
  <si>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</si>
  <si>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</si>
  <si>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</si>
  <si>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</si>
  <si>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</si>
  <si>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</si>
  <si>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</si>
  <si>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</si>
  <si>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</si>
  <si>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</si>
  <si>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</si>
  <si>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</si>
  <si>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</si>
  <si>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</si>
  <si>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</si>
  <si>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</si>
  <si>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</si>
  <si>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</si>
  <si>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</si>
  <si>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</si>
  <si>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</si>
  <si>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</si>
  <si>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</si>
  <si>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</si>
  <si>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</si>
  <si>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</si>
  <si>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</si>
  <si>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</si>
  <si>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</si>
  <si>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</si>
  <si>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</si>
  <si>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</si>
  <si>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</si>
  <si>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</si>
  <si>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</si>
  <si>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</si>
  <si>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</si>
  <si>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</si>
  <si>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</si>
  <si>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</si>
  <si>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</si>
  <si>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</si>
  <si>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</si>
  <si>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</si>
  <si>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</si>
  <si>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</si>
  <si>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</si>
  <si>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</si>
  <si>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</si>
  <si>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</si>
  <si>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</si>
  <si>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</si>
  <si>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</si>
  <si>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</si>
  <si>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</si>
  <si>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</si>
  <si>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</si>
  <si>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</si>
  <si>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</si>
  <si>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</si>
  <si>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</si>
  <si>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</si>
  <si>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</si>
  <si>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</si>
  <si>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</si>
  <si>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</si>
  <si>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</si>
  <si>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</si>
  <si>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</si>
  <si>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</si>
  <si>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</si>
  <si>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</si>
  <si>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</si>
  <si>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</si>
  <si>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</si>
  <si>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</si>
  <si>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</si>
  <si>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</si>
  <si>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</si>
  <si>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</si>
  <si>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</si>
  <si>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</si>
  <si>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</si>
  <si>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</si>
  <si>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</si>
  <si>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</si>
  <si>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</si>
  <si>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</si>
  <si>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</si>
  <si>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</si>
  <si>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</si>
  <si>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</si>
  <si>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</si>
  <si>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</si>
  <si>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</si>
  <si>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</si>
  <si>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</si>
  <si>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</si>
  <si>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</si>
  <si>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</si>
  <si>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</si>
  <si>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</si>
  <si>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</si>
  <si>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</si>
  <si>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</si>
  <si>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</si>
  <si>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</si>
  <si>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</si>
  <si>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</si>
  <si>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</si>
  <si>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</si>
  <si>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</si>
  <si>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</si>
  <si>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</si>
  <si>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</si>
  <si>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</si>
  <si>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</si>
  <si>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</si>
  <si>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</si>
  <si>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</si>
  <si>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</si>
  <si>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</si>
  <si>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</si>
  <si>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</si>
  <si>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</si>
  <si>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</si>
  <si>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</si>
  <si>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</si>
  <si>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</si>
  <si>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</si>
  <si>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</si>
  <si>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</si>
  <si>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</si>
  <si>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</si>
  <si>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</si>
  <si>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</si>
  <si>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</si>
  <si>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</si>
  <si>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</si>
  <si>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</si>
  <si>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</si>
  <si>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</si>
  <si>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</si>
  <si>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</si>
  <si>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</si>
  <si>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</si>
  <si>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</si>
  <si>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</si>
  <si>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</si>
  <si>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</si>
  <si>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</si>
  <si>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</si>
  <si>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</si>
  <si>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</si>
  <si>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</si>
  <si>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</si>
  <si>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</si>
  <si>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</si>
  <si>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</si>
  <si>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</si>
  <si>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</si>
  <si>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</si>
  <si>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</si>
  <si>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</si>
  <si>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</si>
  <si>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</si>
  <si>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</si>
  <si>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</si>
  <si>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</si>
  <si>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</si>
  <si>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</si>
  <si>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</si>
  <si>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</si>
  <si>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</si>
  <si>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</si>
  <si>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</si>
  <si>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</si>
  <si>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</si>
  <si>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</si>
  <si>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</si>
  <si>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</si>
  <si>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</si>
  <si>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</si>
  <si>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</si>
  <si>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</si>
  <si>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</si>
  <si>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</si>
  <si>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</si>
  <si>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</si>
  <si>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</si>
  <si>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</si>
  <si>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</si>
  <si>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</si>
  <si>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</si>
  <si>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</si>
  <si>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</si>
  <si>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</si>
  <si>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</si>
  <si>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</si>
  <si>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</si>
  <si>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</si>
  <si>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</si>
  <si>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</si>
  <si>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</si>
  <si>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</si>
  <si>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</si>
  <si>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</si>
  <si>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</si>
  <si>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</si>
  <si>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</si>
  <si>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</si>
  <si>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</si>
  <si>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</si>
  <si>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</si>
  <si>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</si>
  <si>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</si>
  <si>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</si>
  <si>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</si>
  <si>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</si>
  <si>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</si>
  <si>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</si>
  <si>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</si>
  <si>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</si>
  <si>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</si>
  <si>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</si>
  <si>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</si>
  <si>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</si>
  <si>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</si>
  <si>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</si>
  <si>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</si>
  <si>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</si>
  <si>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</si>
  <si>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</si>
  <si>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</si>
  <si>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</si>
  <si>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</si>
  <si>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</si>
  <si>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</si>
  <si>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</si>
  <si>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</si>
  <si>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</si>
  <si>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</si>
  <si>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</si>
  <si>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</si>
  <si>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</si>
  <si>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</si>
  <si>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</si>
  <si>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</si>
  <si>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</si>
  <si>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</si>
  <si>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</si>
  <si>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</si>
  <si>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</si>
  <si>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</si>
  <si>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</si>
  <si>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</si>
  <si>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</si>
  <si>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</si>
  <si>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</si>
  <si>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</si>
  <si>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</si>
  <si>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</si>
  <si>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</si>
  <si>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</si>
  <si>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</si>
  <si>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</si>
  <si>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</si>
  <si>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</si>
  <si>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</si>
  <si>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</si>
  <si>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</si>
  <si>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</si>
  <si>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</si>
  <si>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</si>
  <si>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</si>
  <si>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</si>
  <si>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</si>
  <si>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</si>
  <si>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</si>
  <si>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</si>
  <si>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</si>
  <si>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</si>
  <si>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</si>
  <si>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</si>
  <si>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</si>
  <si>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</si>
  <si>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</si>
  <si>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</si>
  <si>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</si>
  <si>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</si>
  <si>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</si>
  <si>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</si>
  <si>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</si>
  <si>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</si>
  <si>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</si>
  <si>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</si>
  <si>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</si>
  <si>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</si>
  <si>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</si>
  <si>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</si>
  <si>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</si>
  <si>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</si>
  <si>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</si>
  <si>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</si>
  <si>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</si>
  <si>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</si>
  <si>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</si>
  <si>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</si>
  <si>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</si>
  <si>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</si>
  <si>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</si>
  <si>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</si>
  <si>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</si>
  <si>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</si>
  <si>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</si>
  <si>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</si>
  <si>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</si>
  <si>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</si>
  <si>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</si>
  <si>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</si>
  <si>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</si>
  <si>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</si>
  <si>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</si>
  <si>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</si>
  <si>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</si>
  <si>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</si>
  <si>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</si>
  <si>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</si>
  <si>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</si>
  <si>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</si>
  <si>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</si>
  <si>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</si>
  <si>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</si>
  <si>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</si>
  <si>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</si>
  <si>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</si>
  <si>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</si>
  <si>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</si>
  <si>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</si>
  <si>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</si>
  <si>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</si>
  <si>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</si>
  <si>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</si>
  <si>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</si>
  <si>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</si>
  <si>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</si>
  <si>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</si>
  <si>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</si>
  <si>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</si>
  <si>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</si>
  <si>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</si>
  <si>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</si>
  <si>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</si>
  <si>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</si>
  <si>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</si>
  <si>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</si>
  <si>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</si>
  <si>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</si>
  <si>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</si>
  <si>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</si>
  <si>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</si>
  <si>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</si>
  <si>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</si>
  <si>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</si>
  <si>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</si>
  <si>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</si>
  <si>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</si>
  <si>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</si>
  <si>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</si>
  <si>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</si>
  <si>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</si>
  <si>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</si>
  <si>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</si>
  <si>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</si>
  <si>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</si>
  <si>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</si>
  <si>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</si>
  <si>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</si>
  <si>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</si>
  <si>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</si>
  <si>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</si>
  <si>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</si>
  <si>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</si>
  <si>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</si>
  <si>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</si>
  <si>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</si>
  <si>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</si>
  <si>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</si>
  <si>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</si>
  <si>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</si>
  <si>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</si>
  <si>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</si>
  <si>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</si>
  <si>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</si>
  <si>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</si>
  <si>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</si>
  <si>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</si>
  <si>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</si>
  <si>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</si>
  <si>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</si>
  <si>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</si>
  <si>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</si>
  <si>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</si>
  <si>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</si>
  <si>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</si>
  <si>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</si>
  <si>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</si>
  <si>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</si>
  <si>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</si>
  <si>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</si>
  <si>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</si>
  <si>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</si>
  <si>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</si>
  <si>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</si>
  <si>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</si>
  <si>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</si>
  <si>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</si>
  <si>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</si>
  <si>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</si>
  <si>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</si>
  <si>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</si>
  <si>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</si>
  <si>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</si>
  <si>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</si>
  <si>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</si>
  <si>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</si>
  <si>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</si>
  <si>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</si>
  <si>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</si>
  <si>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</si>
  <si>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</si>
  <si>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</si>
  <si>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</si>
  <si>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</si>
  <si>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</si>
  <si>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</si>
  <si>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</si>
  <si>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Category</t>
  </si>
  <si>
    <t>Column Labels</t>
  </si>
  <si>
    <t>Grand Total</t>
  </si>
  <si>
    <t>(All)</t>
  </si>
  <si>
    <t>Row Labels</t>
  </si>
  <si>
    <t>Count of outcomes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</si>
  <si>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</si>
  <si>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</si>
  <si>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</si>
  <si>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</si>
  <si>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</si>
  <si>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</si>
  <si>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</si>
  <si>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</si>
  <si>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</si>
  <si>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</si>
  <si>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Goal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</si>
  <si>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</si>
  <si>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</si>
  <si>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</si>
  <si>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</si>
  <si>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</si>
  <si>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</si>
  <si>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</si>
  <si>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</si>
  <si>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Number Successful</t>
  </si>
  <si>
    <t>Number Failed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</si>
  <si>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</si>
  <si>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</si>
  <si>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</si>
  <si>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</si>
  <si>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</si>
  <si>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</si>
  <si>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</si>
  <si>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</si>
  <si>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</si>
  <si>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</si>
  <si>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</si>
  <si>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</si>
  <si>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</si>
  <si>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</si>
  <si>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</si>
  <si>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</si>
  <si>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</si>
  <si>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</si>
  <si>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</si>
  <si>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</si>
  <si>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</si>
  <si>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Average of backers_count</t>
  </si>
  <si>
    <t>Average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</si>
</sst>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9" fontId="0" fillId="0" borderId="3" xfId="1" applyFont="1" applyBorder="1"/>
    <xf numFmtId="0" fontId="0" fillId="0" borderId="4" xfId="0" applyBorder="1"/>
    <xf numFmtId="0" fontId="0" fillId="0" borderId="5" xfId="0" applyBorder="1"/>
    <xf numFmtId="9" fontId="0" fillId="0" borderId="5" xfId="1" applyFont="1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14" fontId="0" fillId="0" borderId="0" xfId="0" applyNumberFormat="1" applyAlignment="1">
      <alignment horizontal="left" indent="1"/>
    </xf>
    <xf numFmtId="2" fontId="0" fillId="0" borderId="0" xfId="0" applyNumberFormat="1"/>
    <xf numFmtId="14" fontId="0" fillId="0" borderId="0" xfId="0" applyNumberFormat="1" applyAlignment="1">
      <alignment horizontal="left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9" fontId="3" fillId="2" borderId="11" xfId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Goals'!$D$18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Goals'!$C$19:$C$30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Goals'!$D$19:$D$30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1-E24F-AA5E-44D205044F76}"/>
            </c:ext>
          </c:extLst>
        </c:ser>
        <c:ser>
          <c:idx val="1"/>
          <c:order val="1"/>
          <c:tx>
            <c:strRef>
              <c:f>'Outcomes based on Goals'!$E$18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Goals'!$C$19:$C$30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Goals'!$E$19:$E$30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1-E24F-AA5E-44D205044F76}"/>
            </c:ext>
          </c:extLst>
        </c:ser>
        <c:ser>
          <c:idx val="2"/>
          <c:order val="2"/>
          <c:tx>
            <c:strRef>
              <c:f>'Outcomes based on Goals'!$F$18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Goals'!$C$19:$C$30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Goals'!$F$19:$F$30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1-E24F-AA5E-44D20504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541071"/>
        <c:axId val="1613542703"/>
      </c:lineChart>
      <c:catAx>
        <c:axId val="16135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2703"/>
        <c:crosses val="autoZero"/>
        <c:auto val="1"/>
        <c:lblAlgn val="ctr"/>
        <c:lblOffset val="100"/>
        <c:noMultiLvlLbl val="0"/>
      </c:catAx>
      <c:valAx>
        <c:axId val="16135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[Kickstarter_Module1.xlsx]Outcomes based on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layout>
        <c:manualLayout>
          <c:xMode val="edge"/>
          <c:yMode val="edge"/>
          <c:x val="0.31428635220219403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Date'!$C$3:$C$4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8-9447-9294-43C52DFBE84D}"/>
            </c:ext>
          </c:extLst>
        </c:ser>
        <c:ser>
          <c:idx val="1"/>
          <c:order val="1"/>
          <c:tx>
            <c:strRef>
              <c:f>'Outcomes based on Launch Date'!$D$3:$D$4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8-9447-9294-43C52DFBE84D}"/>
            </c:ext>
          </c:extLst>
        </c:ser>
        <c:ser>
          <c:idx val="2"/>
          <c:order val="2"/>
          <c:tx>
            <c:strRef>
              <c:f>'Outcomes based on Launch Date'!$E$3:$E$4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8-9447-9294-43C52DFBE84D}"/>
            </c:ext>
          </c:extLst>
        </c:ser>
        <c:ser>
          <c:idx val="3"/>
          <c:order val="3"/>
          <c:tx>
            <c:strRef>
              <c:f>'Outcomes based on Launch Date'!$F$3:$F$4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Date'!$F$5:$F$17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8-9447-9294-43C52DFB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352127"/>
        <c:axId val="1616224543"/>
      </c:lineChart>
      <c:catAx>
        <c:axId val="15393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24543"/>
        <c:crosses val="autoZero"/>
        <c:auto val="1"/>
        <c:lblAlgn val="ctr"/>
        <c:lblOffset val="100"/>
        <c:noMultiLvlLbl val="0"/>
      </c:catAx>
      <c:valAx>
        <c:axId val="1616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[Kickstarter_Module1.xlsx]Outcomes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Year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Date'!$C$28:$C$29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'Outcomes based on Launch Date'!$B$30:$B$92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Date'!$C$30:$C$92</c:f>
              <c:numCache>
                <c:formatCode>General</c:formatCode>
                <c:ptCount val="54"/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5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7">
                  <c:v>2</c:v>
                </c:pt>
                <c:pt idx="49">
                  <c:v>2</c:v>
                </c:pt>
                <c:pt idx="51">
                  <c:v>2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A-8C42-8D1D-873842C637D0}"/>
            </c:ext>
          </c:extLst>
        </c:ser>
        <c:ser>
          <c:idx val="1"/>
          <c:order val="1"/>
          <c:tx>
            <c:strRef>
              <c:f>'Outcomes based on Launch Date'!$D$28:$D$29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'Outcomes based on Launch Date'!$B$30:$B$92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Date'!$D$30:$D$92</c:f>
              <c:numCache>
                <c:formatCode>General</c:formatCode>
                <c:ptCount val="54"/>
                <c:pt idx="18">
                  <c:v>5</c:v>
                </c:pt>
                <c:pt idx="19">
                  <c:v>19</c:v>
                </c:pt>
                <c:pt idx="20">
                  <c:v>14</c:v>
                </c:pt>
                <c:pt idx="21">
                  <c:v>32</c:v>
                </c:pt>
                <c:pt idx="22">
                  <c:v>21</c:v>
                </c:pt>
                <c:pt idx="23">
                  <c:v>12</c:v>
                </c:pt>
                <c:pt idx="24">
                  <c:v>16</c:v>
                </c:pt>
                <c:pt idx="25">
                  <c:v>13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15</c:v>
                </c:pt>
                <c:pt idx="30">
                  <c:v>28</c:v>
                </c:pt>
                <c:pt idx="31">
                  <c:v>17</c:v>
                </c:pt>
                <c:pt idx="32">
                  <c:v>17</c:v>
                </c:pt>
                <c:pt idx="33">
                  <c:v>13</c:v>
                </c:pt>
                <c:pt idx="34">
                  <c:v>19</c:v>
                </c:pt>
                <c:pt idx="35">
                  <c:v>11</c:v>
                </c:pt>
                <c:pt idx="36">
                  <c:v>25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14</c:v>
                </c:pt>
                <c:pt idx="41">
                  <c:v>18</c:v>
                </c:pt>
                <c:pt idx="42">
                  <c:v>7</c:v>
                </c:pt>
                <c:pt idx="43">
                  <c:v>16</c:v>
                </c:pt>
                <c:pt idx="44">
                  <c:v>18</c:v>
                </c:pt>
                <c:pt idx="45">
                  <c:v>5</c:v>
                </c:pt>
                <c:pt idx="46">
                  <c:v>7</c:v>
                </c:pt>
                <c:pt idx="47">
                  <c:v>11</c:v>
                </c:pt>
                <c:pt idx="48">
                  <c:v>9</c:v>
                </c:pt>
                <c:pt idx="49">
                  <c:v>11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A-8C42-8D1D-873842C637D0}"/>
            </c:ext>
          </c:extLst>
        </c:ser>
        <c:ser>
          <c:idx val="2"/>
          <c:order val="2"/>
          <c:tx>
            <c:strRef>
              <c:f>'Outcomes based on Launch Date'!$E$28:$E$29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'Outcomes based on Launch Date'!$B$30:$B$92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Date'!$E$30:$E$92</c:f>
              <c:numCache>
                <c:formatCode>General</c:formatCode>
                <c:ptCount val="54"/>
                <c:pt idx="51">
                  <c:v>2</c:v>
                </c:pt>
                <c:pt idx="52">
                  <c:v>8</c:v>
                </c:pt>
                <c:pt idx="5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A-8C42-8D1D-873842C637D0}"/>
            </c:ext>
          </c:extLst>
        </c:ser>
        <c:ser>
          <c:idx val="3"/>
          <c:order val="3"/>
          <c:tx>
            <c:strRef>
              <c:f>'Outcomes based on Launch Date'!$F$28:$F$29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'Outcomes based on Launch Date'!$B$30:$B$92</c:f>
              <c:multiLvlStrCache>
                <c:ptCount val="54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Mar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'Outcomes based on Launch Date'!$F$30:$F$92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32</c:v>
                </c:pt>
                <c:pt idx="23">
                  <c:v>24</c:v>
                </c:pt>
                <c:pt idx="24">
                  <c:v>32</c:v>
                </c:pt>
                <c:pt idx="25">
                  <c:v>15</c:v>
                </c:pt>
                <c:pt idx="26">
                  <c:v>19</c:v>
                </c:pt>
                <c:pt idx="27">
                  <c:v>24</c:v>
                </c:pt>
                <c:pt idx="28">
                  <c:v>41</c:v>
                </c:pt>
                <c:pt idx="29">
                  <c:v>21</c:v>
                </c:pt>
                <c:pt idx="30">
                  <c:v>25</c:v>
                </c:pt>
                <c:pt idx="31">
                  <c:v>43</c:v>
                </c:pt>
                <c:pt idx="32">
                  <c:v>42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6</c:v>
                </c:pt>
                <c:pt idx="39">
                  <c:v>20</c:v>
                </c:pt>
                <c:pt idx="40">
                  <c:v>22</c:v>
                </c:pt>
                <c:pt idx="41">
                  <c:v>33</c:v>
                </c:pt>
                <c:pt idx="42">
                  <c:v>29</c:v>
                </c:pt>
                <c:pt idx="43">
                  <c:v>34</c:v>
                </c:pt>
                <c:pt idx="44">
                  <c:v>20</c:v>
                </c:pt>
                <c:pt idx="45">
                  <c:v>24</c:v>
                </c:pt>
                <c:pt idx="46">
                  <c:v>17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8</c:v>
                </c:pt>
                <c:pt idx="51">
                  <c:v>11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A-8C42-8D1D-873842C63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86832"/>
        <c:axId val="2114088464"/>
      </c:lineChart>
      <c:catAx>
        <c:axId val="21140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88464"/>
        <c:crosses val="autoZero"/>
        <c:auto val="1"/>
        <c:lblAlgn val="ctr"/>
        <c:lblOffset val="100"/>
        <c:noMultiLvlLbl val="0"/>
      </c:catAx>
      <c:valAx>
        <c:axId val="21140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[Kickstarter_Module1.xlsx]Additional_for_written_analysis!PivotTable8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Additional_for_written_analysis!$J$3:$J$4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Additional_for_written_analysis!$I$5:$I$24</c:f>
              <c:strCache>
                <c:ptCount val="19"/>
                <c:pt idx="0">
                  <c:v>AT</c:v>
                </c:pt>
                <c:pt idx="1">
                  <c:v>AU</c:v>
                </c:pt>
                <c:pt idx="2">
                  <c:v>CA</c:v>
                </c:pt>
                <c:pt idx="3">
                  <c:v>CH</c:v>
                </c:pt>
                <c:pt idx="4">
                  <c:v>DE</c:v>
                </c:pt>
                <c:pt idx="5">
                  <c:v>DK</c:v>
                </c:pt>
                <c:pt idx="6">
                  <c:v>ES</c:v>
                </c:pt>
                <c:pt idx="7">
                  <c:v>FR</c:v>
                </c:pt>
                <c:pt idx="8">
                  <c:v>GB</c:v>
                </c:pt>
                <c:pt idx="9">
                  <c:v>IE</c:v>
                </c:pt>
                <c:pt idx="10">
                  <c:v>IT</c:v>
                </c:pt>
                <c:pt idx="11">
                  <c:v>LU</c:v>
                </c:pt>
                <c:pt idx="12">
                  <c:v>MX</c:v>
                </c:pt>
                <c:pt idx="13">
                  <c:v>NL</c:v>
                </c:pt>
                <c:pt idx="14">
                  <c:v>NO</c:v>
                </c:pt>
                <c:pt idx="15">
                  <c:v>NZ</c:v>
                </c:pt>
                <c:pt idx="16">
                  <c:v>SE</c:v>
                </c:pt>
                <c:pt idx="17">
                  <c:v>SG</c:v>
                </c:pt>
                <c:pt idx="18">
                  <c:v>US</c:v>
                </c:pt>
              </c:strCache>
            </c:strRef>
          </c:cat>
          <c:val>
            <c:numRef>
              <c:f>Additional_for_written_analysis!$J$5:$J$24</c:f>
              <c:numCache>
                <c:formatCode>General</c:formatCode>
                <c:ptCount val="19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8">
                  <c:v>6</c:v>
                </c:pt>
                <c:pt idx="15">
                  <c:v>1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6-274D-A20F-92AE3B769296}"/>
            </c:ext>
          </c:extLst>
        </c:ser>
        <c:ser>
          <c:idx val="1"/>
          <c:order val="1"/>
          <c:tx>
            <c:strRef>
              <c:f>Additional_for_written_analysis!$K$3:$K$4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Additional_for_written_analysis!$I$5:$I$24</c:f>
              <c:strCache>
                <c:ptCount val="19"/>
                <c:pt idx="0">
                  <c:v>AT</c:v>
                </c:pt>
                <c:pt idx="1">
                  <c:v>AU</c:v>
                </c:pt>
                <c:pt idx="2">
                  <c:v>CA</c:v>
                </c:pt>
                <c:pt idx="3">
                  <c:v>CH</c:v>
                </c:pt>
                <c:pt idx="4">
                  <c:v>DE</c:v>
                </c:pt>
                <c:pt idx="5">
                  <c:v>DK</c:v>
                </c:pt>
                <c:pt idx="6">
                  <c:v>ES</c:v>
                </c:pt>
                <c:pt idx="7">
                  <c:v>FR</c:v>
                </c:pt>
                <c:pt idx="8">
                  <c:v>GB</c:v>
                </c:pt>
                <c:pt idx="9">
                  <c:v>IE</c:v>
                </c:pt>
                <c:pt idx="10">
                  <c:v>IT</c:v>
                </c:pt>
                <c:pt idx="11">
                  <c:v>LU</c:v>
                </c:pt>
                <c:pt idx="12">
                  <c:v>MX</c:v>
                </c:pt>
                <c:pt idx="13">
                  <c:v>NL</c:v>
                </c:pt>
                <c:pt idx="14">
                  <c:v>NO</c:v>
                </c:pt>
                <c:pt idx="15">
                  <c:v>NZ</c:v>
                </c:pt>
                <c:pt idx="16">
                  <c:v>SE</c:v>
                </c:pt>
                <c:pt idx="17">
                  <c:v>SG</c:v>
                </c:pt>
                <c:pt idx="18">
                  <c:v>US</c:v>
                </c:pt>
              </c:strCache>
            </c:strRef>
          </c:cat>
          <c:val>
            <c:numRef>
              <c:f>Additional_for_written_analysis!$K$5:$K$24</c:f>
              <c:numCache>
                <c:formatCode>General</c:formatCode>
                <c:ptCount val="19"/>
                <c:pt idx="0">
                  <c:v>1</c:v>
                </c:pt>
                <c:pt idx="1">
                  <c:v>13</c:v>
                </c:pt>
                <c:pt idx="2">
                  <c:v>15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89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0848-889A-D47DC3CBC9C1}"/>
            </c:ext>
          </c:extLst>
        </c:ser>
        <c:ser>
          <c:idx val="2"/>
          <c:order val="2"/>
          <c:tx>
            <c:strRef>
              <c:f>Additional_for_written_analysis!$L$3:$L$4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Additional_for_written_analysis!$I$5:$I$24</c:f>
              <c:strCache>
                <c:ptCount val="19"/>
                <c:pt idx="0">
                  <c:v>AT</c:v>
                </c:pt>
                <c:pt idx="1">
                  <c:v>AU</c:v>
                </c:pt>
                <c:pt idx="2">
                  <c:v>CA</c:v>
                </c:pt>
                <c:pt idx="3">
                  <c:v>CH</c:v>
                </c:pt>
                <c:pt idx="4">
                  <c:v>DE</c:v>
                </c:pt>
                <c:pt idx="5">
                  <c:v>DK</c:v>
                </c:pt>
                <c:pt idx="6">
                  <c:v>ES</c:v>
                </c:pt>
                <c:pt idx="7">
                  <c:v>FR</c:v>
                </c:pt>
                <c:pt idx="8">
                  <c:v>GB</c:v>
                </c:pt>
                <c:pt idx="9">
                  <c:v>IE</c:v>
                </c:pt>
                <c:pt idx="10">
                  <c:v>IT</c:v>
                </c:pt>
                <c:pt idx="11">
                  <c:v>LU</c:v>
                </c:pt>
                <c:pt idx="12">
                  <c:v>MX</c:v>
                </c:pt>
                <c:pt idx="13">
                  <c:v>NL</c:v>
                </c:pt>
                <c:pt idx="14">
                  <c:v>NO</c:v>
                </c:pt>
                <c:pt idx="15">
                  <c:v>NZ</c:v>
                </c:pt>
                <c:pt idx="16">
                  <c:v>SE</c:v>
                </c:pt>
                <c:pt idx="17">
                  <c:v>SG</c:v>
                </c:pt>
                <c:pt idx="18">
                  <c:v>US</c:v>
                </c:pt>
              </c:strCache>
            </c:strRef>
          </c:cat>
          <c:val>
            <c:numRef>
              <c:f>Additional_for_written_analysis!$L$5:$L$24</c:f>
              <c:numCache>
                <c:formatCode>General</c:formatCode>
                <c:ptCount val="19"/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2">
                  <c:v>3</c:v>
                </c:pt>
                <c:pt idx="13">
                  <c:v>1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E-0848-889A-D47DC3CBC9C1}"/>
            </c:ext>
          </c:extLst>
        </c:ser>
        <c:ser>
          <c:idx val="3"/>
          <c:order val="3"/>
          <c:tx>
            <c:strRef>
              <c:f>Additional_for_written_analysis!$M$3:$M$4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Additional_for_written_analysis!$I$5:$I$24</c:f>
              <c:strCache>
                <c:ptCount val="19"/>
                <c:pt idx="0">
                  <c:v>AT</c:v>
                </c:pt>
                <c:pt idx="1">
                  <c:v>AU</c:v>
                </c:pt>
                <c:pt idx="2">
                  <c:v>CA</c:v>
                </c:pt>
                <c:pt idx="3">
                  <c:v>CH</c:v>
                </c:pt>
                <c:pt idx="4">
                  <c:v>DE</c:v>
                </c:pt>
                <c:pt idx="5">
                  <c:v>DK</c:v>
                </c:pt>
                <c:pt idx="6">
                  <c:v>ES</c:v>
                </c:pt>
                <c:pt idx="7">
                  <c:v>FR</c:v>
                </c:pt>
                <c:pt idx="8">
                  <c:v>GB</c:v>
                </c:pt>
                <c:pt idx="9">
                  <c:v>IE</c:v>
                </c:pt>
                <c:pt idx="10">
                  <c:v>IT</c:v>
                </c:pt>
                <c:pt idx="11">
                  <c:v>LU</c:v>
                </c:pt>
                <c:pt idx="12">
                  <c:v>MX</c:v>
                </c:pt>
                <c:pt idx="13">
                  <c:v>NL</c:v>
                </c:pt>
                <c:pt idx="14">
                  <c:v>NO</c:v>
                </c:pt>
                <c:pt idx="15">
                  <c:v>NZ</c:v>
                </c:pt>
                <c:pt idx="16">
                  <c:v>SE</c:v>
                </c:pt>
                <c:pt idx="17">
                  <c:v>SG</c:v>
                </c:pt>
                <c:pt idx="18">
                  <c:v>US</c:v>
                </c:pt>
              </c:strCache>
            </c:strRef>
          </c:cat>
          <c:val>
            <c:numRef>
              <c:f>Additional_for_written_analysis!$M$5:$M$24</c:f>
              <c:numCache>
                <c:formatCode>General</c:formatCode>
                <c:ptCount val="19"/>
                <c:pt idx="1">
                  <c:v>6</c:v>
                </c:pt>
                <c:pt idx="2">
                  <c:v>28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258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E-0848-889A-D47DC3CB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752800"/>
        <c:axId val="1612369855"/>
      </c:barChart>
      <c:catAx>
        <c:axId val="557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69855"/>
        <c:crosses val="autoZero"/>
        <c:auto val="1"/>
        <c:lblAlgn val="ctr"/>
        <c:lblOffset val="100"/>
        <c:noMultiLvlLbl val="0"/>
      </c:catAx>
      <c:valAx>
        <c:axId val="16123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[Kickstarter_Module1.xlsx]Additional_for_written_analysis!PivotTable7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Additional_for_written_analysis!$B$3:$B$4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Additional_for_written_analysis!$A$5:$A$14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games</c:v>
                </c:pt>
                <c:pt idx="6">
                  <c:v>photography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Additional_for_written_analysis!$B$5:$B$14</c:f>
              <c:numCache>
                <c:formatCode>General</c:formatCode>
                <c:ptCount val="9"/>
                <c:pt idx="0">
                  <c:v>37</c:v>
                </c:pt>
                <c:pt idx="1">
                  <c:v>20</c:v>
                </c:pt>
                <c:pt idx="2">
                  <c:v>178</c:v>
                </c:pt>
                <c:pt idx="3">
                  <c:v>40</c:v>
                </c:pt>
                <c:pt idx="4">
                  <c:v>30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3-C149-8AB3-04FE6B1D1DEB}"/>
            </c:ext>
          </c:extLst>
        </c:ser>
        <c:ser>
          <c:idx val="1"/>
          <c:order val="1"/>
          <c:tx>
            <c:strRef>
              <c:f>Additional_for_written_analysis!$C$3:$C$4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Additional_for_written_analysis!$A$5:$A$14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games</c:v>
                </c:pt>
                <c:pt idx="6">
                  <c:v>photography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Additional_for_written_analysis!$C$5:$C$14</c:f>
              <c:numCache>
                <c:formatCode>General</c:formatCode>
                <c:ptCount val="9"/>
                <c:pt idx="0">
                  <c:v>493</c:v>
                </c:pt>
                <c:pt idx="1">
                  <c:v>120</c:v>
                </c:pt>
                <c:pt idx="2">
                  <c:v>213</c:v>
                </c:pt>
                <c:pt idx="3">
                  <c:v>180</c:v>
                </c:pt>
                <c:pt idx="4">
                  <c:v>127</c:v>
                </c:pt>
                <c:pt idx="5">
                  <c:v>140</c:v>
                </c:pt>
                <c:pt idx="6">
                  <c:v>117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3-C149-8AB3-04FE6B1D1DEB}"/>
            </c:ext>
          </c:extLst>
        </c:ser>
        <c:ser>
          <c:idx val="2"/>
          <c:order val="2"/>
          <c:tx>
            <c:strRef>
              <c:f>Additional_for_written_analysis!$D$3:$D$4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Additional_for_written_analysis!$A$5:$A$14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games</c:v>
                </c:pt>
                <c:pt idx="6">
                  <c:v>photography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Additional_for_written_analysis!$D$5:$D$14</c:f>
              <c:numCache>
                <c:formatCode>General</c:formatCode>
                <c:ptCount val="9"/>
                <c:pt idx="0">
                  <c:v>24</c:v>
                </c:pt>
                <c:pt idx="1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3-C149-8AB3-04FE6B1D1DEB}"/>
            </c:ext>
          </c:extLst>
        </c:ser>
        <c:ser>
          <c:idx val="3"/>
          <c:order val="3"/>
          <c:tx>
            <c:strRef>
              <c:f>Additional_for_written_analysis!$E$3:$E$4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Additional_for_written_analysis!$A$5:$A$14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games</c:v>
                </c:pt>
                <c:pt idx="6">
                  <c:v>photography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Additional_for_written_analysis!$E$5:$E$14</c:f>
              <c:numCache>
                <c:formatCode>General</c:formatCode>
                <c:ptCount val="9"/>
                <c:pt idx="0">
                  <c:v>839</c:v>
                </c:pt>
                <c:pt idx="1">
                  <c:v>540</c:v>
                </c:pt>
                <c:pt idx="2">
                  <c:v>209</c:v>
                </c:pt>
                <c:pt idx="3">
                  <c:v>300</c:v>
                </c:pt>
                <c:pt idx="4">
                  <c:v>80</c:v>
                </c:pt>
                <c:pt idx="5">
                  <c:v>80</c:v>
                </c:pt>
                <c:pt idx="6">
                  <c:v>103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93-C149-8AB3-04FE6B1D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0815"/>
        <c:axId val="2822447"/>
      </c:barChart>
      <c:catAx>
        <c:axId val="28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47"/>
        <c:crosses val="autoZero"/>
        <c:auto val="1"/>
        <c:lblAlgn val="ctr"/>
        <c:lblOffset val="100"/>
        <c:noMultiLvlLbl val="0"/>
      </c:catAx>
      <c:valAx>
        <c:axId val="28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244659</xdr:colOff>
      <xdr:row>14</xdr:row>
      <xdr:rowOff>93383</xdr:rowOff>
    </xdr:from>
    <xdr:to>
      <xdr:col>8</xdr:col>
      <xdr:colOff>588308</xdr:colOff>
      <xdr:row>30</xdr:row>
      <xdr:rowOff>56031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9DB67-AA93-5640-8C04-90EA50DA5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57150</xdr:rowOff>
    </xdr:from>
    <xdr:to>
      <xdr:col>15</xdr:col>
      <xdr:colOff>533400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32765-527A-FC47-8A68-0EA8CF75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27</xdr:row>
      <xdr:rowOff>82550</xdr:rowOff>
    </xdr:from>
    <xdr:to>
      <xdr:col>20</xdr:col>
      <xdr:colOff>342900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E116F-53A5-B64E-97ED-083F05C9D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26</xdr:row>
      <xdr:rowOff>166168</xdr:rowOff>
    </xdr:from>
    <xdr:to>
      <xdr:col>14</xdr:col>
      <xdr:colOff>261121</xdr:colOff>
      <xdr:row>43</xdr:row>
      <xdr:rowOff>154062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4B297-4D28-4540-BED0-32948289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46290</xdr:colOff>
      <xdr:row>15</xdr:row>
      <xdr:rowOff>117979</xdr:rowOff>
    </xdr:from>
    <xdr:to>
      <xdr:col>6</xdr:col>
      <xdr:colOff>119879</xdr:colOff>
      <xdr:row>30</xdr:row>
      <xdr:rowOff>12581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ABBD8-671A-E144-A902-FFE5EBD2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03.490269097223" createdVersion="6" refreshedVersion="6" minRefreshableVersion="3" recordCount="4114" xr:uid="{1347926F-E902-134F-ABDE-75AFF05C7234}">
  <cacheSource type="worksheet">
    <worksheetSource ref="A1:T4115" sheet="Kickstarter_DataSet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x v="0"/>
    <x v="0"/>
    <x v="0"/>
    <x v="0"/>
    <x v="0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x v="1"/>
    <x v="1"/>
    <x v="1"/>
    <x v="1"/>
    <x v="0"/>
    <x v="0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x v="2"/>
    <x v="2"/>
    <x v="2"/>
    <x v="2"/>
    <x v="0"/>
    <x v="1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x v="3"/>
    <x v="3"/>
    <x v="3"/>
    <x v="3"/>
    <x v="0"/>
    <x v="0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x v="4"/>
    <x v="4"/>
    <x v="4"/>
    <x v="4"/>
    <x v="0"/>
    <x v="0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x v="5"/>
    <x v="5"/>
    <x v="5"/>
    <x v="5"/>
    <x v="0"/>
    <x v="0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x v="6"/>
    <x v="6"/>
    <x v="6"/>
    <x v="6"/>
    <x v="0"/>
    <x v="0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x v="7"/>
    <x v="7"/>
    <x v="7"/>
    <x v="7"/>
    <x v="0"/>
    <x v="0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x v="8"/>
    <x v="8"/>
    <x v="8"/>
    <x v="8"/>
    <x v="0"/>
    <x v="0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x v="9"/>
    <x v="9"/>
    <x v="2"/>
    <x v="9"/>
    <x v="0"/>
    <x v="0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x v="10"/>
    <x v="10"/>
    <x v="9"/>
    <x v="10"/>
    <x v="0"/>
    <x v="0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x v="11"/>
    <x v="11"/>
    <x v="10"/>
    <x v="11"/>
    <x v="0"/>
    <x v="0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x v="12"/>
    <x v="12"/>
    <x v="11"/>
    <x v="12"/>
    <x v="0"/>
    <x v="0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x v="13"/>
    <x v="13"/>
    <x v="8"/>
    <x v="13"/>
    <x v="0"/>
    <x v="0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x v="14"/>
    <x v="14"/>
    <x v="12"/>
    <x v="14"/>
    <x v="0"/>
    <x v="2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x v="15"/>
    <x v="15"/>
    <x v="13"/>
    <x v="15"/>
    <x v="0"/>
    <x v="3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x v="16"/>
    <x v="16"/>
    <x v="14"/>
    <x v="16"/>
    <x v="0"/>
    <x v="0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x v="17"/>
    <x v="17"/>
    <x v="15"/>
    <x v="17"/>
    <x v="0"/>
    <x v="1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x v="18"/>
    <x v="18"/>
    <x v="11"/>
    <x v="18"/>
    <x v="0"/>
    <x v="0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x v="19"/>
    <x v="19"/>
    <x v="16"/>
    <x v="19"/>
    <x v="0"/>
    <x v="0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x v="20"/>
    <x v="20"/>
    <x v="13"/>
    <x v="20"/>
    <x v="0"/>
    <x v="0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x v="21"/>
    <x v="21"/>
    <x v="17"/>
    <x v="21"/>
    <x v="0"/>
    <x v="0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x v="22"/>
    <x v="22"/>
    <x v="18"/>
    <x v="22"/>
    <x v="0"/>
    <x v="0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x v="23"/>
    <x v="23"/>
    <x v="13"/>
    <x v="23"/>
    <x v="0"/>
    <x v="0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x v="24"/>
    <x v="24"/>
    <x v="19"/>
    <x v="24"/>
    <x v="0"/>
    <x v="0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x v="25"/>
    <x v="25"/>
    <x v="20"/>
    <x v="25"/>
    <x v="0"/>
    <x v="0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x v="26"/>
    <x v="26"/>
    <x v="21"/>
    <x v="26"/>
    <x v="0"/>
    <x v="0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x v="27"/>
    <x v="27"/>
    <x v="22"/>
    <x v="27"/>
    <x v="0"/>
    <x v="4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x v="28"/>
    <x v="28"/>
    <x v="14"/>
    <x v="28"/>
    <x v="0"/>
    <x v="0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x v="29"/>
    <x v="29"/>
    <x v="9"/>
    <x v="29"/>
    <x v="0"/>
    <x v="1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x v="30"/>
    <x v="30"/>
    <x v="23"/>
    <x v="30"/>
    <x v="0"/>
    <x v="0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x v="31"/>
    <x v="31"/>
    <x v="24"/>
    <x v="31"/>
    <x v="0"/>
    <x v="0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x v="32"/>
    <x v="32"/>
    <x v="25"/>
    <x v="32"/>
    <x v="0"/>
    <x v="0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x v="33"/>
    <x v="33"/>
    <x v="26"/>
    <x v="33"/>
    <x v="0"/>
    <x v="0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x v="34"/>
    <x v="34"/>
    <x v="27"/>
    <x v="34"/>
    <x v="0"/>
    <x v="0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x v="35"/>
    <x v="35"/>
    <x v="28"/>
    <x v="35"/>
    <x v="0"/>
    <x v="0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x v="36"/>
    <x v="36"/>
    <x v="12"/>
    <x v="36"/>
    <x v="0"/>
    <x v="0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x v="37"/>
    <x v="37"/>
    <x v="29"/>
    <x v="37"/>
    <x v="0"/>
    <x v="0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x v="38"/>
    <x v="38"/>
    <x v="30"/>
    <x v="38"/>
    <x v="0"/>
    <x v="0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x v="39"/>
    <x v="39"/>
    <x v="31"/>
    <x v="39"/>
    <x v="0"/>
    <x v="1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x v="40"/>
    <x v="40"/>
    <x v="13"/>
    <x v="40"/>
    <x v="0"/>
    <x v="0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x v="41"/>
    <x v="41"/>
    <x v="13"/>
    <x v="41"/>
    <x v="0"/>
    <x v="0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x v="42"/>
    <x v="42"/>
    <x v="32"/>
    <x v="42"/>
    <x v="0"/>
    <x v="0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x v="43"/>
    <x v="43"/>
    <x v="3"/>
    <x v="43"/>
    <x v="0"/>
    <x v="0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x v="44"/>
    <x v="44"/>
    <x v="13"/>
    <x v="41"/>
    <x v="0"/>
    <x v="0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x v="45"/>
    <x v="45"/>
    <x v="10"/>
    <x v="44"/>
    <x v="0"/>
    <x v="0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x v="46"/>
    <x v="46"/>
    <x v="33"/>
    <x v="45"/>
    <x v="0"/>
    <x v="2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x v="47"/>
    <x v="47"/>
    <x v="10"/>
    <x v="46"/>
    <x v="0"/>
    <x v="0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x v="48"/>
    <x v="48"/>
    <x v="13"/>
    <x v="47"/>
    <x v="0"/>
    <x v="1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x v="49"/>
    <x v="49"/>
    <x v="14"/>
    <x v="48"/>
    <x v="0"/>
    <x v="0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x v="50"/>
    <x v="50"/>
    <x v="20"/>
    <x v="49"/>
    <x v="0"/>
    <x v="1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x v="51"/>
    <x v="51"/>
    <x v="34"/>
    <x v="50"/>
    <x v="0"/>
    <x v="0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x v="52"/>
    <x v="52"/>
    <x v="3"/>
    <x v="51"/>
    <x v="0"/>
    <x v="0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x v="53"/>
    <x v="53"/>
    <x v="9"/>
    <x v="52"/>
    <x v="0"/>
    <x v="0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x v="54"/>
    <x v="54"/>
    <x v="3"/>
    <x v="53"/>
    <x v="0"/>
    <x v="0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x v="55"/>
    <x v="55"/>
    <x v="35"/>
    <x v="54"/>
    <x v="0"/>
    <x v="0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x v="56"/>
    <x v="56"/>
    <x v="6"/>
    <x v="55"/>
    <x v="0"/>
    <x v="1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x v="57"/>
    <x v="57"/>
    <x v="36"/>
    <x v="56"/>
    <x v="0"/>
    <x v="0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x v="58"/>
    <x v="58"/>
    <x v="3"/>
    <x v="57"/>
    <x v="0"/>
    <x v="0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x v="59"/>
    <x v="59"/>
    <x v="22"/>
    <x v="58"/>
    <x v="0"/>
    <x v="0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x v="60"/>
    <x v="60"/>
    <x v="37"/>
    <x v="59"/>
    <x v="0"/>
    <x v="1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x v="61"/>
    <x v="61"/>
    <x v="10"/>
    <x v="60"/>
    <x v="0"/>
    <x v="0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x v="62"/>
    <x v="62"/>
    <x v="9"/>
    <x v="61"/>
    <x v="0"/>
    <x v="0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x v="63"/>
    <x v="63"/>
    <x v="13"/>
    <x v="62"/>
    <x v="0"/>
    <x v="0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x v="64"/>
    <x v="64"/>
    <x v="38"/>
    <x v="63"/>
    <x v="0"/>
    <x v="0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x v="65"/>
    <x v="65"/>
    <x v="39"/>
    <x v="64"/>
    <x v="0"/>
    <x v="5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x v="66"/>
    <x v="66"/>
    <x v="13"/>
    <x v="65"/>
    <x v="0"/>
    <x v="0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x v="67"/>
    <x v="67"/>
    <x v="13"/>
    <x v="66"/>
    <x v="0"/>
    <x v="0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x v="68"/>
    <x v="68"/>
    <x v="20"/>
    <x v="67"/>
    <x v="0"/>
    <x v="1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x v="69"/>
    <x v="69"/>
    <x v="3"/>
    <x v="68"/>
    <x v="0"/>
    <x v="0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x v="70"/>
    <x v="70"/>
    <x v="2"/>
    <x v="69"/>
    <x v="0"/>
    <x v="0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x v="71"/>
    <x v="71"/>
    <x v="40"/>
    <x v="70"/>
    <x v="0"/>
    <x v="0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x v="72"/>
    <x v="72"/>
    <x v="41"/>
    <x v="71"/>
    <x v="0"/>
    <x v="0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x v="73"/>
    <x v="73"/>
    <x v="42"/>
    <x v="72"/>
    <x v="0"/>
    <x v="0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x v="74"/>
    <x v="74"/>
    <x v="2"/>
    <x v="73"/>
    <x v="0"/>
    <x v="6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x v="75"/>
    <x v="75"/>
    <x v="8"/>
    <x v="74"/>
    <x v="0"/>
    <x v="0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x v="76"/>
    <x v="76"/>
    <x v="43"/>
    <x v="75"/>
    <x v="0"/>
    <x v="0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x v="77"/>
    <x v="77"/>
    <x v="44"/>
    <x v="76"/>
    <x v="0"/>
    <x v="0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x v="78"/>
    <x v="78"/>
    <x v="45"/>
    <x v="77"/>
    <x v="0"/>
    <x v="6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x v="79"/>
    <x v="79"/>
    <x v="46"/>
    <x v="78"/>
    <x v="0"/>
    <x v="1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x v="80"/>
    <x v="80"/>
    <x v="14"/>
    <x v="79"/>
    <x v="0"/>
    <x v="0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x v="81"/>
    <x v="81"/>
    <x v="47"/>
    <x v="80"/>
    <x v="0"/>
    <x v="0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x v="82"/>
    <x v="82"/>
    <x v="23"/>
    <x v="81"/>
    <x v="0"/>
    <x v="0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x v="83"/>
    <x v="83"/>
    <x v="48"/>
    <x v="82"/>
    <x v="0"/>
    <x v="1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x v="84"/>
    <x v="84"/>
    <x v="2"/>
    <x v="83"/>
    <x v="0"/>
    <x v="0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x v="85"/>
    <x v="85"/>
    <x v="38"/>
    <x v="84"/>
    <x v="0"/>
    <x v="0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x v="86"/>
    <x v="86"/>
    <x v="12"/>
    <x v="85"/>
    <x v="0"/>
    <x v="6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x v="87"/>
    <x v="87"/>
    <x v="30"/>
    <x v="86"/>
    <x v="0"/>
    <x v="0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x v="88"/>
    <x v="88"/>
    <x v="8"/>
    <x v="87"/>
    <x v="0"/>
    <x v="0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x v="89"/>
    <x v="89"/>
    <x v="12"/>
    <x v="88"/>
    <x v="0"/>
    <x v="0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x v="90"/>
    <x v="90"/>
    <x v="2"/>
    <x v="89"/>
    <x v="0"/>
    <x v="0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x v="91"/>
    <x v="91"/>
    <x v="9"/>
    <x v="87"/>
    <x v="0"/>
    <x v="0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x v="92"/>
    <x v="92"/>
    <x v="10"/>
    <x v="90"/>
    <x v="0"/>
    <x v="5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x v="93"/>
    <x v="93"/>
    <x v="28"/>
    <x v="91"/>
    <x v="0"/>
    <x v="0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x v="94"/>
    <x v="94"/>
    <x v="49"/>
    <x v="92"/>
    <x v="0"/>
    <x v="1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x v="95"/>
    <x v="95"/>
    <x v="18"/>
    <x v="75"/>
    <x v="0"/>
    <x v="0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x v="96"/>
    <x v="96"/>
    <x v="15"/>
    <x v="93"/>
    <x v="0"/>
    <x v="0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x v="97"/>
    <x v="97"/>
    <x v="44"/>
    <x v="94"/>
    <x v="0"/>
    <x v="0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x v="98"/>
    <x v="98"/>
    <x v="50"/>
    <x v="95"/>
    <x v="0"/>
    <x v="0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x v="99"/>
    <x v="99"/>
    <x v="15"/>
    <x v="96"/>
    <x v="0"/>
    <x v="0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x v="100"/>
    <x v="100"/>
    <x v="10"/>
    <x v="97"/>
    <x v="0"/>
    <x v="0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x v="101"/>
    <x v="101"/>
    <x v="8"/>
    <x v="98"/>
    <x v="0"/>
    <x v="0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x v="102"/>
    <x v="102"/>
    <x v="12"/>
    <x v="99"/>
    <x v="0"/>
    <x v="0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x v="103"/>
    <x v="103"/>
    <x v="46"/>
    <x v="100"/>
    <x v="0"/>
    <x v="1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x v="104"/>
    <x v="104"/>
    <x v="2"/>
    <x v="49"/>
    <x v="0"/>
    <x v="0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x v="105"/>
    <x v="105"/>
    <x v="41"/>
    <x v="101"/>
    <x v="0"/>
    <x v="0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x v="106"/>
    <x v="106"/>
    <x v="10"/>
    <x v="102"/>
    <x v="0"/>
    <x v="0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x v="107"/>
    <x v="107"/>
    <x v="51"/>
    <x v="103"/>
    <x v="0"/>
    <x v="0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x v="108"/>
    <x v="108"/>
    <x v="15"/>
    <x v="29"/>
    <x v="0"/>
    <x v="0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x v="109"/>
    <x v="109"/>
    <x v="28"/>
    <x v="104"/>
    <x v="0"/>
    <x v="0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x v="110"/>
    <x v="110"/>
    <x v="46"/>
    <x v="105"/>
    <x v="0"/>
    <x v="0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x v="111"/>
    <x v="111"/>
    <x v="8"/>
    <x v="106"/>
    <x v="0"/>
    <x v="2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x v="112"/>
    <x v="112"/>
    <x v="10"/>
    <x v="107"/>
    <x v="0"/>
    <x v="0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x v="113"/>
    <x v="113"/>
    <x v="10"/>
    <x v="108"/>
    <x v="0"/>
    <x v="0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x v="114"/>
    <x v="114"/>
    <x v="9"/>
    <x v="109"/>
    <x v="0"/>
    <x v="0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x v="115"/>
    <x v="115"/>
    <x v="52"/>
    <x v="110"/>
    <x v="0"/>
    <x v="0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x v="116"/>
    <x v="116"/>
    <x v="8"/>
    <x v="111"/>
    <x v="0"/>
    <x v="0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x v="117"/>
    <x v="117"/>
    <x v="37"/>
    <x v="112"/>
    <x v="0"/>
    <x v="0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x v="118"/>
    <x v="118"/>
    <x v="10"/>
    <x v="113"/>
    <x v="0"/>
    <x v="0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x v="119"/>
    <x v="119"/>
    <x v="53"/>
    <x v="114"/>
    <x v="0"/>
    <x v="0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x v="120"/>
    <x v="120"/>
    <x v="54"/>
    <x v="115"/>
    <x v="1"/>
    <x v="7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x v="121"/>
    <x v="121"/>
    <x v="9"/>
    <x v="116"/>
    <x v="1"/>
    <x v="0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x v="122"/>
    <x v="122"/>
    <x v="55"/>
    <x v="117"/>
    <x v="1"/>
    <x v="0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x v="123"/>
    <x v="123"/>
    <x v="56"/>
    <x v="118"/>
    <x v="1"/>
    <x v="0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x v="124"/>
    <x v="124"/>
    <x v="23"/>
    <x v="117"/>
    <x v="1"/>
    <x v="0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x v="125"/>
    <x v="125"/>
    <x v="2"/>
    <x v="119"/>
    <x v="1"/>
    <x v="5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x v="126"/>
    <x v="126"/>
    <x v="31"/>
    <x v="120"/>
    <x v="1"/>
    <x v="0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x v="127"/>
    <x v="127"/>
    <x v="6"/>
    <x v="121"/>
    <x v="1"/>
    <x v="0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x v="128"/>
    <x v="128"/>
    <x v="57"/>
    <x v="122"/>
    <x v="1"/>
    <x v="0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x v="129"/>
    <x v="129"/>
    <x v="22"/>
    <x v="117"/>
    <x v="1"/>
    <x v="0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x v="130"/>
    <x v="130"/>
    <x v="20"/>
    <x v="117"/>
    <x v="1"/>
    <x v="1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x v="131"/>
    <x v="131"/>
    <x v="38"/>
    <x v="117"/>
    <x v="1"/>
    <x v="0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x v="132"/>
    <x v="132"/>
    <x v="58"/>
    <x v="123"/>
    <x v="1"/>
    <x v="0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x v="133"/>
    <x v="133"/>
    <x v="59"/>
    <x v="117"/>
    <x v="1"/>
    <x v="0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x v="134"/>
    <x v="134"/>
    <x v="10"/>
    <x v="117"/>
    <x v="1"/>
    <x v="0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x v="135"/>
    <x v="135"/>
    <x v="9"/>
    <x v="124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x v="136"/>
    <x v="121"/>
    <x v="9"/>
    <x v="117"/>
    <x v="1"/>
    <x v="0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x v="137"/>
    <x v="136"/>
    <x v="56"/>
    <x v="117"/>
    <x v="1"/>
    <x v="8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x v="138"/>
    <x v="137"/>
    <x v="60"/>
    <x v="125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x v="139"/>
    <x v="138"/>
    <x v="2"/>
    <x v="83"/>
    <x v="1"/>
    <x v="0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x v="140"/>
    <x v="139"/>
    <x v="61"/>
    <x v="117"/>
    <x v="1"/>
    <x v="0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x v="141"/>
    <x v="140"/>
    <x v="14"/>
    <x v="126"/>
    <x v="1"/>
    <x v="0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x v="142"/>
    <x v="141"/>
    <x v="9"/>
    <x v="115"/>
    <x v="1"/>
    <x v="0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x v="143"/>
    <x v="142"/>
    <x v="62"/>
    <x v="117"/>
    <x v="1"/>
    <x v="2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x v="144"/>
    <x v="143"/>
    <x v="51"/>
    <x v="127"/>
    <x v="1"/>
    <x v="5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x v="145"/>
    <x v="144"/>
    <x v="37"/>
    <x v="128"/>
    <x v="1"/>
    <x v="0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x v="146"/>
    <x v="145"/>
    <x v="22"/>
    <x v="129"/>
    <x v="1"/>
    <x v="0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x v="147"/>
    <x v="146"/>
    <x v="39"/>
    <x v="117"/>
    <x v="1"/>
    <x v="1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x v="148"/>
    <x v="147"/>
    <x v="63"/>
    <x v="130"/>
    <x v="1"/>
    <x v="0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x v="149"/>
    <x v="148"/>
    <x v="3"/>
    <x v="131"/>
    <x v="1"/>
    <x v="0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x v="150"/>
    <x v="149"/>
    <x v="64"/>
    <x v="132"/>
    <x v="1"/>
    <x v="0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x v="151"/>
    <x v="150"/>
    <x v="65"/>
    <x v="133"/>
    <x v="1"/>
    <x v="2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x v="152"/>
    <x v="151"/>
    <x v="66"/>
    <x v="134"/>
    <x v="1"/>
    <x v="0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x v="153"/>
    <x v="152"/>
    <x v="63"/>
    <x v="135"/>
    <x v="1"/>
    <x v="0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x v="154"/>
    <x v="153"/>
    <x v="15"/>
    <x v="130"/>
    <x v="1"/>
    <x v="0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x v="155"/>
    <x v="154"/>
    <x v="67"/>
    <x v="136"/>
    <x v="1"/>
    <x v="0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x v="156"/>
    <x v="155"/>
    <x v="19"/>
    <x v="137"/>
    <x v="1"/>
    <x v="5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x v="157"/>
    <x v="156"/>
    <x v="68"/>
    <x v="138"/>
    <x v="1"/>
    <x v="0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x v="158"/>
    <x v="157"/>
    <x v="10"/>
    <x v="117"/>
    <x v="1"/>
    <x v="0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x v="159"/>
    <x v="158"/>
    <x v="69"/>
    <x v="115"/>
    <x v="1"/>
    <x v="0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x v="160"/>
    <x v="159"/>
    <x v="10"/>
    <x v="117"/>
    <x v="2"/>
    <x v="0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x v="161"/>
    <x v="160"/>
    <x v="63"/>
    <x v="139"/>
    <x v="2"/>
    <x v="0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x v="162"/>
    <x v="161"/>
    <x v="70"/>
    <x v="140"/>
    <x v="2"/>
    <x v="0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x v="163"/>
    <x v="162"/>
    <x v="71"/>
    <x v="117"/>
    <x v="2"/>
    <x v="0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x v="164"/>
    <x v="163"/>
    <x v="72"/>
    <x v="141"/>
    <x v="2"/>
    <x v="0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x v="165"/>
    <x v="164"/>
    <x v="73"/>
    <x v="117"/>
    <x v="2"/>
    <x v="1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x v="166"/>
    <x v="165"/>
    <x v="10"/>
    <x v="142"/>
    <x v="2"/>
    <x v="0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x v="167"/>
    <x v="166"/>
    <x v="74"/>
    <x v="143"/>
    <x v="2"/>
    <x v="0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x v="168"/>
    <x v="167"/>
    <x v="6"/>
    <x v="144"/>
    <x v="2"/>
    <x v="0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x v="169"/>
    <x v="168"/>
    <x v="30"/>
    <x v="145"/>
    <x v="2"/>
    <x v="1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x v="170"/>
    <x v="169"/>
    <x v="3"/>
    <x v="144"/>
    <x v="2"/>
    <x v="0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x v="171"/>
    <x v="170"/>
    <x v="63"/>
    <x v="116"/>
    <x v="2"/>
    <x v="0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x v="172"/>
    <x v="171"/>
    <x v="75"/>
    <x v="117"/>
    <x v="2"/>
    <x v="0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x v="173"/>
    <x v="172"/>
    <x v="76"/>
    <x v="117"/>
    <x v="2"/>
    <x v="1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x v="174"/>
    <x v="173"/>
    <x v="12"/>
    <x v="117"/>
    <x v="2"/>
    <x v="9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x v="175"/>
    <x v="174"/>
    <x v="22"/>
    <x v="146"/>
    <x v="2"/>
    <x v="1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x v="176"/>
    <x v="175"/>
    <x v="15"/>
    <x v="117"/>
    <x v="2"/>
    <x v="0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x v="177"/>
    <x v="176"/>
    <x v="52"/>
    <x v="147"/>
    <x v="2"/>
    <x v="0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x v="178"/>
    <x v="177"/>
    <x v="69"/>
    <x v="117"/>
    <x v="2"/>
    <x v="3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x v="179"/>
    <x v="178"/>
    <x v="28"/>
    <x v="148"/>
    <x v="2"/>
    <x v="0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x v="180"/>
    <x v="179"/>
    <x v="38"/>
    <x v="149"/>
    <x v="2"/>
    <x v="1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x v="181"/>
    <x v="180"/>
    <x v="77"/>
    <x v="150"/>
    <x v="2"/>
    <x v="1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x v="182"/>
    <x v="181"/>
    <x v="28"/>
    <x v="117"/>
    <x v="2"/>
    <x v="0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x v="183"/>
    <x v="182"/>
    <x v="78"/>
    <x v="151"/>
    <x v="2"/>
    <x v="1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x v="184"/>
    <x v="183"/>
    <x v="15"/>
    <x v="152"/>
    <x v="2"/>
    <x v="5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x v="185"/>
    <x v="184"/>
    <x v="79"/>
    <x v="153"/>
    <x v="2"/>
    <x v="10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x v="186"/>
    <x v="185"/>
    <x v="10"/>
    <x v="117"/>
    <x v="2"/>
    <x v="0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x v="187"/>
    <x v="186"/>
    <x v="10"/>
    <x v="25"/>
    <x v="2"/>
    <x v="0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x v="188"/>
    <x v="187"/>
    <x v="15"/>
    <x v="117"/>
    <x v="2"/>
    <x v="0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x v="189"/>
    <x v="188"/>
    <x v="69"/>
    <x v="154"/>
    <x v="2"/>
    <x v="0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x v="190"/>
    <x v="189"/>
    <x v="14"/>
    <x v="155"/>
    <x v="2"/>
    <x v="0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x v="191"/>
    <x v="190"/>
    <x v="10"/>
    <x v="156"/>
    <x v="2"/>
    <x v="2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x v="192"/>
    <x v="191"/>
    <x v="80"/>
    <x v="157"/>
    <x v="2"/>
    <x v="0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x v="193"/>
    <x v="192"/>
    <x v="28"/>
    <x v="117"/>
    <x v="2"/>
    <x v="1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x v="194"/>
    <x v="193"/>
    <x v="30"/>
    <x v="158"/>
    <x v="2"/>
    <x v="1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x v="195"/>
    <x v="194"/>
    <x v="71"/>
    <x v="117"/>
    <x v="2"/>
    <x v="0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x v="196"/>
    <x v="195"/>
    <x v="8"/>
    <x v="159"/>
    <x v="2"/>
    <x v="1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x v="197"/>
    <x v="196"/>
    <x v="30"/>
    <x v="160"/>
    <x v="2"/>
    <x v="1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x v="198"/>
    <x v="197"/>
    <x v="31"/>
    <x v="161"/>
    <x v="2"/>
    <x v="0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x v="199"/>
    <x v="198"/>
    <x v="3"/>
    <x v="117"/>
    <x v="2"/>
    <x v="0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x v="200"/>
    <x v="199"/>
    <x v="12"/>
    <x v="162"/>
    <x v="2"/>
    <x v="0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x v="201"/>
    <x v="200"/>
    <x v="81"/>
    <x v="163"/>
    <x v="2"/>
    <x v="0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x v="202"/>
    <x v="201"/>
    <x v="12"/>
    <x v="117"/>
    <x v="2"/>
    <x v="0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x v="203"/>
    <x v="202"/>
    <x v="30"/>
    <x v="164"/>
    <x v="2"/>
    <x v="1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x v="204"/>
    <x v="203"/>
    <x v="82"/>
    <x v="165"/>
    <x v="2"/>
    <x v="2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x v="205"/>
    <x v="204"/>
    <x v="6"/>
    <x v="166"/>
    <x v="2"/>
    <x v="0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x v="206"/>
    <x v="205"/>
    <x v="83"/>
    <x v="117"/>
    <x v="2"/>
    <x v="0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x v="207"/>
    <x v="206"/>
    <x v="32"/>
    <x v="167"/>
    <x v="2"/>
    <x v="5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x v="208"/>
    <x v="207"/>
    <x v="63"/>
    <x v="117"/>
    <x v="2"/>
    <x v="2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x v="209"/>
    <x v="208"/>
    <x v="31"/>
    <x v="117"/>
    <x v="2"/>
    <x v="0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x v="210"/>
    <x v="209"/>
    <x v="14"/>
    <x v="168"/>
    <x v="2"/>
    <x v="0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x v="211"/>
    <x v="210"/>
    <x v="10"/>
    <x v="169"/>
    <x v="2"/>
    <x v="0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x v="212"/>
    <x v="211"/>
    <x v="84"/>
    <x v="116"/>
    <x v="2"/>
    <x v="0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x v="213"/>
    <x v="212"/>
    <x v="63"/>
    <x v="170"/>
    <x v="2"/>
    <x v="0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x v="214"/>
    <x v="213"/>
    <x v="78"/>
    <x v="116"/>
    <x v="2"/>
    <x v="0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x v="215"/>
    <x v="214"/>
    <x v="85"/>
    <x v="115"/>
    <x v="2"/>
    <x v="1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x v="216"/>
    <x v="215"/>
    <x v="63"/>
    <x v="171"/>
    <x v="2"/>
    <x v="0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x v="217"/>
    <x v="216"/>
    <x v="57"/>
    <x v="172"/>
    <x v="2"/>
    <x v="11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x v="218"/>
    <x v="217"/>
    <x v="10"/>
    <x v="173"/>
    <x v="2"/>
    <x v="0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x v="219"/>
    <x v="218"/>
    <x v="63"/>
    <x v="174"/>
    <x v="2"/>
    <x v="0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x v="220"/>
    <x v="219"/>
    <x v="63"/>
    <x v="175"/>
    <x v="2"/>
    <x v="0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x v="221"/>
    <x v="220"/>
    <x v="63"/>
    <x v="117"/>
    <x v="2"/>
    <x v="0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x v="222"/>
    <x v="221"/>
    <x v="28"/>
    <x v="176"/>
    <x v="2"/>
    <x v="0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x v="223"/>
    <x v="222"/>
    <x v="86"/>
    <x v="117"/>
    <x v="2"/>
    <x v="0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x v="224"/>
    <x v="223"/>
    <x v="87"/>
    <x v="117"/>
    <x v="2"/>
    <x v="2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x v="225"/>
    <x v="224"/>
    <x v="48"/>
    <x v="117"/>
    <x v="2"/>
    <x v="0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x v="226"/>
    <x v="225"/>
    <x v="88"/>
    <x v="156"/>
    <x v="2"/>
    <x v="1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x v="227"/>
    <x v="226"/>
    <x v="89"/>
    <x v="117"/>
    <x v="2"/>
    <x v="0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x v="228"/>
    <x v="227"/>
    <x v="6"/>
    <x v="117"/>
    <x v="2"/>
    <x v="1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x v="229"/>
    <x v="228"/>
    <x v="9"/>
    <x v="117"/>
    <x v="2"/>
    <x v="12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x v="230"/>
    <x v="229"/>
    <x v="36"/>
    <x v="177"/>
    <x v="2"/>
    <x v="0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x v="231"/>
    <x v="230"/>
    <x v="86"/>
    <x v="117"/>
    <x v="2"/>
    <x v="0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x v="232"/>
    <x v="231"/>
    <x v="23"/>
    <x v="178"/>
    <x v="2"/>
    <x v="1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x v="233"/>
    <x v="232"/>
    <x v="90"/>
    <x v="117"/>
    <x v="2"/>
    <x v="0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x v="234"/>
    <x v="233"/>
    <x v="28"/>
    <x v="149"/>
    <x v="2"/>
    <x v="0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x v="235"/>
    <x v="234"/>
    <x v="3"/>
    <x v="117"/>
    <x v="2"/>
    <x v="0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x v="236"/>
    <x v="235"/>
    <x v="60"/>
    <x v="117"/>
    <x v="2"/>
    <x v="0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x v="237"/>
    <x v="236"/>
    <x v="36"/>
    <x v="155"/>
    <x v="2"/>
    <x v="0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x v="238"/>
    <x v="237"/>
    <x v="91"/>
    <x v="117"/>
    <x v="2"/>
    <x v="0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x v="239"/>
    <x v="238"/>
    <x v="28"/>
    <x v="156"/>
    <x v="2"/>
    <x v="2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x v="240"/>
    <x v="239"/>
    <x v="36"/>
    <x v="179"/>
    <x v="0"/>
    <x v="0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x v="241"/>
    <x v="240"/>
    <x v="92"/>
    <x v="180"/>
    <x v="0"/>
    <x v="0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x v="242"/>
    <x v="241"/>
    <x v="93"/>
    <x v="181"/>
    <x v="0"/>
    <x v="0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x v="243"/>
    <x v="242"/>
    <x v="31"/>
    <x v="182"/>
    <x v="0"/>
    <x v="0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x v="244"/>
    <x v="243"/>
    <x v="8"/>
    <x v="183"/>
    <x v="0"/>
    <x v="0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x v="245"/>
    <x v="244"/>
    <x v="10"/>
    <x v="184"/>
    <x v="0"/>
    <x v="0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x v="246"/>
    <x v="245"/>
    <x v="10"/>
    <x v="185"/>
    <x v="0"/>
    <x v="0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x v="247"/>
    <x v="246"/>
    <x v="10"/>
    <x v="186"/>
    <x v="0"/>
    <x v="0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x v="248"/>
    <x v="247"/>
    <x v="94"/>
    <x v="187"/>
    <x v="0"/>
    <x v="0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x v="249"/>
    <x v="248"/>
    <x v="3"/>
    <x v="188"/>
    <x v="0"/>
    <x v="0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x v="250"/>
    <x v="249"/>
    <x v="11"/>
    <x v="189"/>
    <x v="0"/>
    <x v="0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x v="251"/>
    <x v="250"/>
    <x v="8"/>
    <x v="190"/>
    <x v="0"/>
    <x v="0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x v="252"/>
    <x v="251"/>
    <x v="10"/>
    <x v="191"/>
    <x v="0"/>
    <x v="0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x v="253"/>
    <x v="252"/>
    <x v="15"/>
    <x v="192"/>
    <x v="0"/>
    <x v="0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x v="254"/>
    <x v="253"/>
    <x v="95"/>
    <x v="193"/>
    <x v="0"/>
    <x v="0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x v="255"/>
    <x v="254"/>
    <x v="6"/>
    <x v="194"/>
    <x v="0"/>
    <x v="0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x v="256"/>
    <x v="255"/>
    <x v="93"/>
    <x v="195"/>
    <x v="0"/>
    <x v="0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x v="257"/>
    <x v="256"/>
    <x v="19"/>
    <x v="196"/>
    <x v="0"/>
    <x v="0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x v="258"/>
    <x v="257"/>
    <x v="11"/>
    <x v="197"/>
    <x v="0"/>
    <x v="0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x v="259"/>
    <x v="258"/>
    <x v="96"/>
    <x v="198"/>
    <x v="0"/>
    <x v="0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x v="260"/>
    <x v="259"/>
    <x v="3"/>
    <x v="199"/>
    <x v="0"/>
    <x v="0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x v="261"/>
    <x v="260"/>
    <x v="22"/>
    <x v="200"/>
    <x v="0"/>
    <x v="0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x v="262"/>
    <x v="261"/>
    <x v="30"/>
    <x v="44"/>
    <x v="0"/>
    <x v="0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x v="263"/>
    <x v="262"/>
    <x v="31"/>
    <x v="201"/>
    <x v="0"/>
    <x v="0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x v="264"/>
    <x v="263"/>
    <x v="10"/>
    <x v="202"/>
    <x v="0"/>
    <x v="0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x v="265"/>
    <x v="264"/>
    <x v="10"/>
    <x v="203"/>
    <x v="0"/>
    <x v="0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x v="266"/>
    <x v="265"/>
    <x v="28"/>
    <x v="204"/>
    <x v="0"/>
    <x v="0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x v="267"/>
    <x v="266"/>
    <x v="97"/>
    <x v="205"/>
    <x v="0"/>
    <x v="1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x v="268"/>
    <x v="267"/>
    <x v="10"/>
    <x v="206"/>
    <x v="0"/>
    <x v="0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x v="269"/>
    <x v="268"/>
    <x v="57"/>
    <x v="207"/>
    <x v="0"/>
    <x v="2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x v="270"/>
    <x v="269"/>
    <x v="98"/>
    <x v="208"/>
    <x v="0"/>
    <x v="0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x v="271"/>
    <x v="270"/>
    <x v="11"/>
    <x v="209"/>
    <x v="0"/>
    <x v="0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x v="272"/>
    <x v="271"/>
    <x v="9"/>
    <x v="210"/>
    <x v="0"/>
    <x v="0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x v="273"/>
    <x v="272"/>
    <x v="10"/>
    <x v="211"/>
    <x v="0"/>
    <x v="0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x v="274"/>
    <x v="273"/>
    <x v="23"/>
    <x v="212"/>
    <x v="0"/>
    <x v="0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x v="275"/>
    <x v="274"/>
    <x v="22"/>
    <x v="213"/>
    <x v="0"/>
    <x v="0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x v="276"/>
    <x v="275"/>
    <x v="23"/>
    <x v="214"/>
    <x v="0"/>
    <x v="0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x v="277"/>
    <x v="276"/>
    <x v="99"/>
    <x v="215"/>
    <x v="0"/>
    <x v="0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x v="278"/>
    <x v="277"/>
    <x v="100"/>
    <x v="216"/>
    <x v="0"/>
    <x v="0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x v="279"/>
    <x v="278"/>
    <x v="73"/>
    <x v="217"/>
    <x v="0"/>
    <x v="0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x v="280"/>
    <x v="279"/>
    <x v="96"/>
    <x v="218"/>
    <x v="0"/>
    <x v="0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x v="281"/>
    <x v="280"/>
    <x v="62"/>
    <x v="219"/>
    <x v="0"/>
    <x v="0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x v="282"/>
    <x v="281"/>
    <x v="101"/>
    <x v="220"/>
    <x v="0"/>
    <x v="0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x v="283"/>
    <x v="282"/>
    <x v="102"/>
    <x v="221"/>
    <x v="0"/>
    <x v="0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x v="284"/>
    <x v="283"/>
    <x v="79"/>
    <x v="222"/>
    <x v="0"/>
    <x v="0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x v="285"/>
    <x v="284"/>
    <x v="32"/>
    <x v="223"/>
    <x v="0"/>
    <x v="0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x v="286"/>
    <x v="285"/>
    <x v="36"/>
    <x v="224"/>
    <x v="0"/>
    <x v="0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x v="287"/>
    <x v="286"/>
    <x v="36"/>
    <x v="225"/>
    <x v="0"/>
    <x v="0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x v="288"/>
    <x v="287"/>
    <x v="63"/>
    <x v="226"/>
    <x v="0"/>
    <x v="0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x v="289"/>
    <x v="288"/>
    <x v="36"/>
    <x v="227"/>
    <x v="0"/>
    <x v="1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x v="290"/>
    <x v="289"/>
    <x v="37"/>
    <x v="228"/>
    <x v="0"/>
    <x v="0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x v="291"/>
    <x v="290"/>
    <x v="10"/>
    <x v="229"/>
    <x v="0"/>
    <x v="0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x v="292"/>
    <x v="291"/>
    <x v="96"/>
    <x v="230"/>
    <x v="0"/>
    <x v="0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x v="293"/>
    <x v="292"/>
    <x v="91"/>
    <x v="231"/>
    <x v="0"/>
    <x v="0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x v="294"/>
    <x v="293"/>
    <x v="10"/>
    <x v="97"/>
    <x v="0"/>
    <x v="0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x v="295"/>
    <x v="294"/>
    <x v="63"/>
    <x v="232"/>
    <x v="0"/>
    <x v="0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x v="296"/>
    <x v="295"/>
    <x v="31"/>
    <x v="233"/>
    <x v="0"/>
    <x v="0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x v="297"/>
    <x v="296"/>
    <x v="22"/>
    <x v="234"/>
    <x v="0"/>
    <x v="0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x v="298"/>
    <x v="297"/>
    <x v="103"/>
    <x v="235"/>
    <x v="0"/>
    <x v="0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x v="299"/>
    <x v="298"/>
    <x v="3"/>
    <x v="236"/>
    <x v="0"/>
    <x v="0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x v="300"/>
    <x v="299"/>
    <x v="31"/>
    <x v="237"/>
    <x v="0"/>
    <x v="0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x v="301"/>
    <x v="300"/>
    <x v="93"/>
    <x v="238"/>
    <x v="0"/>
    <x v="0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x v="302"/>
    <x v="301"/>
    <x v="3"/>
    <x v="239"/>
    <x v="0"/>
    <x v="0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x v="303"/>
    <x v="302"/>
    <x v="9"/>
    <x v="240"/>
    <x v="0"/>
    <x v="0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x v="304"/>
    <x v="303"/>
    <x v="104"/>
    <x v="241"/>
    <x v="0"/>
    <x v="0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x v="305"/>
    <x v="304"/>
    <x v="51"/>
    <x v="242"/>
    <x v="0"/>
    <x v="0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x v="306"/>
    <x v="305"/>
    <x v="28"/>
    <x v="243"/>
    <x v="0"/>
    <x v="0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x v="307"/>
    <x v="306"/>
    <x v="29"/>
    <x v="244"/>
    <x v="0"/>
    <x v="0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x v="308"/>
    <x v="307"/>
    <x v="14"/>
    <x v="245"/>
    <x v="0"/>
    <x v="0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x v="309"/>
    <x v="308"/>
    <x v="102"/>
    <x v="246"/>
    <x v="0"/>
    <x v="0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x v="310"/>
    <x v="309"/>
    <x v="28"/>
    <x v="247"/>
    <x v="0"/>
    <x v="0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x v="311"/>
    <x v="310"/>
    <x v="22"/>
    <x v="248"/>
    <x v="0"/>
    <x v="0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x v="312"/>
    <x v="311"/>
    <x v="6"/>
    <x v="249"/>
    <x v="0"/>
    <x v="0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x v="313"/>
    <x v="312"/>
    <x v="73"/>
    <x v="250"/>
    <x v="0"/>
    <x v="0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x v="314"/>
    <x v="313"/>
    <x v="28"/>
    <x v="251"/>
    <x v="0"/>
    <x v="0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x v="315"/>
    <x v="314"/>
    <x v="31"/>
    <x v="252"/>
    <x v="0"/>
    <x v="0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x v="316"/>
    <x v="315"/>
    <x v="36"/>
    <x v="253"/>
    <x v="0"/>
    <x v="5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x v="317"/>
    <x v="316"/>
    <x v="11"/>
    <x v="254"/>
    <x v="0"/>
    <x v="0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x v="318"/>
    <x v="317"/>
    <x v="10"/>
    <x v="255"/>
    <x v="0"/>
    <x v="0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x v="319"/>
    <x v="318"/>
    <x v="10"/>
    <x v="256"/>
    <x v="0"/>
    <x v="0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x v="320"/>
    <x v="319"/>
    <x v="22"/>
    <x v="257"/>
    <x v="0"/>
    <x v="1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x v="321"/>
    <x v="320"/>
    <x v="19"/>
    <x v="258"/>
    <x v="0"/>
    <x v="12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x v="322"/>
    <x v="321"/>
    <x v="31"/>
    <x v="259"/>
    <x v="0"/>
    <x v="0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x v="323"/>
    <x v="322"/>
    <x v="105"/>
    <x v="260"/>
    <x v="0"/>
    <x v="0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x v="324"/>
    <x v="323"/>
    <x v="0"/>
    <x v="261"/>
    <x v="0"/>
    <x v="0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x v="325"/>
    <x v="324"/>
    <x v="63"/>
    <x v="262"/>
    <x v="0"/>
    <x v="0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x v="326"/>
    <x v="325"/>
    <x v="60"/>
    <x v="263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x v="327"/>
    <x v="326"/>
    <x v="23"/>
    <x v="264"/>
    <x v="0"/>
    <x v="0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x v="328"/>
    <x v="327"/>
    <x v="96"/>
    <x v="265"/>
    <x v="0"/>
    <x v="0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x v="329"/>
    <x v="328"/>
    <x v="3"/>
    <x v="266"/>
    <x v="0"/>
    <x v="0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x v="330"/>
    <x v="329"/>
    <x v="19"/>
    <x v="267"/>
    <x v="0"/>
    <x v="0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x v="331"/>
    <x v="330"/>
    <x v="79"/>
    <x v="268"/>
    <x v="0"/>
    <x v="0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x v="332"/>
    <x v="331"/>
    <x v="57"/>
    <x v="269"/>
    <x v="0"/>
    <x v="0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x v="333"/>
    <x v="332"/>
    <x v="79"/>
    <x v="270"/>
    <x v="0"/>
    <x v="0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x v="334"/>
    <x v="333"/>
    <x v="3"/>
    <x v="271"/>
    <x v="0"/>
    <x v="0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x v="335"/>
    <x v="334"/>
    <x v="0"/>
    <x v="272"/>
    <x v="0"/>
    <x v="0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x v="336"/>
    <x v="335"/>
    <x v="31"/>
    <x v="273"/>
    <x v="0"/>
    <x v="0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x v="337"/>
    <x v="336"/>
    <x v="9"/>
    <x v="274"/>
    <x v="0"/>
    <x v="0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x v="338"/>
    <x v="337"/>
    <x v="36"/>
    <x v="275"/>
    <x v="0"/>
    <x v="0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x v="339"/>
    <x v="338"/>
    <x v="12"/>
    <x v="276"/>
    <x v="0"/>
    <x v="0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x v="340"/>
    <x v="339"/>
    <x v="19"/>
    <x v="277"/>
    <x v="0"/>
    <x v="0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x v="341"/>
    <x v="340"/>
    <x v="8"/>
    <x v="278"/>
    <x v="0"/>
    <x v="0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x v="342"/>
    <x v="341"/>
    <x v="56"/>
    <x v="279"/>
    <x v="0"/>
    <x v="0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x v="343"/>
    <x v="342"/>
    <x v="11"/>
    <x v="280"/>
    <x v="0"/>
    <x v="0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x v="344"/>
    <x v="343"/>
    <x v="106"/>
    <x v="281"/>
    <x v="0"/>
    <x v="0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x v="345"/>
    <x v="344"/>
    <x v="107"/>
    <x v="282"/>
    <x v="0"/>
    <x v="0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x v="346"/>
    <x v="345"/>
    <x v="3"/>
    <x v="283"/>
    <x v="0"/>
    <x v="0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x v="347"/>
    <x v="346"/>
    <x v="79"/>
    <x v="284"/>
    <x v="0"/>
    <x v="0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x v="348"/>
    <x v="347"/>
    <x v="3"/>
    <x v="285"/>
    <x v="0"/>
    <x v="0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x v="349"/>
    <x v="348"/>
    <x v="108"/>
    <x v="286"/>
    <x v="0"/>
    <x v="0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x v="350"/>
    <x v="349"/>
    <x v="31"/>
    <x v="287"/>
    <x v="0"/>
    <x v="0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x v="351"/>
    <x v="350"/>
    <x v="109"/>
    <x v="288"/>
    <x v="0"/>
    <x v="3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x v="352"/>
    <x v="351"/>
    <x v="3"/>
    <x v="289"/>
    <x v="0"/>
    <x v="0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x v="353"/>
    <x v="352"/>
    <x v="110"/>
    <x v="290"/>
    <x v="0"/>
    <x v="0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x v="354"/>
    <x v="353"/>
    <x v="8"/>
    <x v="291"/>
    <x v="0"/>
    <x v="0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x v="355"/>
    <x v="354"/>
    <x v="19"/>
    <x v="292"/>
    <x v="0"/>
    <x v="0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x v="356"/>
    <x v="355"/>
    <x v="51"/>
    <x v="2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x v="357"/>
    <x v="356"/>
    <x v="36"/>
    <x v="294"/>
    <x v="0"/>
    <x v="0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x v="358"/>
    <x v="357"/>
    <x v="63"/>
    <x v="295"/>
    <x v="0"/>
    <x v="0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x v="359"/>
    <x v="358"/>
    <x v="111"/>
    <x v="296"/>
    <x v="0"/>
    <x v="0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x v="360"/>
    <x v="359"/>
    <x v="14"/>
    <x v="297"/>
    <x v="0"/>
    <x v="0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x v="361"/>
    <x v="360"/>
    <x v="19"/>
    <x v="298"/>
    <x v="0"/>
    <x v="0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x v="362"/>
    <x v="361"/>
    <x v="112"/>
    <x v="48"/>
    <x v="0"/>
    <x v="0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x v="363"/>
    <x v="362"/>
    <x v="113"/>
    <x v="299"/>
    <x v="0"/>
    <x v="0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x v="364"/>
    <x v="363"/>
    <x v="39"/>
    <x v="300"/>
    <x v="0"/>
    <x v="0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x v="365"/>
    <x v="364"/>
    <x v="36"/>
    <x v="301"/>
    <x v="0"/>
    <x v="1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x v="366"/>
    <x v="365"/>
    <x v="114"/>
    <x v="302"/>
    <x v="0"/>
    <x v="0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x v="367"/>
    <x v="366"/>
    <x v="3"/>
    <x v="303"/>
    <x v="0"/>
    <x v="0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x v="368"/>
    <x v="367"/>
    <x v="78"/>
    <x v="30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x v="369"/>
    <x v="368"/>
    <x v="115"/>
    <x v="305"/>
    <x v="0"/>
    <x v="0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x v="370"/>
    <x v="369"/>
    <x v="31"/>
    <x v="306"/>
    <x v="0"/>
    <x v="0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x v="371"/>
    <x v="370"/>
    <x v="60"/>
    <x v="307"/>
    <x v="0"/>
    <x v="0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x v="372"/>
    <x v="371"/>
    <x v="43"/>
    <x v="308"/>
    <x v="0"/>
    <x v="1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x v="373"/>
    <x v="372"/>
    <x v="51"/>
    <x v="309"/>
    <x v="0"/>
    <x v="0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x v="374"/>
    <x v="373"/>
    <x v="12"/>
    <x v="310"/>
    <x v="0"/>
    <x v="0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x v="375"/>
    <x v="374"/>
    <x v="2"/>
    <x v="49"/>
    <x v="0"/>
    <x v="0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x v="376"/>
    <x v="375"/>
    <x v="116"/>
    <x v="311"/>
    <x v="0"/>
    <x v="1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x v="377"/>
    <x v="376"/>
    <x v="14"/>
    <x v="312"/>
    <x v="0"/>
    <x v="0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x v="378"/>
    <x v="377"/>
    <x v="9"/>
    <x v="313"/>
    <x v="0"/>
    <x v="5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x v="379"/>
    <x v="378"/>
    <x v="36"/>
    <x v="314"/>
    <x v="0"/>
    <x v="0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x v="380"/>
    <x v="379"/>
    <x v="23"/>
    <x v="315"/>
    <x v="0"/>
    <x v="0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x v="381"/>
    <x v="380"/>
    <x v="31"/>
    <x v="316"/>
    <x v="0"/>
    <x v="0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x v="382"/>
    <x v="381"/>
    <x v="20"/>
    <x v="317"/>
    <x v="0"/>
    <x v="0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x v="383"/>
    <x v="382"/>
    <x v="117"/>
    <x v="318"/>
    <x v="0"/>
    <x v="0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x v="384"/>
    <x v="383"/>
    <x v="22"/>
    <x v="319"/>
    <x v="0"/>
    <x v="0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x v="385"/>
    <x v="384"/>
    <x v="31"/>
    <x v="320"/>
    <x v="0"/>
    <x v="0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x v="386"/>
    <x v="385"/>
    <x v="20"/>
    <x v="321"/>
    <x v="0"/>
    <x v="0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x v="387"/>
    <x v="386"/>
    <x v="114"/>
    <x v="322"/>
    <x v="0"/>
    <x v="0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x v="388"/>
    <x v="387"/>
    <x v="10"/>
    <x v="323"/>
    <x v="0"/>
    <x v="0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x v="389"/>
    <x v="388"/>
    <x v="118"/>
    <x v="324"/>
    <x v="0"/>
    <x v="0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x v="390"/>
    <x v="389"/>
    <x v="28"/>
    <x v="325"/>
    <x v="0"/>
    <x v="0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x v="391"/>
    <x v="390"/>
    <x v="22"/>
    <x v="326"/>
    <x v="0"/>
    <x v="0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x v="392"/>
    <x v="391"/>
    <x v="17"/>
    <x v="327"/>
    <x v="0"/>
    <x v="0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x v="393"/>
    <x v="392"/>
    <x v="63"/>
    <x v="328"/>
    <x v="0"/>
    <x v="0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x v="394"/>
    <x v="393"/>
    <x v="119"/>
    <x v="329"/>
    <x v="0"/>
    <x v="3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x v="395"/>
    <x v="394"/>
    <x v="3"/>
    <x v="330"/>
    <x v="0"/>
    <x v="0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x v="396"/>
    <x v="395"/>
    <x v="36"/>
    <x v="331"/>
    <x v="0"/>
    <x v="0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x v="397"/>
    <x v="396"/>
    <x v="120"/>
    <x v="332"/>
    <x v="0"/>
    <x v="0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x v="398"/>
    <x v="397"/>
    <x v="51"/>
    <x v="333"/>
    <x v="0"/>
    <x v="0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x v="399"/>
    <x v="398"/>
    <x v="22"/>
    <x v="334"/>
    <x v="0"/>
    <x v="1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x v="400"/>
    <x v="399"/>
    <x v="3"/>
    <x v="335"/>
    <x v="0"/>
    <x v="0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x v="401"/>
    <x v="400"/>
    <x v="63"/>
    <x v="336"/>
    <x v="0"/>
    <x v="0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x v="402"/>
    <x v="401"/>
    <x v="13"/>
    <x v="337"/>
    <x v="0"/>
    <x v="0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x v="403"/>
    <x v="402"/>
    <x v="10"/>
    <x v="338"/>
    <x v="0"/>
    <x v="0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x v="404"/>
    <x v="403"/>
    <x v="19"/>
    <x v="339"/>
    <x v="0"/>
    <x v="0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x v="405"/>
    <x v="404"/>
    <x v="121"/>
    <x v="340"/>
    <x v="0"/>
    <x v="0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x v="406"/>
    <x v="405"/>
    <x v="70"/>
    <x v="341"/>
    <x v="0"/>
    <x v="0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x v="407"/>
    <x v="406"/>
    <x v="13"/>
    <x v="342"/>
    <x v="0"/>
    <x v="0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x v="408"/>
    <x v="407"/>
    <x v="12"/>
    <x v="343"/>
    <x v="0"/>
    <x v="0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x v="409"/>
    <x v="408"/>
    <x v="2"/>
    <x v="344"/>
    <x v="0"/>
    <x v="1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x v="410"/>
    <x v="409"/>
    <x v="28"/>
    <x v="345"/>
    <x v="0"/>
    <x v="5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x v="411"/>
    <x v="410"/>
    <x v="11"/>
    <x v="346"/>
    <x v="0"/>
    <x v="0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x v="412"/>
    <x v="411"/>
    <x v="30"/>
    <x v="347"/>
    <x v="0"/>
    <x v="0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x v="413"/>
    <x v="412"/>
    <x v="122"/>
    <x v="348"/>
    <x v="0"/>
    <x v="0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x v="414"/>
    <x v="413"/>
    <x v="17"/>
    <x v="349"/>
    <x v="0"/>
    <x v="0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x v="415"/>
    <x v="414"/>
    <x v="123"/>
    <x v="350"/>
    <x v="0"/>
    <x v="5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x v="416"/>
    <x v="415"/>
    <x v="28"/>
    <x v="351"/>
    <x v="0"/>
    <x v="0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x v="417"/>
    <x v="416"/>
    <x v="124"/>
    <x v="352"/>
    <x v="0"/>
    <x v="0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x v="418"/>
    <x v="417"/>
    <x v="125"/>
    <x v="353"/>
    <x v="0"/>
    <x v="0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x v="419"/>
    <x v="418"/>
    <x v="6"/>
    <x v="354"/>
    <x v="0"/>
    <x v="0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x v="420"/>
    <x v="419"/>
    <x v="126"/>
    <x v="355"/>
    <x v="2"/>
    <x v="0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x v="421"/>
    <x v="420"/>
    <x v="36"/>
    <x v="356"/>
    <x v="2"/>
    <x v="0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x v="422"/>
    <x v="421"/>
    <x v="79"/>
    <x v="357"/>
    <x v="2"/>
    <x v="0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x v="423"/>
    <x v="422"/>
    <x v="22"/>
    <x v="358"/>
    <x v="2"/>
    <x v="0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x v="424"/>
    <x v="423"/>
    <x v="9"/>
    <x v="359"/>
    <x v="2"/>
    <x v="0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x v="425"/>
    <x v="424"/>
    <x v="63"/>
    <x v="360"/>
    <x v="2"/>
    <x v="0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x v="426"/>
    <x v="425"/>
    <x v="3"/>
    <x v="361"/>
    <x v="2"/>
    <x v="0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x v="427"/>
    <x v="426"/>
    <x v="115"/>
    <x v="117"/>
    <x v="2"/>
    <x v="0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x v="428"/>
    <x v="427"/>
    <x v="14"/>
    <x v="362"/>
    <x v="2"/>
    <x v="0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x v="429"/>
    <x v="428"/>
    <x v="10"/>
    <x v="117"/>
    <x v="2"/>
    <x v="0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x v="430"/>
    <x v="429"/>
    <x v="28"/>
    <x v="363"/>
    <x v="2"/>
    <x v="0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x v="431"/>
    <x v="430"/>
    <x v="9"/>
    <x v="364"/>
    <x v="2"/>
    <x v="1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x v="432"/>
    <x v="431"/>
    <x v="12"/>
    <x v="365"/>
    <x v="2"/>
    <x v="0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x v="433"/>
    <x v="432"/>
    <x v="9"/>
    <x v="117"/>
    <x v="2"/>
    <x v="0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x v="434"/>
    <x v="433"/>
    <x v="30"/>
    <x v="366"/>
    <x v="2"/>
    <x v="0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x v="435"/>
    <x v="434"/>
    <x v="74"/>
    <x v="158"/>
    <x v="2"/>
    <x v="0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x v="436"/>
    <x v="435"/>
    <x v="28"/>
    <x v="117"/>
    <x v="2"/>
    <x v="0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x v="437"/>
    <x v="436"/>
    <x v="39"/>
    <x v="117"/>
    <x v="2"/>
    <x v="5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x v="438"/>
    <x v="437"/>
    <x v="22"/>
    <x v="367"/>
    <x v="2"/>
    <x v="0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x v="439"/>
    <x v="438"/>
    <x v="52"/>
    <x v="117"/>
    <x v="2"/>
    <x v="0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x v="440"/>
    <x v="439"/>
    <x v="10"/>
    <x v="139"/>
    <x v="2"/>
    <x v="0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x v="441"/>
    <x v="440"/>
    <x v="44"/>
    <x v="117"/>
    <x v="2"/>
    <x v="1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x v="442"/>
    <x v="441"/>
    <x v="73"/>
    <x v="368"/>
    <x v="2"/>
    <x v="0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x v="443"/>
    <x v="442"/>
    <x v="3"/>
    <x v="115"/>
    <x v="2"/>
    <x v="5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x v="444"/>
    <x v="443"/>
    <x v="28"/>
    <x v="155"/>
    <x v="2"/>
    <x v="0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x v="445"/>
    <x v="444"/>
    <x v="127"/>
    <x v="369"/>
    <x v="2"/>
    <x v="0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x v="446"/>
    <x v="445"/>
    <x v="124"/>
    <x v="370"/>
    <x v="2"/>
    <x v="0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x v="447"/>
    <x v="446"/>
    <x v="11"/>
    <x v="139"/>
    <x v="2"/>
    <x v="1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x v="448"/>
    <x v="447"/>
    <x v="30"/>
    <x v="371"/>
    <x v="2"/>
    <x v="0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x v="449"/>
    <x v="448"/>
    <x v="13"/>
    <x v="372"/>
    <x v="2"/>
    <x v="1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x v="450"/>
    <x v="449"/>
    <x v="63"/>
    <x v="373"/>
    <x v="2"/>
    <x v="0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x v="451"/>
    <x v="450"/>
    <x v="22"/>
    <x v="117"/>
    <x v="2"/>
    <x v="0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x v="452"/>
    <x v="451"/>
    <x v="47"/>
    <x v="374"/>
    <x v="2"/>
    <x v="0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x v="453"/>
    <x v="452"/>
    <x v="128"/>
    <x v="375"/>
    <x v="2"/>
    <x v="0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x v="454"/>
    <x v="453"/>
    <x v="3"/>
    <x v="376"/>
    <x v="2"/>
    <x v="0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x v="455"/>
    <x v="454"/>
    <x v="99"/>
    <x v="372"/>
    <x v="2"/>
    <x v="0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x v="456"/>
    <x v="455"/>
    <x v="129"/>
    <x v="377"/>
    <x v="2"/>
    <x v="0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x v="457"/>
    <x v="456"/>
    <x v="22"/>
    <x v="117"/>
    <x v="2"/>
    <x v="5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x v="458"/>
    <x v="457"/>
    <x v="3"/>
    <x v="378"/>
    <x v="2"/>
    <x v="1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x v="459"/>
    <x v="458"/>
    <x v="130"/>
    <x v="379"/>
    <x v="2"/>
    <x v="0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x v="460"/>
    <x v="459"/>
    <x v="0"/>
    <x v="379"/>
    <x v="2"/>
    <x v="0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x v="461"/>
    <x v="460"/>
    <x v="131"/>
    <x v="117"/>
    <x v="2"/>
    <x v="1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x v="462"/>
    <x v="461"/>
    <x v="57"/>
    <x v="117"/>
    <x v="2"/>
    <x v="0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x v="463"/>
    <x v="462"/>
    <x v="56"/>
    <x v="380"/>
    <x v="2"/>
    <x v="0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x v="464"/>
    <x v="463"/>
    <x v="132"/>
    <x v="116"/>
    <x v="2"/>
    <x v="12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x v="465"/>
    <x v="464"/>
    <x v="133"/>
    <x v="381"/>
    <x v="2"/>
    <x v="0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x v="466"/>
    <x v="465"/>
    <x v="3"/>
    <x v="382"/>
    <x v="2"/>
    <x v="0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x v="467"/>
    <x v="466"/>
    <x v="22"/>
    <x v="383"/>
    <x v="2"/>
    <x v="0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x v="468"/>
    <x v="467"/>
    <x v="51"/>
    <x v="117"/>
    <x v="2"/>
    <x v="0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x v="469"/>
    <x v="468"/>
    <x v="12"/>
    <x v="117"/>
    <x v="2"/>
    <x v="1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x v="470"/>
    <x v="469"/>
    <x v="10"/>
    <x v="152"/>
    <x v="2"/>
    <x v="0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x v="471"/>
    <x v="470"/>
    <x v="56"/>
    <x v="384"/>
    <x v="2"/>
    <x v="0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x v="472"/>
    <x v="471"/>
    <x v="134"/>
    <x v="385"/>
    <x v="2"/>
    <x v="0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x v="473"/>
    <x v="472"/>
    <x v="11"/>
    <x v="386"/>
    <x v="2"/>
    <x v="0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x v="474"/>
    <x v="473"/>
    <x v="126"/>
    <x v="116"/>
    <x v="2"/>
    <x v="0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x v="475"/>
    <x v="474"/>
    <x v="13"/>
    <x v="117"/>
    <x v="2"/>
    <x v="0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x v="476"/>
    <x v="475"/>
    <x v="135"/>
    <x v="387"/>
    <x v="2"/>
    <x v="0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x v="477"/>
    <x v="476"/>
    <x v="15"/>
    <x v="117"/>
    <x v="2"/>
    <x v="0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x v="478"/>
    <x v="477"/>
    <x v="3"/>
    <x v="117"/>
    <x v="2"/>
    <x v="0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x v="479"/>
    <x v="478"/>
    <x v="36"/>
    <x v="388"/>
    <x v="2"/>
    <x v="0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x v="480"/>
    <x v="479"/>
    <x v="79"/>
    <x v="389"/>
    <x v="2"/>
    <x v="0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x v="481"/>
    <x v="480"/>
    <x v="11"/>
    <x v="390"/>
    <x v="2"/>
    <x v="0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x v="482"/>
    <x v="481"/>
    <x v="3"/>
    <x v="115"/>
    <x v="2"/>
    <x v="0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x v="483"/>
    <x v="482"/>
    <x v="36"/>
    <x v="391"/>
    <x v="2"/>
    <x v="1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x v="484"/>
    <x v="483"/>
    <x v="58"/>
    <x v="392"/>
    <x v="2"/>
    <x v="1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x v="485"/>
    <x v="484"/>
    <x v="136"/>
    <x v="393"/>
    <x v="2"/>
    <x v="1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x v="486"/>
    <x v="485"/>
    <x v="137"/>
    <x v="155"/>
    <x v="2"/>
    <x v="2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x v="487"/>
    <x v="486"/>
    <x v="63"/>
    <x v="117"/>
    <x v="2"/>
    <x v="5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x v="488"/>
    <x v="487"/>
    <x v="14"/>
    <x v="117"/>
    <x v="2"/>
    <x v="0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x v="489"/>
    <x v="488"/>
    <x v="138"/>
    <x v="394"/>
    <x v="2"/>
    <x v="0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x v="490"/>
    <x v="489"/>
    <x v="28"/>
    <x v="117"/>
    <x v="2"/>
    <x v="0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x v="491"/>
    <x v="490"/>
    <x v="3"/>
    <x v="117"/>
    <x v="2"/>
    <x v="0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x v="492"/>
    <x v="491"/>
    <x v="139"/>
    <x v="117"/>
    <x v="2"/>
    <x v="11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x v="493"/>
    <x v="492"/>
    <x v="11"/>
    <x v="117"/>
    <x v="2"/>
    <x v="1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x v="494"/>
    <x v="493"/>
    <x v="22"/>
    <x v="395"/>
    <x v="2"/>
    <x v="0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x v="495"/>
    <x v="494"/>
    <x v="39"/>
    <x v="117"/>
    <x v="2"/>
    <x v="0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x v="496"/>
    <x v="495"/>
    <x v="127"/>
    <x v="116"/>
    <x v="2"/>
    <x v="0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x v="497"/>
    <x v="496"/>
    <x v="140"/>
    <x v="134"/>
    <x v="2"/>
    <x v="0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x v="498"/>
    <x v="497"/>
    <x v="141"/>
    <x v="396"/>
    <x v="2"/>
    <x v="0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x v="499"/>
    <x v="498"/>
    <x v="22"/>
    <x v="397"/>
    <x v="2"/>
    <x v="0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x v="500"/>
    <x v="499"/>
    <x v="115"/>
    <x v="394"/>
    <x v="2"/>
    <x v="0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x v="501"/>
    <x v="500"/>
    <x v="3"/>
    <x v="117"/>
    <x v="2"/>
    <x v="0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x v="502"/>
    <x v="501"/>
    <x v="22"/>
    <x v="398"/>
    <x v="2"/>
    <x v="0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x v="503"/>
    <x v="502"/>
    <x v="115"/>
    <x v="399"/>
    <x v="2"/>
    <x v="1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x v="504"/>
    <x v="503"/>
    <x v="142"/>
    <x v="400"/>
    <x v="2"/>
    <x v="0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x v="505"/>
    <x v="504"/>
    <x v="14"/>
    <x v="401"/>
    <x v="2"/>
    <x v="0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x v="506"/>
    <x v="505"/>
    <x v="61"/>
    <x v="156"/>
    <x v="2"/>
    <x v="0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x v="507"/>
    <x v="506"/>
    <x v="22"/>
    <x v="141"/>
    <x v="2"/>
    <x v="0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x v="508"/>
    <x v="507"/>
    <x v="63"/>
    <x v="402"/>
    <x v="2"/>
    <x v="0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x v="509"/>
    <x v="508"/>
    <x v="10"/>
    <x v="115"/>
    <x v="2"/>
    <x v="1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x v="510"/>
    <x v="509"/>
    <x v="32"/>
    <x v="117"/>
    <x v="2"/>
    <x v="0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x v="511"/>
    <x v="510"/>
    <x v="10"/>
    <x v="403"/>
    <x v="2"/>
    <x v="0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x v="512"/>
    <x v="511"/>
    <x v="6"/>
    <x v="143"/>
    <x v="2"/>
    <x v="0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x v="513"/>
    <x v="512"/>
    <x v="63"/>
    <x v="404"/>
    <x v="2"/>
    <x v="0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x v="514"/>
    <x v="513"/>
    <x v="15"/>
    <x v="155"/>
    <x v="2"/>
    <x v="5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x v="515"/>
    <x v="514"/>
    <x v="143"/>
    <x v="405"/>
    <x v="2"/>
    <x v="0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x v="516"/>
    <x v="515"/>
    <x v="10"/>
    <x v="117"/>
    <x v="2"/>
    <x v="1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x v="517"/>
    <x v="516"/>
    <x v="36"/>
    <x v="82"/>
    <x v="2"/>
    <x v="0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x v="518"/>
    <x v="517"/>
    <x v="144"/>
    <x v="117"/>
    <x v="2"/>
    <x v="0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x v="519"/>
    <x v="518"/>
    <x v="145"/>
    <x v="406"/>
    <x v="2"/>
    <x v="0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x v="520"/>
    <x v="519"/>
    <x v="10"/>
    <x v="407"/>
    <x v="0"/>
    <x v="1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x v="521"/>
    <x v="520"/>
    <x v="10"/>
    <x v="408"/>
    <x v="0"/>
    <x v="0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x v="522"/>
    <x v="521"/>
    <x v="9"/>
    <x v="409"/>
    <x v="0"/>
    <x v="0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x v="523"/>
    <x v="522"/>
    <x v="10"/>
    <x v="410"/>
    <x v="0"/>
    <x v="0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x v="524"/>
    <x v="523"/>
    <x v="8"/>
    <x v="411"/>
    <x v="0"/>
    <x v="1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x v="525"/>
    <x v="524"/>
    <x v="14"/>
    <x v="48"/>
    <x v="0"/>
    <x v="0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x v="526"/>
    <x v="525"/>
    <x v="15"/>
    <x v="412"/>
    <x v="0"/>
    <x v="1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x v="527"/>
    <x v="526"/>
    <x v="3"/>
    <x v="413"/>
    <x v="0"/>
    <x v="0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x v="528"/>
    <x v="527"/>
    <x v="146"/>
    <x v="414"/>
    <x v="0"/>
    <x v="0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x v="529"/>
    <x v="528"/>
    <x v="38"/>
    <x v="415"/>
    <x v="0"/>
    <x v="5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x v="530"/>
    <x v="529"/>
    <x v="147"/>
    <x v="416"/>
    <x v="0"/>
    <x v="0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x v="531"/>
    <x v="530"/>
    <x v="23"/>
    <x v="417"/>
    <x v="0"/>
    <x v="0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x v="532"/>
    <x v="531"/>
    <x v="3"/>
    <x v="418"/>
    <x v="0"/>
    <x v="0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x v="533"/>
    <x v="532"/>
    <x v="13"/>
    <x v="20"/>
    <x v="0"/>
    <x v="1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x v="534"/>
    <x v="533"/>
    <x v="36"/>
    <x v="419"/>
    <x v="0"/>
    <x v="10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x v="535"/>
    <x v="534"/>
    <x v="13"/>
    <x v="420"/>
    <x v="0"/>
    <x v="1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x v="536"/>
    <x v="535"/>
    <x v="126"/>
    <x v="421"/>
    <x v="0"/>
    <x v="1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x v="537"/>
    <x v="536"/>
    <x v="13"/>
    <x v="422"/>
    <x v="0"/>
    <x v="0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x v="538"/>
    <x v="537"/>
    <x v="10"/>
    <x v="423"/>
    <x v="0"/>
    <x v="0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x v="539"/>
    <x v="538"/>
    <x v="2"/>
    <x v="424"/>
    <x v="0"/>
    <x v="1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x v="540"/>
    <x v="539"/>
    <x v="36"/>
    <x v="116"/>
    <x v="2"/>
    <x v="0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x v="541"/>
    <x v="540"/>
    <x v="37"/>
    <x v="379"/>
    <x v="2"/>
    <x v="0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x v="542"/>
    <x v="541"/>
    <x v="65"/>
    <x v="116"/>
    <x v="2"/>
    <x v="0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x v="543"/>
    <x v="542"/>
    <x v="29"/>
    <x v="119"/>
    <x v="2"/>
    <x v="2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x v="544"/>
    <x v="543"/>
    <x v="2"/>
    <x v="360"/>
    <x v="2"/>
    <x v="0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x v="545"/>
    <x v="544"/>
    <x v="63"/>
    <x v="425"/>
    <x v="2"/>
    <x v="6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x v="546"/>
    <x v="545"/>
    <x v="127"/>
    <x v="401"/>
    <x v="2"/>
    <x v="0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x v="547"/>
    <x v="546"/>
    <x v="51"/>
    <x v="117"/>
    <x v="2"/>
    <x v="1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x v="548"/>
    <x v="547"/>
    <x v="3"/>
    <x v="426"/>
    <x v="2"/>
    <x v="1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x v="549"/>
    <x v="548"/>
    <x v="30"/>
    <x v="427"/>
    <x v="2"/>
    <x v="1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x v="550"/>
    <x v="549"/>
    <x v="10"/>
    <x v="428"/>
    <x v="2"/>
    <x v="5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x v="551"/>
    <x v="550"/>
    <x v="96"/>
    <x v="429"/>
    <x v="2"/>
    <x v="0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x v="552"/>
    <x v="551"/>
    <x v="101"/>
    <x v="117"/>
    <x v="2"/>
    <x v="5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x v="553"/>
    <x v="552"/>
    <x v="31"/>
    <x v="430"/>
    <x v="2"/>
    <x v="0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x v="554"/>
    <x v="553"/>
    <x v="148"/>
    <x v="431"/>
    <x v="2"/>
    <x v="0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x v="555"/>
    <x v="554"/>
    <x v="51"/>
    <x v="117"/>
    <x v="2"/>
    <x v="1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x v="556"/>
    <x v="555"/>
    <x v="6"/>
    <x v="148"/>
    <x v="2"/>
    <x v="0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x v="557"/>
    <x v="556"/>
    <x v="60"/>
    <x v="432"/>
    <x v="2"/>
    <x v="12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x v="558"/>
    <x v="557"/>
    <x v="47"/>
    <x v="117"/>
    <x v="2"/>
    <x v="0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x v="559"/>
    <x v="558"/>
    <x v="149"/>
    <x v="155"/>
    <x v="2"/>
    <x v="0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x v="560"/>
    <x v="559"/>
    <x v="57"/>
    <x v="433"/>
    <x v="2"/>
    <x v="5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x v="561"/>
    <x v="560"/>
    <x v="36"/>
    <x v="434"/>
    <x v="2"/>
    <x v="0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x v="562"/>
    <x v="561"/>
    <x v="63"/>
    <x v="117"/>
    <x v="2"/>
    <x v="9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x v="563"/>
    <x v="562"/>
    <x v="96"/>
    <x v="427"/>
    <x v="2"/>
    <x v="2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x v="564"/>
    <x v="563"/>
    <x v="102"/>
    <x v="116"/>
    <x v="2"/>
    <x v="6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x v="565"/>
    <x v="564"/>
    <x v="31"/>
    <x v="117"/>
    <x v="2"/>
    <x v="1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x v="566"/>
    <x v="565"/>
    <x v="10"/>
    <x v="116"/>
    <x v="2"/>
    <x v="0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x v="567"/>
    <x v="566"/>
    <x v="3"/>
    <x v="117"/>
    <x v="2"/>
    <x v="0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x v="568"/>
    <x v="567"/>
    <x v="142"/>
    <x v="435"/>
    <x v="2"/>
    <x v="4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x v="569"/>
    <x v="568"/>
    <x v="30"/>
    <x v="170"/>
    <x v="2"/>
    <x v="5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x v="570"/>
    <x v="569"/>
    <x v="94"/>
    <x v="436"/>
    <x v="2"/>
    <x v="0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x v="571"/>
    <x v="570"/>
    <x v="31"/>
    <x v="437"/>
    <x v="2"/>
    <x v="0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x v="572"/>
    <x v="571"/>
    <x v="30"/>
    <x v="117"/>
    <x v="2"/>
    <x v="0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x v="573"/>
    <x v="572"/>
    <x v="150"/>
    <x v="438"/>
    <x v="2"/>
    <x v="0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x v="574"/>
    <x v="573"/>
    <x v="151"/>
    <x v="439"/>
    <x v="2"/>
    <x v="1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x v="575"/>
    <x v="574"/>
    <x v="127"/>
    <x v="440"/>
    <x v="2"/>
    <x v="12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x v="576"/>
    <x v="575"/>
    <x v="58"/>
    <x v="116"/>
    <x v="2"/>
    <x v="0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x v="577"/>
    <x v="576"/>
    <x v="10"/>
    <x v="115"/>
    <x v="2"/>
    <x v="0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x v="578"/>
    <x v="577"/>
    <x v="152"/>
    <x v="441"/>
    <x v="2"/>
    <x v="1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x v="579"/>
    <x v="578"/>
    <x v="14"/>
    <x v="442"/>
    <x v="2"/>
    <x v="0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x v="580"/>
    <x v="579"/>
    <x v="9"/>
    <x v="116"/>
    <x v="2"/>
    <x v="0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x v="581"/>
    <x v="580"/>
    <x v="44"/>
    <x v="117"/>
    <x v="2"/>
    <x v="0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x v="582"/>
    <x v="581"/>
    <x v="57"/>
    <x v="117"/>
    <x v="2"/>
    <x v="0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x v="583"/>
    <x v="582"/>
    <x v="7"/>
    <x v="116"/>
    <x v="2"/>
    <x v="0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x v="584"/>
    <x v="583"/>
    <x v="28"/>
    <x v="115"/>
    <x v="2"/>
    <x v="0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x v="585"/>
    <x v="584"/>
    <x v="7"/>
    <x v="117"/>
    <x v="2"/>
    <x v="1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x v="586"/>
    <x v="585"/>
    <x v="3"/>
    <x v="443"/>
    <x v="2"/>
    <x v="0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x v="587"/>
    <x v="586"/>
    <x v="11"/>
    <x v="444"/>
    <x v="2"/>
    <x v="5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x v="588"/>
    <x v="587"/>
    <x v="7"/>
    <x v="356"/>
    <x v="2"/>
    <x v="13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x v="589"/>
    <x v="588"/>
    <x v="51"/>
    <x v="116"/>
    <x v="2"/>
    <x v="0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x v="590"/>
    <x v="589"/>
    <x v="10"/>
    <x v="445"/>
    <x v="2"/>
    <x v="1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x v="591"/>
    <x v="590"/>
    <x v="57"/>
    <x v="377"/>
    <x v="2"/>
    <x v="0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x v="592"/>
    <x v="591"/>
    <x v="51"/>
    <x v="156"/>
    <x v="2"/>
    <x v="0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x v="593"/>
    <x v="592"/>
    <x v="2"/>
    <x v="129"/>
    <x v="2"/>
    <x v="1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x v="594"/>
    <x v="593"/>
    <x v="31"/>
    <x v="375"/>
    <x v="2"/>
    <x v="0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x v="595"/>
    <x v="594"/>
    <x v="57"/>
    <x v="446"/>
    <x v="2"/>
    <x v="0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x v="596"/>
    <x v="595"/>
    <x v="22"/>
    <x v="360"/>
    <x v="2"/>
    <x v="0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x v="597"/>
    <x v="596"/>
    <x v="51"/>
    <x v="170"/>
    <x v="2"/>
    <x v="0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x v="598"/>
    <x v="597"/>
    <x v="30"/>
    <x v="447"/>
    <x v="2"/>
    <x v="0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x v="599"/>
    <x v="598"/>
    <x v="63"/>
    <x v="395"/>
    <x v="2"/>
    <x v="0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x v="600"/>
    <x v="599"/>
    <x v="10"/>
    <x v="173"/>
    <x v="1"/>
    <x v="0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x v="601"/>
    <x v="600"/>
    <x v="3"/>
    <x v="133"/>
    <x v="1"/>
    <x v="5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x v="602"/>
    <x v="601"/>
    <x v="54"/>
    <x v="117"/>
    <x v="1"/>
    <x v="0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x v="603"/>
    <x v="602"/>
    <x v="36"/>
    <x v="448"/>
    <x v="1"/>
    <x v="0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x v="604"/>
    <x v="603"/>
    <x v="15"/>
    <x v="117"/>
    <x v="1"/>
    <x v="0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x v="605"/>
    <x v="604"/>
    <x v="10"/>
    <x v="449"/>
    <x v="1"/>
    <x v="0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x v="606"/>
    <x v="605"/>
    <x v="10"/>
    <x v="115"/>
    <x v="1"/>
    <x v="9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x v="607"/>
    <x v="606"/>
    <x v="49"/>
    <x v="117"/>
    <x v="1"/>
    <x v="0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x v="608"/>
    <x v="607"/>
    <x v="60"/>
    <x v="450"/>
    <x v="1"/>
    <x v="0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x v="609"/>
    <x v="608"/>
    <x v="153"/>
    <x v="139"/>
    <x v="1"/>
    <x v="1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x v="610"/>
    <x v="609"/>
    <x v="154"/>
    <x v="117"/>
    <x v="1"/>
    <x v="0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x v="611"/>
    <x v="610"/>
    <x v="58"/>
    <x v="117"/>
    <x v="1"/>
    <x v="6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x v="612"/>
    <x v="611"/>
    <x v="3"/>
    <x v="117"/>
    <x v="1"/>
    <x v="13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x v="613"/>
    <x v="612"/>
    <x v="127"/>
    <x v="451"/>
    <x v="1"/>
    <x v="0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x v="614"/>
    <x v="613"/>
    <x v="3"/>
    <x v="117"/>
    <x v="1"/>
    <x v="0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x v="615"/>
    <x v="614"/>
    <x v="155"/>
    <x v="117"/>
    <x v="1"/>
    <x v="4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x v="616"/>
    <x v="615"/>
    <x v="10"/>
    <x v="117"/>
    <x v="1"/>
    <x v="6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x v="617"/>
    <x v="616"/>
    <x v="13"/>
    <x v="177"/>
    <x v="1"/>
    <x v="1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x v="618"/>
    <x v="617"/>
    <x v="44"/>
    <x v="117"/>
    <x v="1"/>
    <x v="0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x v="619"/>
    <x v="618"/>
    <x v="156"/>
    <x v="116"/>
    <x v="1"/>
    <x v="0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x v="620"/>
    <x v="619"/>
    <x v="11"/>
    <x v="452"/>
    <x v="1"/>
    <x v="5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x v="621"/>
    <x v="620"/>
    <x v="31"/>
    <x v="453"/>
    <x v="1"/>
    <x v="0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x v="622"/>
    <x v="621"/>
    <x v="12"/>
    <x v="454"/>
    <x v="1"/>
    <x v="0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x v="623"/>
    <x v="622"/>
    <x v="96"/>
    <x v="117"/>
    <x v="1"/>
    <x v="2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x v="624"/>
    <x v="623"/>
    <x v="10"/>
    <x v="117"/>
    <x v="1"/>
    <x v="0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x v="625"/>
    <x v="624"/>
    <x v="31"/>
    <x v="117"/>
    <x v="1"/>
    <x v="5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x v="626"/>
    <x v="625"/>
    <x v="31"/>
    <x v="455"/>
    <x v="1"/>
    <x v="0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x v="627"/>
    <x v="626"/>
    <x v="157"/>
    <x v="456"/>
    <x v="1"/>
    <x v="11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x v="628"/>
    <x v="627"/>
    <x v="10"/>
    <x v="117"/>
    <x v="1"/>
    <x v="0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x v="629"/>
    <x v="628"/>
    <x v="61"/>
    <x v="457"/>
    <x v="1"/>
    <x v="2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x v="630"/>
    <x v="629"/>
    <x v="158"/>
    <x v="115"/>
    <x v="1"/>
    <x v="0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x v="631"/>
    <x v="630"/>
    <x v="63"/>
    <x v="458"/>
    <x v="1"/>
    <x v="5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x v="632"/>
    <x v="631"/>
    <x v="22"/>
    <x v="117"/>
    <x v="1"/>
    <x v="9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x v="633"/>
    <x v="632"/>
    <x v="3"/>
    <x v="459"/>
    <x v="1"/>
    <x v="0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x v="634"/>
    <x v="633"/>
    <x v="10"/>
    <x v="116"/>
    <x v="1"/>
    <x v="0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x v="635"/>
    <x v="634"/>
    <x v="31"/>
    <x v="369"/>
    <x v="1"/>
    <x v="0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x v="636"/>
    <x v="635"/>
    <x v="13"/>
    <x v="460"/>
    <x v="1"/>
    <x v="1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x v="637"/>
    <x v="636"/>
    <x v="57"/>
    <x v="117"/>
    <x v="1"/>
    <x v="1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x v="638"/>
    <x v="637"/>
    <x v="61"/>
    <x v="461"/>
    <x v="1"/>
    <x v="12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x v="639"/>
    <x v="638"/>
    <x v="80"/>
    <x v="116"/>
    <x v="1"/>
    <x v="0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x v="640"/>
    <x v="639"/>
    <x v="159"/>
    <x v="462"/>
    <x v="0"/>
    <x v="6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x v="641"/>
    <x v="640"/>
    <x v="79"/>
    <x v="463"/>
    <x v="0"/>
    <x v="0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x v="642"/>
    <x v="641"/>
    <x v="22"/>
    <x v="464"/>
    <x v="0"/>
    <x v="12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x v="643"/>
    <x v="642"/>
    <x v="31"/>
    <x v="465"/>
    <x v="0"/>
    <x v="0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x v="644"/>
    <x v="643"/>
    <x v="31"/>
    <x v="466"/>
    <x v="0"/>
    <x v="0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x v="645"/>
    <x v="644"/>
    <x v="13"/>
    <x v="467"/>
    <x v="0"/>
    <x v="0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x v="646"/>
    <x v="645"/>
    <x v="134"/>
    <x v="468"/>
    <x v="0"/>
    <x v="0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x v="647"/>
    <x v="646"/>
    <x v="13"/>
    <x v="469"/>
    <x v="0"/>
    <x v="5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x v="648"/>
    <x v="647"/>
    <x v="19"/>
    <x v="470"/>
    <x v="0"/>
    <x v="0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x v="649"/>
    <x v="648"/>
    <x v="30"/>
    <x v="471"/>
    <x v="0"/>
    <x v="0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x v="650"/>
    <x v="649"/>
    <x v="15"/>
    <x v="472"/>
    <x v="0"/>
    <x v="0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x v="651"/>
    <x v="650"/>
    <x v="31"/>
    <x v="473"/>
    <x v="0"/>
    <x v="0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x v="652"/>
    <x v="651"/>
    <x v="9"/>
    <x v="474"/>
    <x v="0"/>
    <x v="0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x v="653"/>
    <x v="652"/>
    <x v="96"/>
    <x v="475"/>
    <x v="0"/>
    <x v="0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x v="654"/>
    <x v="653"/>
    <x v="14"/>
    <x v="476"/>
    <x v="0"/>
    <x v="0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x v="655"/>
    <x v="654"/>
    <x v="6"/>
    <x v="477"/>
    <x v="0"/>
    <x v="0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x v="656"/>
    <x v="655"/>
    <x v="10"/>
    <x v="478"/>
    <x v="0"/>
    <x v="0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x v="657"/>
    <x v="656"/>
    <x v="36"/>
    <x v="479"/>
    <x v="0"/>
    <x v="0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x v="658"/>
    <x v="657"/>
    <x v="160"/>
    <x v="480"/>
    <x v="0"/>
    <x v="0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x v="659"/>
    <x v="658"/>
    <x v="9"/>
    <x v="481"/>
    <x v="0"/>
    <x v="0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x v="660"/>
    <x v="659"/>
    <x v="63"/>
    <x v="482"/>
    <x v="2"/>
    <x v="0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x v="661"/>
    <x v="660"/>
    <x v="3"/>
    <x v="483"/>
    <x v="2"/>
    <x v="0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x v="662"/>
    <x v="661"/>
    <x v="130"/>
    <x v="484"/>
    <x v="2"/>
    <x v="0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x v="663"/>
    <x v="662"/>
    <x v="61"/>
    <x v="485"/>
    <x v="2"/>
    <x v="8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x v="664"/>
    <x v="663"/>
    <x v="14"/>
    <x v="486"/>
    <x v="2"/>
    <x v="0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x v="665"/>
    <x v="664"/>
    <x v="3"/>
    <x v="487"/>
    <x v="2"/>
    <x v="0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x v="666"/>
    <x v="665"/>
    <x v="61"/>
    <x v="138"/>
    <x v="2"/>
    <x v="0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x v="667"/>
    <x v="666"/>
    <x v="63"/>
    <x v="488"/>
    <x v="2"/>
    <x v="13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x v="668"/>
    <x v="667"/>
    <x v="36"/>
    <x v="344"/>
    <x v="2"/>
    <x v="0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x v="669"/>
    <x v="668"/>
    <x v="61"/>
    <x v="489"/>
    <x v="2"/>
    <x v="11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x v="670"/>
    <x v="669"/>
    <x v="161"/>
    <x v="490"/>
    <x v="2"/>
    <x v="13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x v="671"/>
    <x v="670"/>
    <x v="11"/>
    <x v="491"/>
    <x v="2"/>
    <x v="0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x v="672"/>
    <x v="671"/>
    <x v="63"/>
    <x v="492"/>
    <x v="2"/>
    <x v="0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x v="673"/>
    <x v="672"/>
    <x v="57"/>
    <x v="82"/>
    <x v="2"/>
    <x v="0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x v="674"/>
    <x v="673"/>
    <x v="63"/>
    <x v="493"/>
    <x v="2"/>
    <x v="0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x v="675"/>
    <x v="674"/>
    <x v="12"/>
    <x v="494"/>
    <x v="2"/>
    <x v="0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x v="676"/>
    <x v="675"/>
    <x v="57"/>
    <x v="495"/>
    <x v="2"/>
    <x v="5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x v="677"/>
    <x v="676"/>
    <x v="63"/>
    <x v="496"/>
    <x v="2"/>
    <x v="13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x v="678"/>
    <x v="677"/>
    <x v="88"/>
    <x v="497"/>
    <x v="2"/>
    <x v="0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x v="679"/>
    <x v="678"/>
    <x v="162"/>
    <x v="498"/>
    <x v="2"/>
    <x v="0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x v="680"/>
    <x v="679"/>
    <x v="96"/>
    <x v="499"/>
    <x v="2"/>
    <x v="0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x v="681"/>
    <x v="680"/>
    <x v="30"/>
    <x v="116"/>
    <x v="2"/>
    <x v="0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x v="682"/>
    <x v="681"/>
    <x v="63"/>
    <x v="500"/>
    <x v="2"/>
    <x v="0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x v="683"/>
    <x v="682"/>
    <x v="19"/>
    <x v="501"/>
    <x v="2"/>
    <x v="0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x v="684"/>
    <x v="683"/>
    <x v="163"/>
    <x v="502"/>
    <x v="2"/>
    <x v="0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x v="685"/>
    <x v="684"/>
    <x v="13"/>
    <x v="503"/>
    <x v="2"/>
    <x v="0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x v="686"/>
    <x v="685"/>
    <x v="69"/>
    <x v="117"/>
    <x v="2"/>
    <x v="13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x v="687"/>
    <x v="686"/>
    <x v="57"/>
    <x v="504"/>
    <x v="2"/>
    <x v="14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x v="688"/>
    <x v="687"/>
    <x v="22"/>
    <x v="505"/>
    <x v="2"/>
    <x v="0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x v="689"/>
    <x v="688"/>
    <x v="61"/>
    <x v="506"/>
    <x v="2"/>
    <x v="0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x v="690"/>
    <x v="689"/>
    <x v="22"/>
    <x v="507"/>
    <x v="2"/>
    <x v="0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x v="691"/>
    <x v="690"/>
    <x v="63"/>
    <x v="92"/>
    <x v="2"/>
    <x v="0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x v="692"/>
    <x v="691"/>
    <x v="22"/>
    <x v="508"/>
    <x v="2"/>
    <x v="1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x v="693"/>
    <x v="692"/>
    <x v="57"/>
    <x v="509"/>
    <x v="2"/>
    <x v="0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x v="694"/>
    <x v="693"/>
    <x v="60"/>
    <x v="510"/>
    <x v="2"/>
    <x v="0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x v="695"/>
    <x v="694"/>
    <x v="127"/>
    <x v="69"/>
    <x v="2"/>
    <x v="0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x v="696"/>
    <x v="695"/>
    <x v="164"/>
    <x v="116"/>
    <x v="2"/>
    <x v="9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x v="697"/>
    <x v="696"/>
    <x v="10"/>
    <x v="511"/>
    <x v="2"/>
    <x v="12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x v="698"/>
    <x v="697"/>
    <x v="57"/>
    <x v="512"/>
    <x v="2"/>
    <x v="0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x v="699"/>
    <x v="698"/>
    <x v="64"/>
    <x v="513"/>
    <x v="2"/>
    <x v="0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x v="700"/>
    <x v="699"/>
    <x v="36"/>
    <x v="124"/>
    <x v="2"/>
    <x v="3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x v="701"/>
    <x v="700"/>
    <x v="165"/>
    <x v="514"/>
    <x v="2"/>
    <x v="1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x v="702"/>
    <x v="701"/>
    <x v="36"/>
    <x v="515"/>
    <x v="2"/>
    <x v="0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x v="703"/>
    <x v="702"/>
    <x v="36"/>
    <x v="516"/>
    <x v="2"/>
    <x v="0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x v="704"/>
    <x v="703"/>
    <x v="56"/>
    <x v="517"/>
    <x v="2"/>
    <x v="5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x v="705"/>
    <x v="704"/>
    <x v="57"/>
    <x v="518"/>
    <x v="2"/>
    <x v="9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x v="706"/>
    <x v="705"/>
    <x v="57"/>
    <x v="117"/>
    <x v="2"/>
    <x v="3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x v="707"/>
    <x v="706"/>
    <x v="118"/>
    <x v="519"/>
    <x v="2"/>
    <x v="1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x v="708"/>
    <x v="707"/>
    <x v="79"/>
    <x v="520"/>
    <x v="2"/>
    <x v="1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x v="709"/>
    <x v="708"/>
    <x v="36"/>
    <x v="377"/>
    <x v="2"/>
    <x v="0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x v="710"/>
    <x v="709"/>
    <x v="38"/>
    <x v="117"/>
    <x v="2"/>
    <x v="5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x v="711"/>
    <x v="710"/>
    <x v="57"/>
    <x v="521"/>
    <x v="2"/>
    <x v="9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x v="712"/>
    <x v="711"/>
    <x v="166"/>
    <x v="522"/>
    <x v="2"/>
    <x v="0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x v="713"/>
    <x v="712"/>
    <x v="31"/>
    <x v="523"/>
    <x v="2"/>
    <x v="13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x v="714"/>
    <x v="713"/>
    <x v="36"/>
    <x v="524"/>
    <x v="2"/>
    <x v="0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x v="715"/>
    <x v="714"/>
    <x v="167"/>
    <x v="525"/>
    <x v="2"/>
    <x v="0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x v="716"/>
    <x v="715"/>
    <x v="39"/>
    <x v="526"/>
    <x v="2"/>
    <x v="0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x v="717"/>
    <x v="716"/>
    <x v="57"/>
    <x v="527"/>
    <x v="2"/>
    <x v="0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x v="718"/>
    <x v="717"/>
    <x v="14"/>
    <x v="456"/>
    <x v="2"/>
    <x v="0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x v="719"/>
    <x v="718"/>
    <x v="36"/>
    <x v="528"/>
    <x v="2"/>
    <x v="0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x v="720"/>
    <x v="719"/>
    <x v="168"/>
    <x v="529"/>
    <x v="0"/>
    <x v="0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x v="721"/>
    <x v="720"/>
    <x v="169"/>
    <x v="530"/>
    <x v="0"/>
    <x v="0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x v="722"/>
    <x v="721"/>
    <x v="31"/>
    <x v="531"/>
    <x v="0"/>
    <x v="0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x v="723"/>
    <x v="722"/>
    <x v="10"/>
    <x v="532"/>
    <x v="0"/>
    <x v="0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x v="724"/>
    <x v="723"/>
    <x v="39"/>
    <x v="533"/>
    <x v="0"/>
    <x v="0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x v="725"/>
    <x v="724"/>
    <x v="22"/>
    <x v="534"/>
    <x v="0"/>
    <x v="0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x v="726"/>
    <x v="725"/>
    <x v="30"/>
    <x v="535"/>
    <x v="0"/>
    <x v="0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x v="727"/>
    <x v="726"/>
    <x v="8"/>
    <x v="536"/>
    <x v="0"/>
    <x v="0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x v="728"/>
    <x v="727"/>
    <x v="51"/>
    <x v="537"/>
    <x v="0"/>
    <x v="0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x v="729"/>
    <x v="728"/>
    <x v="23"/>
    <x v="538"/>
    <x v="0"/>
    <x v="0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x v="730"/>
    <x v="729"/>
    <x v="22"/>
    <x v="539"/>
    <x v="0"/>
    <x v="0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x v="731"/>
    <x v="730"/>
    <x v="10"/>
    <x v="540"/>
    <x v="0"/>
    <x v="0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x v="732"/>
    <x v="731"/>
    <x v="170"/>
    <x v="541"/>
    <x v="0"/>
    <x v="1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x v="733"/>
    <x v="732"/>
    <x v="30"/>
    <x v="542"/>
    <x v="0"/>
    <x v="1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x v="734"/>
    <x v="733"/>
    <x v="0"/>
    <x v="543"/>
    <x v="0"/>
    <x v="5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x v="735"/>
    <x v="734"/>
    <x v="171"/>
    <x v="544"/>
    <x v="0"/>
    <x v="0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x v="736"/>
    <x v="735"/>
    <x v="172"/>
    <x v="545"/>
    <x v="0"/>
    <x v="0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x v="737"/>
    <x v="736"/>
    <x v="10"/>
    <x v="546"/>
    <x v="0"/>
    <x v="0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x v="738"/>
    <x v="737"/>
    <x v="15"/>
    <x v="547"/>
    <x v="0"/>
    <x v="0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x v="739"/>
    <x v="738"/>
    <x v="12"/>
    <x v="548"/>
    <x v="0"/>
    <x v="0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x v="740"/>
    <x v="739"/>
    <x v="9"/>
    <x v="549"/>
    <x v="0"/>
    <x v="0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x v="741"/>
    <x v="740"/>
    <x v="93"/>
    <x v="550"/>
    <x v="0"/>
    <x v="0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x v="742"/>
    <x v="741"/>
    <x v="123"/>
    <x v="551"/>
    <x v="0"/>
    <x v="0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x v="743"/>
    <x v="742"/>
    <x v="131"/>
    <x v="552"/>
    <x v="0"/>
    <x v="0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x v="744"/>
    <x v="743"/>
    <x v="10"/>
    <x v="553"/>
    <x v="0"/>
    <x v="0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x v="745"/>
    <x v="744"/>
    <x v="173"/>
    <x v="554"/>
    <x v="0"/>
    <x v="0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x v="746"/>
    <x v="745"/>
    <x v="174"/>
    <x v="555"/>
    <x v="0"/>
    <x v="0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x v="747"/>
    <x v="746"/>
    <x v="39"/>
    <x v="556"/>
    <x v="0"/>
    <x v="9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x v="748"/>
    <x v="747"/>
    <x v="13"/>
    <x v="557"/>
    <x v="0"/>
    <x v="0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x v="749"/>
    <x v="748"/>
    <x v="3"/>
    <x v="558"/>
    <x v="0"/>
    <x v="0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x v="750"/>
    <x v="749"/>
    <x v="175"/>
    <x v="559"/>
    <x v="0"/>
    <x v="0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x v="751"/>
    <x v="750"/>
    <x v="9"/>
    <x v="560"/>
    <x v="0"/>
    <x v="0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x v="752"/>
    <x v="751"/>
    <x v="10"/>
    <x v="561"/>
    <x v="0"/>
    <x v="2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x v="753"/>
    <x v="752"/>
    <x v="3"/>
    <x v="562"/>
    <x v="0"/>
    <x v="0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x v="754"/>
    <x v="753"/>
    <x v="13"/>
    <x v="563"/>
    <x v="0"/>
    <x v="0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x v="755"/>
    <x v="754"/>
    <x v="30"/>
    <x v="564"/>
    <x v="0"/>
    <x v="0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x v="756"/>
    <x v="755"/>
    <x v="176"/>
    <x v="565"/>
    <x v="0"/>
    <x v="0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x v="757"/>
    <x v="756"/>
    <x v="49"/>
    <x v="566"/>
    <x v="0"/>
    <x v="0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x v="758"/>
    <x v="757"/>
    <x v="30"/>
    <x v="567"/>
    <x v="0"/>
    <x v="0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x v="759"/>
    <x v="758"/>
    <x v="10"/>
    <x v="568"/>
    <x v="0"/>
    <x v="1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x v="760"/>
    <x v="759"/>
    <x v="41"/>
    <x v="117"/>
    <x v="2"/>
    <x v="0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x v="761"/>
    <x v="760"/>
    <x v="10"/>
    <x v="569"/>
    <x v="2"/>
    <x v="0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x v="762"/>
    <x v="761"/>
    <x v="8"/>
    <x v="117"/>
    <x v="2"/>
    <x v="14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x v="763"/>
    <x v="762"/>
    <x v="177"/>
    <x v="139"/>
    <x v="2"/>
    <x v="1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x v="764"/>
    <x v="763"/>
    <x v="10"/>
    <x v="117"/>
    <x v="2"/>
    <x v="0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x v="765"/>
    <x v="764"/>
    <x v="39"/>
    <x v="570"/>
    <x v="2"/>
    <x v="0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x v="766"/>
    <x v="765"/>
    <x v="23"/>
    <x v="117"/>
    <x v="2"/>
    <x v="5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x v="767"/>
    <x v="766"/>
    <x v="10"/>
    <x v="571"/>
    <x v="2"/>
    <x v="0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x v="768"/>
    <x v="767"/>
    <x v="30"/>
    <x v="117"/>
    <x v="2"/>
    <x v="0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x v="769"/>
    <x v="768"/>
    <x v="23"/>
    <x v="572"/>
    <x v="2"/>
    <x v="0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x v="770"/>
    <x v="769"/>
    <x v="178"/>
    <x v="117"/>
    <x v="2"/>
    <x v="0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x v="771"/>
    <x v="770"/>
    <x v="114"/>
    <x v="115"/>
    <x v="2"/>
    <x v="0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x v="772"/>
    <x v="771"/>
    <x v="15"/>
    <x v="155"/>
    <x v="2"/>
    <x v="0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x v="773"/>
    <x v="772"/>
    <x v="179"/>
    <x v="573"/>
    <x v="2"/>
    <x v="1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x v="774"/>
    <x v="773"/>
    <x v="2"/>
    <x v="574"/>
    <x v="2"/>
    <x v="0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x v="775"/>
    <x v="774"/>
    <x v="3"/>
    <x v="575"/>
    <x v="2"/>
    <x v="0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x v="776"/>
    <x v="775"/>
    <x v="39"/>
    <x v="576"/>
    <x v="2"/>
    <x v="0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x v="777"/>
    <x v="776"/>
    <x v="9"/>
    <x v="577"/>
    <x v="2"/>
    <x v="0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x v="778"/>
    <x v="777"/>
    <x v="2"/>
    <x v="369"/>
    <x v="2"/>
    <x v="0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x v="779"/>
    <x v="778"/>
    <x v="36"/>
    <x v="402"/>
    <x v="2"/>
    <x v="0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x v="780"/>
    <x v="779"/>
    <x v="28"/>
    <x v="578"/>
    <x v="0"/>
    <x v="0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x v="781"/>
    <x v="780"/>
    <x v="134"/>
    <x v="579"/>
    <x v="0"/>
    <x v="0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x v="782"/>
    <x v="781"/>
    <x v="176"/>
    <x v="485"/>
    <x v="0"/>
    <x v="0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x v="783"/>
    <x v="782"/>
    <x v="15"/>
    <x v="580"/>
    <x v="0"/>
    <x v="0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x v="784"/>
    <x v="783"/>
    <x v="28"/>
    <x v="581"/>
    <x v="0"/>
    <x v="0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x v="785"/>
    <x v="784"/>
    <x v="2"/>
    <x v="582"/>
    <x v="0"/>
    <x v="0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x v="786"/>
    <x v="785"/>
    <x v="10"/>
    <x v="583"/>
    <x v="0"/>
    <x v="0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x v="787"/>
    <x v="786"/>
    <x v="38"/>
    <x v="584"/>
    <x v="0"/>
    <x v="0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x v="788"/>
    <x v="787"/>
    <x v="28"/>
    <x v="585"/>
    <x v="0"/>
    <x v="0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x v="789"/>
    <x v="788"/>
    <x v="180"/>
    <x v="586"/>
    <x v="0"/>
    <x v="0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x v="790"/>
    <x v="789"/>
    <x v="3"/>
    <x v="587"/>
    <x v="0"/>
    <x v="0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x v="791"/>
    <x v="790"/>
    <x v="51"/>
    <x v="588"/>
    <x v="0"/>
    <x v="0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x v="792"/>
    <x v="791"/>
    <x v="30"/>
    <x v="589"/>
    <x v="0"/>
    <x v="0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x v="793"/>
    <x v="792"/>
    <x v="181"/>
    <x v="590"/>
    <x v="0"/>
    <x v="0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x v="794"/>
    <x v="793"/>
    <x v="6"/>
    <x v="591"/>
    <x v="0"/>
    <x v="0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x v="795"/>
    <x v="794"/>
    <x v="32"/>
    <x v="592"/>
    <x v="0"/>
    <x v="0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x v="796"/>
    <x v="795"/>
    <x v="3"/>
    <x v="593"/>
    <x v="0"/>
    <x v="0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x v="797"/>
    <x v="796"/>
    <x v="9"/>
    <x v="594"/>
    <x v="0"/>
    <x v="0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x v="798"/>
    <x v="797"/>
    <x v="8"/>
    <x v="595"/>
    <x v="0"/>
    <x v="0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x v="799"/>
    <x v="798"/>
    <x v="10"/>
    <x v="596"/>
    <x v="0"/>
    <x v="0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x v="800"/>
    <x v="799"/>
    <x v="15"/>
    <x v="597"/>
    <x v="0"/>
    <x v="1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x v="801"/>
    <x v="800"/>
    <x v="13"/>
    <x v="598"/>
    <x v="0"/>
    <x v="0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x v="802"/>
    <x v="801"/>
    <x v="12"/>
    <x v="599"/>
    <x v="0"/>
    <x v="0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x v="803"/>
    <x v="802"/>
    <x v="98"/>
    <x v="600"/>
    <x v="0"/>
    <x v="0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x v="804"/>
    <x v="803"/>
    <x v="62"/>
    <x v="601"/>
    <x v="0"/>
    <x v="0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x v="805"/>
    <x v="804"/>
    <x v="9"/>
    <x v="602"/>
    <x v="0"/>
    <x v="0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x v="806"/>
    <x v="805"/>
    <x v="6"/>
    <x v="603"/>
    <x v="0"/>
    <x v="0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x v="807"/>
    <x v="806"/>
    <x v="23"/>
    <x v="604"/>
    <x v="0"/>
    <x v="0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x v="808"/>
    <x v="807"/>
    <x v="37"/>
    <x v="605"/>
    <x v="0"/>
    <x v="5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x v="809"/>
    <x v="808"/>
    <x v="23"/>
    <x v="606"/>
    <x v="0"/>
    <x v="0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x v="810"/>
    <x v="809"/>
    <x v="15"/>
    <x v="607"/>
    <x v="0"/>
    <x v="0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x v="811"/>
    <x v="810"/>
    <x v="28"/>
    <x v="578"/>
    <x v="0"/>
    <x v="0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x v="812"/>
    <x v="811"/>
    <x v="20"/>
    <x v="608"/>
    <x v="0"/>
    <x v="0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x v="813"/>
    <x v="812"/>
    <x v="15"/>
    <x v="609"/>
    <x v="0"/>
    <x v="0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x v="814"/>
    <x v="813"/>
    <x v="28"/>
    <x v="610"/>
    <x v="0"/>
    <x v="0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x v="815"/>
    <x v="814"/>
    <x v="23"/>
    <x v="611"/>
    <x v="0"/>
    <x v="0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x v="816"/>
    <x v="815"/>
    <x v="39"/>
    <x v="612"/>
    <x v="0"/>
    <x v="0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x v="817"/>
    <x v="816"/>
    <x v="15"/>
    <x v="613"/>
    <x v="0"/>
    <x v="0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x v="818"/>
    <x v="817"/>
    <x v="18"/>
    <x v="614"/>
    <x v="0"/>
    <x v="0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x v="819"/>
    <x v="818"/>
    <x v="44"/>
    <x v="140"/>
    <x v="0"/>
    <x v="0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x v="820"/>
    <x v="819"/>
    <x v="13"/>
    <x v="615"/>
    <x v="0"/>
    <x v="0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x v="821"/>
    <x v="820"/>
    <x v="182"/>
    <x v="616"/>
    <x v="0"/>
    <x v="0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x v="822"/>
    <x v="821"/>
    <x v="9"/>
    <x v="617"/>
    <x v="0"/>
    <x v="0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x v="823"/>
    <x v="822"/>
    <x v="134"/>
    <x v="618"/>
    <x v="0"/>
    <x v="0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x v="824"/>
    <x v="823"/>
    <x v="183"/>
    <x v="619"/>
    <x v="0"/>
    <x v="0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x v="825"/>
    <x v="824"/>
    <x v="78"/>
    <x v="620"/>
    <x v="0"/>
    <x v="0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x v="826"/>
    <x v="825"/>
    <x v="62"/>
    <x v="621"/>
    <x v="0"/>
    <x v="0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x v="827"/>
    <x v="826"/>
    <x v="43"/>
    <x v="622"/>
    <x v="0"/>
    <x v="0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x v="828"/>
    <x v="827"/>
    <x v="46"/>
    <x v="623"/>
    <x v="0"/>
    <x v="0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x v="829"/>
    <x v="828"/>
    <x v="2"/>
    <x v="624"/>
    <x v="0"/>
    <x v="1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x v="830"/>
    <x v="829"/>
    <x v="40"/>
    <x v="625"/>
    <x v="0"/>
    <x v="0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x v="831"/>
    <x v="830"/>
    <x v="15"/>
    <x v="98"/>
    <x v="0"/>
    <x v="0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x v="832"/>
    <x v="831"/>
    <x v="36"/>
    <x v="626"/>
    <x v="0"/>
    <x v="0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x v="833"/>
    <x v="832"/>
    <x v="12"/>
    <x v="627"/>
    <x v="0"/>
    <x v="0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x v="834"/>
    <x v="833"/>
    <x v="62"/>
    <x v="628"/>
    <x v="0"/>
    <x v="0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x v="835"/>
    <x v="834"/>
    <x v="13"/>
    <x v="629"/>
    <x v="0"/>
    <x v="0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x v="836"/>
    <x v="835"/>
    <x v="10"/>
    <x v="630"/>
    <x v="0"/>
    <x v="0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x v="837"/>
    <x v="836"/>
    <x v="30"/>
    <x v="631"/>
    <x v="0"/>
    <x v="0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x v="838"/>
    <x v="837"/>
    <x v="13"/>
    <x v="632"/>
    <x v="0"/>
    <x v="0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x v="839"/>
    <x v="838"/>
    <x v="10"/>
    <x v="633"/>
    <x v="0"/>
    <x v="0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x v="840"/>
    <x v="839"/>
    <x v="3"/>
    <x v="634"/>
    <x v="0"/>
    <x v="0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x v="841"/>
    <x v="840"/>
    <x v="10"/>
    <x v="635"/>
    <x v="0"/>
    <x v="0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x v="842"/>
    <x v="841"/>
    <x v="30"/>
    <x v="636"/>
    <x v="0"/>
    <x v="5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x v="843"/>
    <x v="842"/>
    <x v="9"/>
    <x v="637"/>
    <x v="0"/>
    <x v="0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x v="844"/>
    <x v="843"/>
    <x v="9"/>
    <x v="638"/>
    <x v="0"/>
    <x v="0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x v="845"/>
    <x v="844"/>
    <x v="10"/>
    <x v="639"/>
    <x v="0"/>
    <x v="0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x v="846"/>
    <x v="845"/>
    <x v="184"/>
    <x v="640"/>
    <x v="0"/>
    <x v="1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x v="847"/>
    <x v="846"/>
    <x v="185"/>
    <x v="115"/>
    <x v="0"/>
    <x v="0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x v="848"/>
    <x v="847"/>
    <x v="43"/>
    <x v="452"/>
    <x v="0"/>
    <x v="0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x v="849"/>
    <x v="848"/>
    <x v="23"/>
    <x v="641"/>
    <x v="0"/>
    <x v="0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x v="850"/>
    <x v="849"/>
    <x v="23"/>
    <x v="642"/>
    <x v="0"/>
    <x v="0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x v="851"/>
    <x v="850"/>
    <x v="13"/>
    <x v="643"/>
    <x v="0"/>
    <x v="6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x v="852"/>
    <x v="851"/>
    <x v="8"/>
    <x v="644"/>
    <x v="0"/>
    <x v="0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x v="853"/>
    <x v="852"/>
    <x v="43"/>
    <x v="452"/>
    <x v="0"/>
    <x v="0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x v="854"/>
    <x v="853"/>
    <x v="186"/>
    <x v="645"/>
    <x v="0"/>
    <x v="0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x v="855"/>
    <x v="854"/>
    <x v="187"/>
    <x v="646"/>
    <x v="0"/>
    <x v="0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x v="856"/>
    <x v="855"/>
    <x v="49"/>
    <x v="614"/>
    <x v="0"/>
    <x v="12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x v="857"/>
    <x v="856"/>
    <x v="38"/>
    <x v="647"/>
    <x v="0"/>
    <x v="3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x v="858"/>
    <x v="857"/>
    <x v="38"/>
    <x v="648"/>
    <x v="0"/>
    <x v="1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x v="859"/>
    <x v="858"/>
    <x v="23"/>
    <x v="649"/>
    <x v="0"/>
    <x v="0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x v="860"/>
    <x v="859"/>
    <x v="32"/>
    <x v="650"/>
    <x v="2"/>
    <x v="0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x v="861"/>
    <x v="860"/>
    <x v="37"/>
    <x v="462"/>
    <x v="2"/>
    <x v="0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x v="862"/>
    <x v="861"/>
    <x v="63"/>
    <x v="575"/>
    <x v="2"/>
    <x v="1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x v="863"/>
    <x v="862"/>
    <x v="13"/>
    <x v="456"/>
    <x v="2"/>
    <x v="0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x v="864"/>
    <x v="863"/>
    <x v="115"/>
    <x v="651"/>
    <x v="2"/>
    <x v="0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x v="865"/>
    <x v="864"/>
    <x v="41"/>
    <x v="372"/>
    <x v="2"/>
    <x v="0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x v="866"/>
    <x v="865"/>
    <x v="8"/>
    <x v="141"/>
    <x v="2"/>
    <x v="0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x v="867"/>
    <x v="866"/>
    <x v="10"/>
    <x v="652"/>
    <x v="2"/>
    <x v="0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x v="868"/>
    <x v="867"/>
    <x v="101"/>
    <x v="155"/>
    <x v="2"/>
    <x v="0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x v="869"/>
    <x v="868"/>
    <x v="188"/>
    <x v="578"/>
    <x v="2"/>
    <x v="0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x v="870"/>
    <x v="869"/>
    <x v="22"/>
    <x v="653"/>
    <x v="2"/>
    <x v="1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x v="871"/>
    <x v="870"/>
    <x v="12"/>
    <x v="144"/>
    <x v="2"/>
    <x v="0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x v="872"/>
    <x v="871"/>
    <x v="6"/>
    <x v="654"/>
    <x v="2"/>
    <x v="0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x v="873"/>
    <x v="872"/>
    <x v="8"/>
    <x v="372"/>
    <x v="2"/>
    <x v="0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x v="874"/>
    <x v="873"/>
    <x v="9"/>
    <x v="655"/>
    <x v="2"/>
    <x v="0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x v="875"/>
    <x v="874"/>
    <x v="10"/>
    <x v="117"/>
    <x v="2"/>
    <x v="0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x v="876"/>
    <x v="875"/>
    <x v="189"/>
    <x v="656"/>
    <x v="2"/>
    <x v="1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x v="877"/>
    <x v="876"/>
    <x v="13"/>
    <x v="77"/>
    <x v="2"/>
    <x v="0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x v="878"/>
    <x v="877"/>
    <x v="10"/>
    <x v="654"/>
    <x v="2"/>
    <x v="0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x v="879"/>
    <x v="878"/>
    <x v="190"/>
    <x v="657"/>
    <x v="2"/>
    <x v="0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x v="880"/>
    <x v="879"/>
    <x v="191"/>
    <x v="658"/>
    <x v="2"/>
    <x v="0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x v="881"/>
    <x v="880"/>
    <x v="192"/>
    <x v="134"/>
    <x v="2"/>
    <x v="0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x v="882"/>
    <x v="881"/>
    <x v="15"/>
    <x v="659"/>
    <x v="2"/>
    <x v="0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x v="883"/>
    <x v="882"/>
    <x v="10"/>
    <x v="660"/>
    <x v="2"/>
    <x v="0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x v="884"/>
    <x v="883"/>
    <x v="13"/>
    <x v="170"/>
    <x v="2"/>
    <x v="0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x v="885"/>
    <x v="884"/>
    <x v="28"/>
    <x v="661"/>
    <x v="2"/>
    <x v="0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x v="886"/>
    <x v="885"/>
    <x v="2"/>
    <x v="82"/>
    <x v="2"/>
    <x v="0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x v="887"/>
    <x v="886"/>
    <x v="28"/>
    <x v="117"/>
    <x v="2"/>
    <x v="0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x v="888"/>
    <x v="887"/>
    <x v="28"/>
    <x v="662"/>
    <x v="2"/>
    <x v="0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x v="889"/>
    <x v="888"/>
    <x v="31"/>
    <x v="663"/>
    <x v="2"/>
    <x v="0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x v="890"/>
    <x v="889"/>
    <x v="9"/>
    <x v="366"/>
    <x v="2"/>
    <x v="0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x v="891"/>
    <x v="890"/>
    <x v="6"/>
    <x v="92"/>
    <x v="2"/>
    <x v="0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x v="892"/>
    <x v="891"/>
    <x v="12"/>
    <x v="664"/>
    <x v="2"/>
    <x v="0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x v="893"/>
    <x v="892"/>
    <x v="13"/>
    <x v="148"/>
    <x v="2"/>
    <x v="0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x v="894"/>
    <x v="893"/>
    <x v="22"/>
    <x v="665"/>
    <x v="2"/>
    <x v="0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x v="895"/>
    <x v="894"/>
    <x v="6"/>
    <x v="666"/>
    <x v="2"/>
    <x v="0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x v="896"/>
    <x v="895"/>
    <x v="6"/>
    <x v="667"/>
    <x v="2"/>
    <x v="0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x v="897"/>
    <x v="896"/>
    <x v="9"/>
    <x v="117"/>
    <x v="2"/>
    <x v="0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x v="898"/>
    <x v="897"/>
    <x v="30"/>
    <x v="119"/>
    <x v="2"/>
    <x v="0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x v="899"/>
    <x v="898"/>
    <x v="47"/>
    <x v="668"/>
    <x v="2"/>
    <x v="0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x v="900"/>
    <x v="899"/>
    <x v="10"/>
    <x v="577"/>
    <x v="2"/>
    <x v="0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x v="901"/>
    <x v="900"/>
    <x v="115"/>
    <x v="117"/>
    <x v="2"/>
    <x v="0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x v="902"/>
    <x v="901"/>
    <x v="11"/>
    <x v="456"/>
    <x v="2"/>
    <x v="0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x v="903"/>
    <x v="902"/>
    <x v="10"/>
    <x v="669"/>
    <x v="2"/>
    <x v="0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x v="904"/>
    <x v="903"/>
    <x v="63"/>
    <x v="118"/>
    <x v="2"/>
    <x v="0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x v="905"/>
    <x v="904"/>
    <x v="115"/>
    <x v="670"/>
    <x v="2"/>
    <x v="0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x v="906"/>
    <x v="905"/>
    <x v="36"/>
    <x v="117"/>
    <x v="2"/>
    <x v="0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x v="907"/>
    <x v="906"/>
    <x v="193"/>
    <x v="117"/>
    <x v="2"/>
    <x v="0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x v="908"/>
    <x v="907"/>
    <x v="30"/>
    <x v="117"/>
    <x v="2"/>
    <x v="0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x v="909"/>
    <x v="908"/>
    <x v="194"/>
    <x v="624"/>
    <x v="2"/>
    <x v="0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x v="910"/>
    <x v="909"/>
    <x v="131"/>
    <x v="430"/>
    <x v="2"/>
    <x v="1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x v="911"/>
    <x v="910"/>
    <x v="57"/>
    <x v="117"/>
    <x v="2"/>
    <x v="0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x v="912"/>
    <x v="911"/>
    <x v="8"/>
    <x v="134"/>
    <x v="2"/>
    <x v="0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x v="913"/>
    <x v="912"/>
    <x v="11"/>
    <x v="671"/>
    <x v="2"/>
    <x v="0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x v="914"/>
    <x v="913"/>
    <x v="15"/>
    <x v="117"/>
    <x v="2"/>
    <x v="0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x v="915"/>
    <x v="914"/>
    <x v="115"/>
    <x v="672"/>
    <x v="2"/>
    <x v="0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x v="916"/>
    <x v="915"/>
    <x v="126"/>
    <x v="117"/>
    <x v="2"/>
    <x v="0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x v="917"/>
    <x v="916"/>
    <x v="10"/>
    <x v="134"/>
    <x v="2"/>
    <x v="0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x v="918"/>
    <x v="917"/>
    <x v="195"/>
    <x v="670"/>
    <x v="2"/>
    <x v="1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x v="919"/>
    <x v="918"/>
    <x v="22"/>
    <x v="173"/>
    <x v="2"/>
    <x v="0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x v="920"/>
    <x v="919"/>
    <x v="62"/>
    <x v="117"/>
    <x v="2"/>
    <x v="0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x v="921"/>
    <x v="920"/>
    <x v="36"/>
    <x v="673"/>
    <x v="2"/>
    <x v="0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x v="922"/>
    <x v="921"/>
    <x v="100"/>
    <x v="674"/>
    <x v="2"/>
    <x v="0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x v="923"/>
    <x v="922"/>
    <x v="36"/>
    <x v="675"/>
    <x v="2"/>
    <x v="0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x v="924"/>
    <x v="923"/>
    <x v="9"/>
    <x v="676"/>
    <x v="2"/>
    <x v="0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x v="925"/>
    <x v="924"/>
    <x v="12"/>
    <x v="669"/>
    <x v="2"/>
    <x v="0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x v="926"/>
    <x v="925"/>
    <x v="39"/>
    <x v="117"/>
    <x v="2"/>
    <x v="0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x v="927"/>
    <x v="926"/>
    <x v="22"/>
    <x v="117"/>
    <x v="2"/>
    <x v="0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x v="928"/>
    <x v="927"/>
    <x v="107"/>
    <x v="607"/>
    <x v="2"/>
    <x v="0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x v="929"/>
    <x v="928"/>
    <x v="2"/>
    <x v="117"/>
    <x v="2"/>
    <x v="0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x v="930"/>
    <x v="929"/>
    <x v="42"/>
    <x v="154"/>
    <x v="2"/>
    <x v="0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x v="931"/>
    <x v="930"/>
    <x v="13"/>
    <x v="449"/>
    <x v="2"/>
    <x v="1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x v="932"/>
    <x v="931"/>
    <x v="196"/>
    <x v="677"/>
    <x v="2"/>
    <x v="0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x v="933"/>
    <x v="932"/>
    <x v="13"/>
    <x v="678"/>
    <x v="2"/>
    <x v="0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x v="934"/>
    <x v="933"/>
    <x v="10"/>
    <x v="679"/>
    <x v="2"/>
    <x v="5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x v="935"/>
    <x v="934"/>
    <x v="8"/>
    <x v="155"/>
    <x v="2"/>
    <x v="0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x v="936"/>
    <x v="935"/>
    <x v="123"/>
    <x v="117"/>
    <x v="2"/>
    <x v="0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x v="937"/>
    <x v="936"/>
    <x v="8"/>
    <x v="130"/>
    <x v="2"/>
    <x v="0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x v="938"/>
    <x v="937"/>
    <x v="39"/>
    <x v="379"/>
    <x v="2"/>
    <x v="0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x v="939"/>
    <x v="938"/>
    <x v="181"/>
    <x v="130"/>
    <x v="2"/>
    <x v="0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x v="940"/>
    <x v="939"/>
    <x v="7"/>
    <x v="680"/>
    <x v="2"/>
    <x v="0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x v="941"/>
    <x v="940"/>
    <x v="63"/>
    <x v="681"/>
    <x v="2"/>
    <x v="0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x v="942"/>
    <x v="941"/>
    <x v="51"/>
    <x v="682"/>
    <x v="2"/>
    <x v="0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x v="943"/>
    <x v="942"/>
    <x v="9"/>
    <x v="683"/>
    <x v="2"/>
    <x v="0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x v="944"/>
    <x v="943"/>
    <x v="63"/>
    <x v="684"/>
    <x v="2"/>
    <x v="0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x v="945"/>
    <x v="944"/>
    <x v="57"/>
    <x v="685"/>
    <x v="2"/>
    <x v="6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x v="946"/>
    <x v="945"/>
    <x v="36"/>
    <x v="686"/>
    <x v="2"/>
    <x v="0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x v="947"/>
    <x v="946"/>
    <x v="16"/>
    <x v="117"/>
    <x v="2"/>
    <x v="0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x v="948"/>
    <x v="947"/>
    <x v="23"/>
    <x v="374"/>
    <x v="2"/>
    <x v="9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x v="949"/>
    <x v="948"/>
    <x v="22"/>
    <x v="687"/>
    <x v="2"/>
    <x v="12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x v="950"/>
    <x v="949"/>
    <x v="10"/>
    <x v="688"/>
    <x v="2"/>
    <x v="5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x v="951"/>
    <x v="950"/>
    <x v="63"/>
    <x v="689"/>
    <x v="2"/>
    <x v="0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x v="952"/>
    <x v="951"/>
    <x v="197"/>
    <x v="690"/>
    <x v="2"/>
    <x v="0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x v="953"/>
    <x v="952"/>
    <x v="36"/>
    <x v="691"/>
    <x v="2"/>
    <x v="0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x v="954"/>
    <x v="953"/>
    <x v="36"/>
    <x v="692"/>
    <x v="2"/>
    <x v="0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x v="955"/>
    <x v="954"/>
    <x v="82"/>
    <x v="693"/>
    <x v="2"/>
    <x v="0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x v="956"/>
    <x v="955"/>
    <x v="63"/>
    <x v="386"/>
    <x v="2"/>
    <x v="0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x v="957"/>
    <x v="956"/>
    <x v="14"/>
    <x v="694"/>
    <x v="2"/>
    <x v="0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x v="958"/>
    <x v="957"/>
    <x v="198"/>
    <x v="695"/>
    <x v="2"/>
    <x v="0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x v="959"/>
    <x v="958"/>
    <x v="63"/>
    <x v="696"/>
    <x v="2"/>
    <x v="0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x v="960"/>
    <x v="959"/>
    <x v="199"/>
    <x v="697"/>
    <x v="2"/>
    <x v="0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x v="961"/>
    <x v="960"/>
    <x v="75"/>
    <x v="698"/>
    <x v="2"/>
    <x v="0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x v="962"/>
    <x v="961"/>
    <x v="30"/>
    <x v="699"/>
    <x v="2"/>
    <x v="0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x v="963"/>
    <x v="962"/>
    <x v="19"/>
    <x v="700"/>
    <x v="2"/>
    <x v="0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x v="964"/>
    <x v="963"/>
    <x v="74"/>
    <x v="701"/>
    <x v="2"/>
    <x v="5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x v="965"/>
    <x v="964"/>
    <x v="31"/>
    <x v="501"/>
    <x v="2"/>
    <x v="0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x v="966"/>
    <x v="965"/>
    <x v="14"/>
    <x v="702"/>
    <x v="2"/>
    <x v="0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x v="967"/>
    <x v="966"/>
    <x v="22"/>
    <x v="703"/>
    <x v="2"/>
    <x v="0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x v="968"/>
    <x v="967"/>
    <x v="6"/>
    <x v="437"/>
    <x v="2"/>
    <x v="0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x v="969"/>
    <x v="968"/>
    <x v="11"/>
    <x v="704"/>
    <x v="2"/>
    <x v="14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x v="970"/>
    <x v="969"/>
    <x v="10"/>
    <x v="705"/>
    <x v="2"/>
    <x v="5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x v="971"/>
    <x v="970"/>
    <x v="57"/>
    <x v="706"/>
    <x v="2"/>
    <x v="0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x v="972"/>
    <x v="971"/>
    <x v="22"/>
    <x v="707"/>
    <x v="2"/>
    <x v="0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x v="973"/>
    <x v="972"/>
    <x v="22"/>
    <x v="708"/>
    <x v="2"/>
    <x v="0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x v="974"/>
    <x v="973"/>
    <x v="63"/>
    <x v="668"/>
    <x v="2"/>
    <x v="0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x v="975"/>
    <x v="974"/>
    <x v="57"/>
    <x v="709"/>
    <x v="2"/>
    <x v="0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x v="976"/>
    <x v="975"/>
    <x v="60"/>
    <x v="710"/>
    <x v="2"/>
    <x v="2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x v="977"/>
    <x v="976"/>
    <x v="200"/>
    <x v="711"/>
    <x v="2"/>
    <x v="15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x v="978"/>
    <x v="977"/>
    <x v="201"/>
    <x v="712"/>
    <x v="2"/>
    <x v="11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x v="979"/>
    <x v="978"/>
    <x v="19"/>
    <x v="713"/>
    <x v="2"/>
    <x v="0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x v="980"/>
    <x v="979"/>
    <x v="3"/>
    <x v="714"/>
    <x v="2"/>
    <x v="0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x v="981"/>
    <x v="980"/>
    <x v="150"/>
    <x v="143"/>
    <x v="2"/>
    <x v="0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x v="982"/>
    <x v="981"/>
    <x v="178"/>
    <x v="158"/>
    <x v="2"/>
    <x v="0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x v="983"/>
    <x v="982"/>
    <x v="202"/>
    <x v="715"/>
    <x v="2"/>
    <x v="3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x v="984"/>
    <x v="983"/>
    <x v="3"/>
    <x v="437"/>
    <x v="2"/>
    <x v="0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x v="985"/>
    <x v="984"/>
    <x v="11"/>
    <x v="716"/>
    <x v="2"/>
    <x v="12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x v="986"/>
    <x v="985"/>
    <x v="22"/>
    <x v="567"/>
    <x v="2"/>
    <x v="1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x v="987"/>
    <x v="986"/>
    <x v="63"/>
    <x v="717"/>
    <x v="2"/>
    <x v="9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x v="988"/>
    <x v="987"/>
    <x v="10"/>
    <x v="117"/>
    <x v="2"/>
    <x v="13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x v="989"/>
    <x v="988"/>
    <x v="3"/>
    <x v="718"/>
    <x v="2"/>
    <x v="0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x v="990"/>
    <x v="989"/>
    <x v="31"/>
    <x v="375"/>
    <x v="2"/>
    <x v="0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x v="991"/>
    <x v="990"/>
    <x v="10"/>
    <x v="719"/>
    <x v="2"/>
    <x v="1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x v="992"/>
    <x v="991"/>
    <x v="57"/>
    <x v="720"/>
    <x v="2"/>
    <x v="0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x v="993"/>
    <x v="992"/>
    <x v="54"/>
    <x v="721"/>
    <x v="2"/>
    <x v="0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x v="994"/>
    <x v="993"/>
    <x v="61"/>
    <x v="722"/>
    <x v="2"/>
    <x v="0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x v="995"/>
    <x v="994"/>
    <x v="3"/>
    <x v="723"/>
    <x v="2"/>
    <x v="0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x v="996"/>
    <x v="995"/>
    <x v="23"/>
    <x v="654"/>
    <x v="2"/>
    <x v="0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x v="997"/>
    <x v="996"/>
    <x v="10"/>
    <x v="654"/>
    <x v="2"/>
    <x v="0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x v="998"/>
    <x v="997"/>
    <x v="127"/>
    <x v="724"/>
    <x v="2"/>
    <x v="5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x v="999"/>
    <x v="998"/>
    <x v="60"/>
    <x v="725"/>
    <x v="2"/>
    <x v="5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x v="1000"/>
    <x v="999"/>
    <x v="203"/>
    <x v="726"/>
    <x v="1"/>
    <x v="0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x v="1001"/>
    <x v="1000"/>
    <x v="10"/>
    <x v="107"/>
    <x v="1"/>
    <x v="1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x v="1002"/>
    <x v="1001"/>
    <x v="204"/>
    <x v="727"/>
    <x v="1"/>
    <x v="0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x v="1003"/>
    <x v="1002"/>
    <x v="22"/>
    <x v="728"/>
    <x v="1"/>
    <x v="6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x v="1004"/>
    <x v="1003"/>
    <x v="31"/>
    <x v="729"/>
    <x v="1"/>
    <x v="0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x v="1005"/>
    <x v="1004"/>
    <x v="61"/>
    <x v="730"/>
    <x v="1"/>
    <x v="0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x v="1006"/>
    <x v="1005"/>
    <x v="23"/>
    <x v="731"/>
    <x v="1"/>
    <x v="0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x v="1007"/>
    <x v="1006"/>
    <x v="11"/>
    <x v="732"/>
    <x v="1"/>
    <x v="0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x v="1008"/>
    <x v="1007"/>
    <x v="205"/>
    <x v="156"/>
    <x v="1"/>
    <x v="14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x v="1009"/>
    <x v="1008"/>
    <x v="63"/>
    <x v="733"/>
    <x v="1"/>
    <x v="0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x v="1010"/>
    <x v="1009"/>
    <x v="206"/>
    <x v="734"/>
    <x v="1"/>
    <x v="0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x v="1011"/>
    <x v="1010"/>
    <x v="22"/>
    <x v="735"/>
    <x v="1"/>
    <x v="0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x v="1012"/>
    <x v="1011"/>
    <x v="10"/>
    <x v="736"/>
    <x v="1"/>
    <x v="0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x v="1013"/>
    <x v="1012"/>
    <x v="31"/>
    <x v="737"/>
    <x v="1"/>
    <x v="0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x v="1014"/>
    <x v="1013"/>
    <x v="3"/>
    <x v="738"/>
    <x v="1"/>
    <x v="0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x v="1015"/>
    <x v="1014"/>
    <x v="7"/>
    <x v="739"/>
    <x v="1"/>
    <x v="16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x v="1016"/>
    <x v="1015"/>
    <x v="57"/>
    <x v="740"/>
    <x v="1"/>
    <x v="0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x v="1017"/>
    <x v="1016"/>
    <x v="65"/>
    <x v="741"/>
    <x v="1"/>
    <x v="0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x v="1018"/>
    <x v="1017"/>
    <x v="22"/>
    <x v="742"/>
    <x v="1"/>
    <x v="0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x v="1019"/>
    <x v="1018"/>
    <x v="101"/>
    <x v="743"/>
    <x v="1"/>
    <x v="0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x v="1020"/>
    <x v="1019"/>
    <x v="207"/>
    <x v="744"/>
    <x v="0"/>
    <x v="5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x v="1021"/>
    <x v="1020"/>
    <x v="9"/>
    <x v="745"/>
    <x v="0"/>
    <x v="0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x v="1022"/>
    <x v="1021"/>
    <x v="13"/>
    <x v="746"/>
    <x v="0"/>
    <x v="0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x v="1023"/>
    <x v="1022"/>
    <x v="13"/>
    <x v="747"/>
    <x v="0"/>
    <x v="1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x v="1024"/>
    <x v="1023"/>
    <x v="22"/>
    <x v="748"/>
    <x v="0"/>
    <x v="11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x v="1025"/>
    <x v="1024"/>
    <x v="54"/>
    <x v="749"/>
    <x v="0"/>
    <x v="0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x v="1026"/>
    <x v="1025"/>
    <x v="39"/>
    <x v="750"/>
    <x v="0"/>
    <x v="1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x v="1027"/>
    <x v="1026"/>
    <x v="208"/>
    <x v="751"/>
    <x v="0"/>
    <x v="0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x v="1028"/>
    <x v="1027"/>
    <x v="3"/>
    <x v="752"/>
    <x v="0"/>
    <x v="1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x v="1029"/>
    <x v="1028"/>
    <x v="3"/>
    <x v="753"/>
    <x v="0"/>
    <x v="11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x v="1030"/>
    <x v="1029"/>
    <x v="13"/>
    <x v="754"/>
    <x v="0"/>
    <x v="0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x v="1031"/>
    <x v="1030"/>
    <x v="3"/>
    <x v="755"/>
    <x v="0"/>
    <x v="0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x v="1032"/>
    <x v="1031"/>
    <x v="105"/>
    <x v="756"/>
    <x v="0"/>
    <x v="0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x v="1033"/>
    <x v="1032"/>
    <x v="209"/>
    <x v="432"/>
    <x v="0"/>
    <x v="1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x v="1034"/>
    <x v="1033"/>
    <x v="10"/>
    <x v="757"/>
    <x v="0"/>
    <x v="0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x v="1035"/>
    <x v="1034"/>
    <x v="210"/>
    <x v="758"/>
    <x v="0"/>
    <x v="0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x v="1036"/>
    <x v="1035"/>
    <x v="37"/>
    <x v="759"/>
    <x v="0"/>
    <x v="0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x v="1037"/>
    <x v="1036"/>
    <x v="28"/>
    <x v="760"/>
    <x v="0"/>
    <x v="0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x v="1038"/>
    <x v="1037"/>
    <x v="15"/>
    <x v="761"/>
    <x v="0"/>
    <x v="0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x v="1039"/>
    <x v="1038"/>
    <x v="2"/>
    <x v="762"/>
    <x v="0"/>
    <x v="0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x v="1040"/>
    <x v="1039"/>
    <x v="94"/>
    <x v="156"/>
    <x v="1"/>
    <x v="0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x v="1041"/>
    <x v="1040"/>
    <x v="45"/>
    <x v="117"/>
    <x v="1"/>
    <x v="0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x v="1042"/>
    <x v="1041"/>
    <x v="81"/>
    <x v="115"/>
    <x v="1"/>
    <x v="0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x v="1043"/>
    <x v="1042"/>
    <x v="57"/>
    <x v="763"/>
    <x v="1"/>
    <x v="0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x v="1044"/>
    <x v="1043"/>
    <x v="39"/>
    <x v="360"/>
    <x v="1"/>
    <x v="0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x v="1045"/>
    <x v="1044"/>
    <x v="3"/>
    <x v="764"/>
    <x v="1"/>
    <x v="0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x v="1046"/>
    <x v="1045"/>
    <x v="9"/>
    <x v="117"/>
    <x v="1"/>
    <x v="12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x v="1047"/>
    <x v="1046"/>
    <x v="13"/>
    <x v="116"/>
    <x v="1"/>
    <x v="0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x v="1048"/>
    <x v="1047"/>
    <x v="36"/>
    <x v="719"/>
    <x v="1"/>
    <x v="0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x v="1049"/>
    <x v="1048"/>
    <x v="14"/>
    <x v="117"/>
    <x v="1"/>
    <x v="0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x v="1050"/>
    <x v="1049"/>
    <x v="30"/>
    <x v="117"/>
    <x v="1"/>
    <x v="0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x v="1051"/>
    <x v="1050"/>
    <x v="2"/>
    <x v="117"/>
    <x v="1"/>
    <x v="0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x v="1052"/>
    <x v="1051"/>
    <x v="211"/>
    <x v="117"/>
    <x v="1"/>
    <x v="0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x v="1053"/>
    <x v="1052"/>
    <x v="15"/>
    <x v="493"/>
    <x v="1"/>
    <x v="0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x v="1054"/>
    <x v="1053"/>
    <x v="30"/>
    <x v="117"/>
    <x v="1"/>
    <x v="0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x v="1055"/>
    <x v="1054"/>
    <x v="8"/>
    <x v="117"/>
    <x v="1"/>
    <x v="0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x v="1056"/>
    <x v="1055"/>
    <x v="3"/>
    <x v="117"/>
    <x v="1"/>
    <x v="0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x v="1057"/>
    <x v="1056"/>
    <x v="3"/>
    <x v="117"/>
    <x v="1"/>
    <x v="0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x v="1058"/>
    <x v="1057"/>
    <x v="79"/>
    <x v="117"/>
    <x v="1"/>
    <x v="0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x v="1059"/>
    <x v="1058"/>
    <x v="184"/>
    <x v="117"/>
    <x v="1"/>
    <x v="0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x v="1060"/>
    <x v="1059"/>
    <x v="10"/>
    <x v="155"/>
    <x v="1"/>
    <x v="0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x v="1061"/>
    <x v="1060"/>
    <x v="23"/>
    <x v="117"/>
    <x v="1"/>
    <x v="0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x v="1062"/>
    <x v="1061"/>
    <x v="212"/>
    <x v="121"/>
    <x v="1"/>
    <x v="0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x v="1063"/>
    <x v="1062"/>
    <x v="28"/>
    <x v="117"/>
    <x v="1"/>
    <x v="0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x v="1064"/>
    <x v="1063"/>
    <x v="161"/>
    <x v="765"/>
    <x v="2"/>
    <x v="0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x v="1065"/>
    <x v="1064"/>
    <x v="9"/>
    <x v="136"/>
    <x v="2"/>
    <x v="2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x v="1066"/>
    <x v="1065"/>
    <x v="60"/>
    <x v="766"/>
    <x v="2"/>
    <x v="0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x v="1067"/>
    <x v="1066"/>
    <x v="2"/>
    <x v="176"/>
    <x v="2"/>
    <x v="0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x v="1068"/>
    <x v="1067"/>
    <x v="11"/>
    <x v="372"/>
    <x v="2"/>
    <x v="0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x v="1069"/>
    <x v="1068"/>
    <x v="41"/>
    <x v="447"/>
    <x v="2"/>
    <x v="0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x v="1070"/>
    <x v="1069"/>
    <x v="3"/>
    <x v="119"/>
    <x v="2"/>
    <x v="0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x v="1071"/>
    <x v="1070"/>
    <x v="213"/>
    <x v="117"/>
    <x v="2"/>
    <x v="10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x v="1072"/>
    <x v="1071"/>
    <x v="96"/>
    <x v="152"/>
    <x v="2"/>
    <x v="0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x v="1073"/>
    <x v="1072"/>
    <x v="47"/>
    <x v="115"/>
    <x v="2"/>
    <x v="0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x v="1074"/>
    <x v="1073"/>
    <x v="214"/>
    <x v="767"/>
    <x v="2"/>
    <x v="0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x v="1075"/>
    <x v="1074"/>
    <x v="28"/>
    <x v="372"/>
    <x v="2"/>
    <x v="0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x v="1076"/>
    <x v="1075"/>
    <x v="96"/>
    <x v="768"/>
    <x v="2"/>
    <x v="0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x v="1077"/>
    <x v="1076"/>
    <x v="31"/>
    <x v="769"/>
    <x v="2"/>
    <x v="0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x v="1078"/>
    <x v="1077"/>
    <x v="20"/>
    <x v="372"/>
    <x v="2"/>
    <x v="0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x v="1079"/>
    <x v="1078"/>
    <x v="91"/>
    <x v="770"/>
    <x v="2"/>
    <x v="12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x v="1080"/>
    <x v="1079"/>
    <x v="22"/>
    <x v="771"/>
    <x v="2"/>
    <x v="0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x v="1081"/>
    <x v="1080"/>
    <x v="118"/>
    <x v="433"/>
    <x v="2"/>
    <x v="0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x v="1082"/>
    <x v="1081"/>
    <x v="3"/>
    <x v="443"/>
    <x v="2"/>
    <x v="0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x v="1083"/>
    <x v="1082"/>
    <x v="63"/>
    <x v="22"/>
    <x v="2"/>
    <x v="5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x v="1084"/>
    <x v="1083"/>
    <x v="131"/>
    <x v="117"/>
    <x v="2"/>
    <x v="0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x v="1085"/>
    <x v="1084"/>
    <x v="11"/>
    <x v="772"/>
    <x v="2"/>
    <x v="5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x v="1086"/>
    <x v="1085"/>
    <x v="102"/>
    <x v="493"/>
    <x v="2"/>
    <x v="0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x v="1087"/>
    <x v="1086"/>
    <x v="184"/>
    <x v="117"/>
    <x v="2"/>
    <x v="0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x v="1088"/>
    <x v="1087"/>
    <x v="101"/>
    <x v="773"/>
    <x v="2"/>
    <x v="0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x v="1089"/>
    <x v="1088"/>
    <x v="36"/>
    <x v="774"/>
    <x v="2"/>
    <x v="6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x v="1090"/>
    <x v="1089"/>
    <x v="215"/>
    <x v="139"/>
    <x v="2"/>
    <x v="2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x v="1091"/>
    <x v="1090"/>
    <x v="48"/>
    <x v="379"/>
    <x v="2"/>
    <x v="1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x v="1092"/>
    <x v="1091"/>
    <x v="13"/>
    <x v="577"/>
    <x v="2"/>
    <x v="0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x v="1093"/>
    <x v="1092"/>
    <x v="43"/>
    <x v="775"/>
    <x v="2"/>
    <x v="5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x v="1094"/>
    <x v="1093"/>
    <x v="102"/>
    <x v="776"/>
    <x v="2"/>
    <x v="0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x v="1095"/>
    <x v="1094"/>
    <x v="69"/>
    <x v="777"/>
    <x v="2"/>
    <x v="0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x v="1096"/>
    <x v="1095"/>
    <x v="14"/>
    <x v="778"/>
    <x v="2"/>
    <x v="0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x v="1097"/>
    <x v="1096"/>
    <x v="57"/>
    <x v="779"/>
    <x v="2"/>
    <x v="0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x v="1098"/>
    <x v="1097"/>
    <x v="31"/>
    <x v="780"/>
    <x v="2"/>
    <x v="0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x v="1099"/>
    <x v="1098"/>
    <x v="10"/>
    <x v="379"/>
    <x v="2"/>
    <x v="1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x v="1100"/>
    <x v="1099"/>
    <x v="23"/>
    <x v="173"/>
    <x v="2"/>
    <x v="12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x v="1101"/>
    <x v="1100"/>
    <x v="57"/>
    <x v="781"/>
    <x v="2"/>
    <x v="0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x v="1102"/>
    <x v="1101"/>
    <x v="6"/>
    <x v="94"/>
    <x v="2"/>
    <x v="0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x v="1103"/>
    <x v="1102"/>
    <x v="36"/>
    <x v="782"/>
    <x v="2"/>
    <x v="0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x v="1104"/>
    <x v="1103"/>
    <x v="127"/>
    <x v="783"/>
    <x v="2"/>
    <x v="1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x v="1105"/>
    <x v="1104"/>
    <x v="216"/>
    <x v="784"/>
    <x v="2"/>
    <x v="0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x v="1106"/>
    <x v="1105"/>
    <x v="44"/>
    <x v="785"/>
    <x v="2"/>
    <x v="0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x v="1107"/>
    <x v="1106"/>
    <x v="3"/>
    <x v="117"/>
    <x v="2"/>
    <x v="0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x v="1108"/>
    <x v="1107"/>
    <x v="31"/>
    <x v="786"/>
    <x v="2"/>
    <x v="0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x v="1109"/>
    <x v="1108"/>
    <x v="3"/>
    <x v="372"/>
    <x v="2"/>
    <x v="0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x v="1110"/>
    <x v="1109"/>
    <x v="63"/>
    <x v="787"/>
    <x v="2"/>
    <x v="0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x v="1111"/>
    <x v="1110"/>
    <x v="30"/>
    <x v="116"/>
    <x v="2"/>
    <x v="0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x v="1112"/>
    <x v="1111"/>
    <x v="217"/>
    <x v="788"/>
    <x v="2"/>
    <x v="0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x v="1113"/>
    <x v="1112"/>
    <x v="28"/>
    <x v="139"/>
    <x v="2"/>
    <x v="1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x v="1114"/>
    <x v="1113"/>
    <x v="12"/>
    <x v="115"/>
    <x v="2"/>
    <x v="1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x v="1115"/>
    <x v="1114"/>
    <x v="79"/>
    <x v="500"/>
    <x v="2"/>
    <x v="0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x v="1116"/>
    <x v="1115"/>
    <x v="69"/>
    <x v="789"/>
    <x v="2"/>
    <x v="0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x v="1117"/>
    <x v="1116"/>
    <x v="28"/>
    <x v="790"/>
    <x v="2"/>
    <x v="12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x v="1118"/>
    <x v="1117"/>
    <x v="37"/>
    <x v="791"/>
    <x v="2"/>
    <x v="2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x v="1119"/>
    <x v="1118"/>
    <x v="190"/>
    <x v="139"/>
    <x v="2"/>
    <x v="0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x v="1120"/>
    <x v="1119"/>
    <x v="31"/>
    <x v="117"/>
    <x v="2"/>
    <x v="0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x v="1121"/>
    <x v="1120"/>
    <x v="65"/>
    <x v="792"/>
    <x v="2"/>
    <x v="0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x v="1122"/>
    <x v="1121"/>
    <x v="50"/>
    <x v="117"/>
    <x v="2"/>
    <x v="1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x v="1123"/>
    <x v="1122"/>
    <x v="10"/>
    <x v="143"/>
    <x v="2"/>
    <x v="0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x v="1124"/>
    <x v="1123"/>
    <x v="161"/>
    <x v="94"/>
    <x v="2"/>
    <x v="0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x v="1125"/>
    <x v="1124"/>
    <x v="9"/>
    <x v="117"/>
    <x v="2"/>
    <x v="1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x v="1126"/>
    <x v="1125"/>
    <x v="13"/>
    <x v="115"/>
    <x v="2"/>
    <x v="0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x v="1127"/>
    <x v="1126"/>
    <x v="19"/>
    <x v="793"/>
    <x v="2"/>
    <x v="0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x v="1128"/>
    <x v="1127"/>
    <x v="28"/>
    <x v="116"/>
    <x v="2"/>
    <x v="1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x v="1129"/>
    <x v="1128"/>
    <x v="22"/>
    <x v="577"/>
    <x v="2"/>
    <x v="0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x v="1130"/>
    <x v="1129"/>
    <x v="10"/>
    <x v="143"/>
    <x v="2"/>
    <x v="0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x v="1131"/>
    <x v="1130"/>
    <x v="79"/>
    <x v="117"/>
    <x v="2"/>
    <x v="2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x v="1132"/>
    <x v="1131"/>
    <x v="3"/>
    <x v="794"/>
    <x v="2"/>
    <x v="5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x v="1133"/>
    <x v="1132"/>
    <x v="9"/>
    <x v="170"/>
    <x v="2"/>
    <x v="1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x v="1134"/>
    <x v="1133"/>
    <x v="31"/>
    <x v="116"/>
    <x v="2"/>
    <x v="2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x v="1135"/>
    <x v="1134"/>
    <x v="28"/>
    <x v="155"/>
    <x v="2"/>
    <x v="12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x v="1136"/>
    <x v="1135"/>
    <x v="218"/>
    <x v="795"/>
    <x v="2"/>
    <x v="6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x v="1137"/>
    <x v="1136"/>
    <x v="31"/>
    <x v="796"/>
    <x v="2"/>
    <x v="0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x v="1138"/>
    <x v="1137"/>
    <x v="19"/>
    <x v="366"/>
    <x v="2"/>
    <x v="0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x v="1139"/>
    <x v="1138"/>
    <x v="6"/>
    <x v="139"/>
    <x v="2"/>
    <x v="0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x v="1140"/>
    <x v="1139"/>
    <x v="10"/>
    <x v="117"/>
    <x v="2"/>
    <x v="1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x v="1141"/>
    <x v="1140"/>
    <x v="2"/>
    <x v="117"/>
    <x v="2"/>
    <x v="12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x v="1142"/>
    <x v="1141"/>
    <x v="23"/>
    <x v="117"/>
    <x v="2"/>
    <x v="0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x v="1143"/>
    <x v="1142"/>
    <x v="101"/>
    <x v="797"/>
    <x v="2"/>
    <x v="0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x v="1144"/>
    <x v="1143"/>
    <x v="219"/>
    <x v="117"/>
    <x v="2"/>
    <x v="0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x v="1145"/>
    <x v="1144"/>
    <x v="58"/>
    <x v="173"/>
    <x v="2"/>
    <x v="0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x v="1146"/>
    <x v="1145"/>
    <x v="12"/>
    <x v="798"/>
    <x v="2"/>
    <x v="0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x v="1147"/>
    <x v="1146"/>
    <x v="31"/>
    <x v="117"/>
    <x v="2"/>
    <x v="5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x v="1148"/>
    <x v="1147"/>
    <x v="36"/>
    <x v="799"/>
    <x v="2"/>
    <x v="0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x v="1149"/>
    <x v="1148"/>
    <x v="63"/>
    <x v="735"/>
    <x v="2"/>
    <x v="0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x v="1150"/>
    <x v="1149"/>
    <x v="30"/>
    <x v="800"/>
    <x v="2"/>
    <x v="0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x v="1151"/>
    <x v="1150"/>
    <x v="31"/>
    <x v="117"/>
    <x v="2"/>
    <x v="0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x v="1152"/>
    <x v="1151"/>
    <x v="194"/>
    <x v="608"/>
    <x v="2"/>
    <x v="0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x v="1153"/>
    <x v="1152"/>
    <x v="6"/>
    <x v="155"/>
    <x v="2"/>
    <x v="0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x v="1154"/>
    <x v="1153"/>
    <x v="10"/>
    <x v="144"/>
    <x v="2"/>
    <x v="0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x v="1155"/>
    <x v="1154"/>
    <x v="31"/>
    <x v="801"/>
    <x v="2"/>
    <x v="0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x v="1156"/>
    <x v="1155"/>
    <x v="115"/>
    <x v="117"/>
    <x v="2"/>
    <x v="0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x v="1157"/>
    <x v="1156"/>
    <x v="3"/>
    <x v="118"/>
    <x v="2"/>
    <x v="0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x v="1158"/>
    <x v="1157"/>
    <x v="51"/>
    <x v="428"/>
    <x v="2"/>
    <x v="0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x v="1159"/>
    <x v="1158"/>
    <x v="220"/>
    <x v="117"/>
    <x v="2"/>
    <x v="0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x v="1160"/>
    <x v="1159"/>
    <x v="11"/>
    <x v="802"/>
    <x v="2"/>
    <x v="0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x v="1161"/>
    <x v="1160"/>
    <x v="102"/>
    <x v="117"/>
    <x v="2"/>
    <x v="0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x v="1162"/>
    <x v="1161"/>
    <x v="127"/>
    <x v="428"/>
    <x v="2"/>
    <x v="0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x v="1163"/>
    <x v="1162"/>
    <x v="221"/>
    <x v="117"/>
    <x v="2"/>
    <x v="0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x v="1164"/>
    <x v="1163"/>
    <x v="3"/>
    <x v="117"/>
    <x v="2"/>
    <x v="0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x v="1165"/>
    <x v="1164"/>
    <x v="3"/>
    <x v="803"/>
    <x v="2"/>
    <x v="0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x v="1166"/>
    <x v="1165"/>
    <x v="36"/>
    <x v="804"/>
    <x v="2"/>
    <x v="0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x v="1167"/>
    <x v="1166"/>
    <x v="127"/>
    <x v="805"/>
    <x v="2"/>
    <x v="0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x v="1168"/>
    <x v="1167"/>
    <x v="102"/>
    <x v="806"/>
    <x v="2"/>
    <x v="0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x v="1169"/>
    <x v="1168"/>
    <x v="3"/>
    <x v="157"/>
    <x v="2"/>
    <x v="0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x v="1170"/>
    <x v="1169"/>
    <x v="31"/>
    <x v="173"/>
    <x v="2"/>
    <x v="1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x v="1171"/>
    <x v="1170"/>
    <x v="31"/>
    <x v="379"/>
    <x v="2"/>
    <x v="0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x v="1172"/>
    <x v="1171"/>
    <x v="7"/>
    <x v="117"/>
    <x v="2"/>
    <x v="0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x v="1173"/>
    <x v="1172"/>
    <x v="152"/>
    <x v="134"/>
    <x v="2"/>
    <x v="0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x v="1174"/>
    <x v="1173"/>
    <x v="36"/>
    <x v="807"/>
    <x v="2"/>
    <x v="0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x v="1175"/>
    <x v="1174"/>
    <x v="22"/>
    <x v="793"/>
    <x v="2"/>
    <x v="0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x v="1176"/>
    <x v="1175"/>
    <x v="164"/>
    <x v="115"/>
    <x v="2"/>
    <x v="2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x v="1177"/>
    <x v="1176"/>
    <x v="12"/>
    <x v="117"/>
    <x v="2"/>
    <x v="1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x v="1178"/>
    <x v="1177"/>
    <x v="96"/>
    <x v="139"/>
    <x v="2"/>
    <x v="0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x v="1179"/>
    <x v="1178"/>
    <x v="127"/>
    <x v="667"/>
    <x v="2"/>
    <x v="5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x v="1180"/>
    <x v="1179"/>
    <x v="63"/>
    <x v="808"/>
    <x v="2"/>
    <x v="0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x v="1181"/>
    <x v="1180"/>
    <x v="63"/>
    <x v="460"/>
    <x v="2"/>
    <x v="0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x v="1182"/>
    <x v="1181"/>
    <x v="28"/>
    <x v="809"/>
    <x v="2"/>
    <x v="0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x v="1183"/>
    <x v="1182"/>
    <x v="30"/>
    <x v="173"/>
    <x v="2"/>
    <x v="0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x v="1184"/>
    <x v="1183"/>
    <x v="29"/>
    <x v="810"/>
    <x v="0"/>
    <x v="1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x v="1185"/>
    <x v="1184"/>
    <x v="78"/>
    <x v="811"/>
    <x v="0"/>
    <x v="0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x v="1186"/>
    <x v="1185"/>
    <x v="51"/>
    <x v="812"/>
    <x v="0"/>
    <x v="1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x v="1187"/>
    <x v="1186"/>
    <x v="222"/>
    <x v="813"/>
    <x v="0"/>
    <x v="0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x v="1188"/>
    <x v="1187"/>
    <x v="13"/>
    <x v="728"/>
    <x v="0"/>
    <x v="5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x v="1189"/>
    <x v="1188"/>
    <x v="7"/>
    <x v="814"/>
    <x v="0"/>
    <x v="0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x v="1190"/>
    <x v="1189"/>
    <x v="2"/>
    <x v="815"/>
    <x v="0"/>
    <x v="0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x v="1191"/>
    <x v="1190"/>
    <x v="200"/>
    <x v="816"/>
    <x v="0"/>
    <x v="0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x v="1192"/>
    <x v="1191"/>
    <x v="213"/>
    <x v="817"/>
    <x v="0"/>
    <x v="1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x v="1193"/>
    <x v="1192"/>
    <x v="223"/>
    <x v="818"/>
    <x v="0"/>
    <x v="0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x v="1194"/>
    <x v="1193"/>
    <x v="78"/>
    <x v="819"/>
    <x v="0"/>
    <x v="17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x v="1195"/>
    <x v="1194"/>
    <x v="3"/>
    <x v="820"/>
    <x v="0"/>
    <x v="13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x v="1196"/>
    <x v="1195"/>
    <x v="107"/>
    <x v="821"/>
    <x v="0"/>
    <x v="1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x v="1197"/>
    <x v="1196"/>
    <x v="36"/>
    <x v="822"/>
    <x v="0"/>
    <x v="0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x v="1198"/>
    <x v="1197"/>
    <x v="8"/>
    <x v="823"/>
    <x v="0"/>
    <x v="0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x v="1199"/>
    <x v="1198"/>
    <x v="224"/>
    <x v="824"/>
    <x v="0"/>
    <x v="1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x v="1200"/>
    <x v="1199"/>
    <x v="225"/>
    <x v="825"/>
    <x v="0"/>
    <x v="0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x v="1201"/>
    <x v="1200"/>
    <x v="12"/>
    <x v="826"/>
    <x v="0"/>
    <x v="1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x v="1202"/>
    <x v="1201"/>
    <x v="31"/>
    <x v="827"/>
    <x v="0"/>
    <x v="2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x v="1203"/>
    <x v="1202"/>
    <x v="226"/>
    <x v="828"/>
    <x v="0"/>
    <x v="0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x v="1204"/>
    <x v="1203"/>
    <x v="93"/>
    <x v="829"/>
    <x v="0"/>
    <x v="0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x v="1205"/>
    <x v="1204"/>
    <x v="93"/>
    <x v="830"/>
    <x v="0"/>
    <x v="12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x v="1206"/>
    <x v="1205"/>
    <x v="42"/>
    <x v="831"/>
    <x v="0"/>
    <x v="15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x v="1207"/>
    <x v="1206"/>
    <x v="227"/>
    <x v="832"/>
    <x v="0"/>
    <x v="13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x v="1208"/>
    <x v="1207"/>
    <x v="3"/>
    <x v="833"/>
    <x v="0"/>
    <x v="0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x v="1209"/>
    <x v="1208"/>
    <x v="12"/>
    <x v="834"/>
    <x v="0"/>
    <x v="0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x v="1210"/>
    <x v="1209"/>
    <x v="22"/>
    <x v="835"/>
    <x v="0"/>
    <x v="11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x v="1211"/>
    <x v="1210"/>
    <x v="28"/>
    <x v="836"/>
    <x v="0"/>
    <x v="5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x v="1212"/>
    <x v="1211"/>
    <x v="30"/>
    <x v="594"/>
    <x v="0"/>
    <x v="0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x v="1213"/>
    <x v="1212"/>
    <x v="115"/>
    <x v="837"/>
    <x v="0"/>
    <x v="1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x v="1214"/>
    <x v="1213"/>
    <x v="13"/>
    <x v="838"/>
    <x v="0"/>
    <x v="0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x v="1215"/>
    <x v="1214"/>
    <x v="10"/>
    <x v="839"/>
    <x v="0"/>
    <x v="0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x v="1216"/>
    <x v="1215"/>
    <x v="32"/>
    <x v="840"/>
    <x v="0"/>
    <x v="0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x v="1217"/>
    <x v="1216"/>
    <x v="228"/>
    <x v="841"/>
    <x v="0"/>
    <x v="0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x v="1218"/>
    <x v="1217"/>
    <x v="7"/>
    <x v="842"/>
    <x v="0"/>
    <x v="0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x v="1219"/>
    <x v="1218"/>
    <x v="229"/>
    <x v="843"/>
    <x v="0"/>
    <x v="0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x v="1220"/>
    <x v="1219"/>
    <x v="36"/>
    <x v="844"/>
    <x v="0"/>
    <x v="12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x v="1221"/>
    <x v="1220"/>
    <x v="41"/>
    <x v="845"/>
    <x v="0"/>
    <x v="1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x v="1222"/>
    <x v="1221"/>
    <x v="23"/>
    <x v="846"/>
    <x v="0"/>
    <x v="5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x v="1223"/>
    <x v="1222"/>
    <x v="230"/>
    <x v="847"/>
    <x v="0"/>
    <x v="0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x v="1224"/>
    <x v="1223"/>
    <x v="36"/>
    <x v="848"/>
    <x v="1"/>
    <x v="0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x v="1225"/>
    <x v="1224"/>
    <x v="9"/>
    <x v="849"/>
    <x v="1"/>
    <x v="0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x v="1226"/>
    <x v="1225"/>
    <x v="63"/>
    <x v="850"/>
    <x v="1"/>
    <x v="0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x v="1227"/>
    <x v="1226"/>
    <x v="13"/>
    <x v="117"/>
    <x v="1"/>
    <x v="0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x v="1228"/>
    <x v="1227"/>
    <x v="10"/>
    <x v="159"/>
    <x v="1"/>
    <x v="0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x v="1229"/>
    <x v="1228"/>
    <x v="181"/>
    <x v="379"/>
    <x v="1"/>
    <x v="0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x v="1230"/>
    <x v="1229"/>
    <x v="69"/>
    <x v="117"/>
    <x v="1"/>
    <x v="0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x v="1231"/>
    <x v="1230"/>
    <x v="10"/>
    <x v="117"/>
    <x v="1"/>
    <x v="0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x v="1232"/>
    <x v="1231"/>
    <x v="10"/>
    <x v="130"/>
    <x v="1"/>
    <x v="0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x v="1233"/>
    <x v="1232"/>
    <x v="28"/>
    <x v="851"/>
    <x v="1"/>
    <x v="0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x v="1234"/>
    <x v="1233"/>
    <x v="63"/>
    <x v="117"/>
    <x v="1"/>
    <x v="1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x v="1235"/>
    <x v="1234"/>
    <x v="231"/>
    <x v="852"/>
    <x v="1"/>
    <x v="0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x v="1236"/>
    <x v="1235"/>
    <x v="30"/>
    <x v="117"/>
    <x v="1"/>
    <x v="0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x v="1237"/>
    <x v="1236"/>
    <x v="31"/>
    <x v="117"/>
    <x v="1"/>
    <x v="0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x v="1238"/>
    <x v="1237"/>
    <x v="28"/>
    <x v="853"/>
    <x v="1"/>
    <x v="0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x v="1239"/>
    <x v="1238"/>
    <x v="30"/>
    <x v="117"/>
    <x v="1"/>
    <x v="0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x v="1240"/>
    <x v="1239"/>
    <x v="6"/>
    <x v="854"/>
    <x v="1"/>
    <x v="0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x v="1241"/>
    <x v="1240"/>
    <x v="10"/>
    <x v="855"/>
    <x v="1"/>
    <x v="0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x v="1242"/>
    <x v="1241"/>
    <x v="232"/>
    <x v="139"/>
    <x v="1"/>
    <x v="0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x v="1243"/>
    <x v="1242"/>
    <x v="14"/>
    <x v="856"/>
    <x v="1"/>
    <x v="0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x v="1244"/>
    <x v="1243"/>
    <x v="13"/>
    <x v="857"/>
    <x v="0"/>
    <x v="0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x v="1245"/>
    <x v="1244"/>
    <x v="13"/>
    <x v="858"/>
    <x v="0"/>
    <x v="0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x v="1246"/>
    <x v="1245"/>
    <x v="13"/>
    <x v="859"/>
    <x v="0"/>
    <x v="0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x v="1247"/>
    <x v="1246"/>
    <x v="8"/>
    <x v="860"/>
    <x v="0"/>
    <x v="0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x v="1248"/>
    <x v="1247"/>
    <x v="30"/>
    <x v="861"/>
    <x v="0"/>
    <x v="0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x v="1249"/>
    <x v="1248"/>
    <x v="10"/>
    <x v="862"/>
    <x v="0"/>
    <x v="0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x v="1250"/>
    <x v="1249"/>
    <x v="11"/>
    <x v="863"/>
    <x v="0"/>
    <x v="0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x v="1251"/>
    <x v="1250"/>
    <x v="12"/>
    <x v="864"/>
    <x v="0"/>
    <x v="0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x v="1252"/>
    <x v="1251"/>
    <x v="8"/>
    <x v="865"/>
    <x v="0"/>
    <x v="0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x v="1253"/>
    <x v="1252"/>
    <x v="185"/>
    <x v="866"/>
    <x v="0"/>
    <x v="0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x v="1254"/>
    <x v="1253"/>
    <x v="233"/>
    <x v="867"/>
    <x v="0"/>
    <x v="0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x v="1255"/>
    <x v="1254"/>
    <x v="9"/>
    <x v="868"/>
    <x v="0"/>
    <x v="0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x v="1256"/>
    <x v="1255"/>
    <x v="11"/>
    <x v="869"/>
    <x v="0"/>
    <x v="0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x v="1257"/>
    <x v="1256"/>
    <x v="62"/>
    <x v="870"/>
    <x v="0"/>
    <x v="0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x v="1258"/>
    <x v="1257"/>
    <x v="14"/>
    <x v="871"/>
    <x v="0"/>
    <x v="0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x v="1259"/>
    <x v="1258"/>
    <x v="30"/>
    <x v="872"/>
    <x v="0"/>
    <x v="0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x v="1260"/>
    <x v="1259"/>
    <x v="126"/>
    <x v="873"/>
    <x v="0"/>
    <x v="0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x v="1261"/>
    <x v="1260"/>
    <x v="13"/>
    <x v="874"/>
    <x v="0"/>
    <x v="0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x v="1262"/>
    <x v="1261"/>
    <x v="115"/>
    <x v="875"/>
    <x v="0"/>
    <x v="5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x v="1263"/>
    <x v="1262"/>
    <x v="15"/>
    <x v="137"/>
    <x v="0"/>
    <x v="0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x v="1264"/>
    <x v="1263"/>
    <x v="81"/>
    <x v="876"/>
    <x v="0"/>
    <x v="0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x v="1265"/>
    <x v="1264"/>
    <x v="8"/>
    <x v="877"/>
    <x v="0"/>
    <x v="0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x v="1266"/>
    <x v="1265"/>
    <x v="196"/>
    <x v="878"/>
    <x v="0"/>
    <x v="0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x v="1267"/>
    <x v="1266"/>
    <x v="29"/>
    <x v="879"/>
    <x v="0"/>
    <x v="0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x v="1268"/>
    <x v="1267"/>
    <x v="14"/>
    <x v="704"/>
    <x v="0"/>
    <x v="0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x v="1269"/>
    <x v="1268"/>
    <x v="234"/>
    <x v="880"/>
    <x v="0"/>
    <x v="0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x v="1270"/>
    <x v="1269"/>
    <x v="3"/>
    <x v="881"/>
    <x v="0"/>
    <x v="0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x v="1271"/>
    <x v="1270"/>
    <x v="51"/>
    <x v="882"/>
    <x v="0"/>
    <x v="0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x v="1272"/>
    <x v="1271"/>
    <x v="10"/>
    <x v="883"/>
    <x v="0"/>
    <x v="0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x v="1273"/>
    <x v="1272"/>
    <x v="23"/>
    <x v="884"/>
    <x v="0"/>
    <x v="5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x v="1274"/>
    <x v="1273"/>
    <x v="31"/>
    <x v="885"/>
    <x v="0"/>
    <x v="0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x v="1275"/>
    <x v="1274"/>
    <x v="36"/>
    <x v="886"/>
    <x v="0"/>
    <x v="0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x v="1276"/>
    <x v="1275"/>
    <x v="9"/>
    <x v="887"/>
    <x v="0"/>
    <x v="0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x v="1277"/>
    <x v="1276"/>
    <x v="36"/>
    <x v="888"/>
    <x v="0"/>
    <x v="0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x v="1278"/>
    <x v="1277"/>
    <x v="115"/>
    <x v="889"/>
    <x v="0"/>
    <x v="0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x v="1279"/>
    <x v="1278"/>
    <x v="235"/>
    <x v="890"/>
    <x v="0"/>
    <x v="0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x v="1280"/>
    <x v="1279"/>
    <x v="36"/>
    <x v="891"/>
    <x v="0"/>
    <x v="0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x v="1281"/>
    <x v="1280"/>
    <x v="39"/>
    <x v="892"/>
    <x v="0"/>
    <x v="0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x v="1282"/>
    <x v="1281"/>
    <x v="36"/>
    <x v="893"/>
    <x v="0"/>
    <x v="0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x v="1283"/>
    <x v="1282"/>
    <x v="28"/>
    <x v="894"/>
    <x v="0"/>
    <x v="0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x v="1284"/>
    <x v="1283"/>
    <x v="13"/>
    <x v="895"/>
    <x v="0"/>
    <x v="0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x v="1285"/>
    <x v="1284"/>
    <x v="13"/>
    <x v="896"/>
    <x v="0"/>
    <x v="1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x v="1286"/>
    <x v="1285"/>
    <x v="15"/>
    <x v="897"/>
    <x v="0"/>
    <x v="1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x v="1287"/>
    <x v="1286"/>
    <x v="49"/>
    <x v="898"/>
    <x v="0"/>
    <x v="1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x v="1288"/>
    <x v="1287"/>
    <x v="23"/>
    <x v="899"/>
    <x v="0"/>
    <x v="0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x v="1289"/>
    <x v="1288"/>
    <x v="15"/>
    <x v="367"/>
    <x v="0"/>
    <x v="0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x v="1290"/>
    <x v="1289"/>
    <x v="8"/>
    <x v="900"/>
    <x v="0"/>
    <x v="0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x v="1291"/>
    <x v="1290"/>
    <x v="9"/>
    <x v="901"/>
    <x v="0"/>
    <x v="0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x v="1292"/>
    <x v="1291"/>
    <x v="180"/>
    <x v="902"/>
    <x v="0"/>
    <x v="1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x v="1293"/>
    <x v="1292"/>
    <x v="36"/>
    <x v="903"/>
    <x v="0"/>
    <x v="0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x v="1294"/>
    <x v="1293"/>
    <x v="2"/>
    <x v="904"/>
    <x v="0"/>
    <x v="1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x v="1295"/>
    <x v="1294"/>
    <x v="30"/>
    <x v="905"/>
    <x v="0"/>
    <x v="1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x v="1296"/>
    <x v="1295"/>
    <x v="16"/>
    <x v="647"/>
    <x v="0"/>
    <x v="1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x v="1297"/>
    <x v="1296"/>
    <x v="22"/>
    <x v="906"/>
    <x v="0"/>
    <x v="0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x v="1298"/>
    <x v="1297"/>
    <x v="13"/>
    <x v="907"/>
    <x v="0"/>
    <x v="1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x v="1299"/>
    <x v="1298"/>
    <x v="8"/>
    <x v="908"/>
    <x v="0"/>
    <x v="0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x v="1300"/>
    <x v="1299"/>
    <x v="9"/>
    <x v="909"/>
    <x v="0"/>
    <x v="0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x v="1301"/>
    <x v="1300"/>
    <x v="13"/>
    <x v="910"/>
    <x v="0"/>
    <x v="0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x v="1302"/>
    <x v="1301"/>
    <x v="30"/>
    <x v="911"/>
    <x v="0"/>
    <x v="0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x v="1303"/>
    <x v="1302"/>
    <x v="8"/>
    <x v="912"/>
    <x v="0"/>
    <x v="1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x v="1304"/>
    <x v="1303"/>
    <x v="79"/>
    <x v="913"/>
    <x v="1"/>
    <x v="1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x v="1305"/>
    <x v="1304"/>
    <x v="11"/>
    <x v="914"/>
    <x v="1"/>
    <x v="0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x v="1306"/>
    <x v="1305"/>
    <x v="74"/>
    <x v="915"/>
    <x v="1"/>
    <x v="0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x v="1307"/>
    <x v="1306"/>
    <x v="63"/>
    <x v="916"/>
    <x v="1"/>
    <x v="0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x v="1308"/>
    <x v="1307"/>
    <x v="3"/>
    <x v="917"/>
    <x v="1"/>
    <x v="0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x v="1309"/>
    <x v="1308"/>
    <x v="236"/>
    <x v="918"/>
    <x v="1"/>
    <x v="0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x v="1310"/>
    <x v="1309"/>
    <x v="22"/>
    <x v="109"/>
    <x v="1"/>
    <x v="0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x v="1311"/>
    <x v="1310"/>
    <x v="65"/>
    <x v="919"/>
    <x v="1"/>
    <x v="0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x v="1312"/>
    <x v="1311"/>
    <x v="210"/>
    <x v="920"/>
    <x v="1"/>
    <x v="0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x v="1313"/>
    <x v="1312"/>
    <x v="79"/>
    <x v="921"/>
    <x v="1"/>
    <x v="0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x v="1314"/>
    <x v="664"/>
    <x v="237"/>
    <x v="922"/>
    <x v="1"/>
    <x v="0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x v="1315"/>
    <x v="1313"/>
    <x v="57"/>
    <x v="923"/>
    <x v="1"/>
    <x v="0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x v="1316"/>
    <x v="1314"/>
    <x v="96"/>
    <x v="116"/>
    <x v="1"/>
    <x v="0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x v="1317"/>
    <x v="1315"/>
    <x v="61"/>
    <x v="924"/>
    <x v="1"/>
    <x v="8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x v="1318"/>
    <x v="1316"/>
    <x v="79"/>
    <x v="925"/>
    <x v="1"/>
    <x v="0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x v="1319"/>
    <x v="1317"/>
    <x v="238"/>
    <x v="926"/>
    <x v="1"/>
    <x v="1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x v="1320"/>
    <x v="1318"/>
    <x v="57"/>
    <x v="927"/>
    <x v="1"/>
    <x v="9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x v="1321"/>
    <x v="1319"/>
    <x v="239"/>
    <x v="928"/>
    <x v="1"/>
    <x v="11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x v="1322"/>
    <x v="1320"/>
    <x v="19"/>
    <x v="437"/>
    <x v="1"/>
    <x v="1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x v="1323"/>
    <x v="1321"/>
    <x v="36"/>
    <x v="929"/>
    <x v="1"/>
    <x v="0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x v="1324"/>
    <x v="1322"/>
    <x v="63"/>
    <x v="930"/>
    <x v="1"/>
    <x v="0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x v="1325"/>
    <x v="1323"/>
    <x v="22"/>
    <x v="931"/>
    <x v="1"/>
    <x v="0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x v="1326"/>
    <x v="1324"/>
    <x v="57"/>
    <x v="932"/>
    <x v="1"/>
    <x v="0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x v="1327"/>
    <x v="1325"/>
    <x v="240"/>
    <x v="933"/>
    <x v="1"/>
    <x v="0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x v="1328"/>
    <x v="1326"/>
    <x v="96"/>
    <x v="934"/>
    <x v="1"/>
    <x v="0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x v="1329"/>
    <x v="1327"/>
    <x v="63"/>
    <x v="935"/>
    <x v="1"/>
    <x v="0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x v="1330"/>
    <x v="1328"/>
    <x v="19"/>
    <x v="936"/>
    <x v="1"/>
    <x v="0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x v="1331"/>
    <x v="1329"/>
    <x v="65"/>
    <x v="937"/>
    <x v="1"/>
    <x v="0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x v="1332"/>
    <x v="1330"/>
    <x v="241"/>
    <x v="117"/>
    <x v="1"/>
    <x v="16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x v="1333"/>
    <x v="1331"/>
    <x v="30"/>
    <x v="117"/>
    <x v="1"/>
    <x v="2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x v="1334"/>
    <x v="1332"/>
    <x v="242"/>
    <x v="938"/>
    <x v="1"/>
    <x v="0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x v="1335"/>
    <x v="1333"/>
    <x v="31"/>
    <x v="939"/>
    <x v="1"/>
    <x v="0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x v="1336"/>
    <x v="1334"/>
    <x v="57"/>
    <x v="940"/>
    <x v="1"/>
    <x v="0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x v="1337"/>
    <x v="1335"/>
    <x v="63"/>
    <x v="941"/>
    <x v="1"/>
    <x v="0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x v="1338"/>
    <x v="1336"/>
    <x v="11"/>
    <x v="942"/>
    <x v="1"/>
    <x v="0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x v="1339"/>
    <x v="1337"/>
    <x v="63"/>
    <x v="943"/>
    <x v="1"/>
    <x v="0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x v="1340"/>
    <x v="1338"/>
    <x v="243"/>
    <x v="117"/>
    <x v="1"/>
    <x v="0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x v="1341"/>
    <x v="1339"/>
    <x v="31"/>
    <x v="944"/>
    <x v="1"/>
    <x v="1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x v="1342"/>
    <x v="1340"/>
    <x v="63"/>
    <x v="173"/>
    <x v="1"/>
    <x v="0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x v="1343"/>
    <x v="1341"/>
    <x v="63"/>
    <x v="945"/>
    <x v="1"/>
    <x v="0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x v="1344"/>
    <x v="1342"/>
    <x v="15"/>
    <x v="946"/>
    <x v="0"/>
    <x v="5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x v="1345"/>
    <x v="1343"/>
    <x v="43"/>
    <x v="672"/>
    <x v="0"/>
    <x v="0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x v="1346"/>
    <x v="1344"/>
    <x v="244"/>
    <x v="947"/>
    <x v="0"/>
    <x v="0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x v="1347"/>
    <x v="1345"/>
    <x v="30"/>
    <x v="948"/>
    <x v="0"/>
    <x v="0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x v="1348"/>
    <x v="1346"/>
    <x v="245"/>
    <x v="949"/>
    <x v="0"/>
    <x v="0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x v="1349"/>
    <x v="1347"/>
    <x v="10"/>
    <x v="950"/>
    <x v="0"/>
    <x v="5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x v="1350"/>
    <x v="1348"/>
    <x v="10"/>
    <x v="951"/>
    <x v="0"/>
    <x v="0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x v="1351"/>
    <x v="1349"/>
    <x v="22"/>
    <x v="952"/>
    <x v="0"/>
    <x v="0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x v="1352"/>
    <x v="1350"/>
    <x v="3"/>
    <x v="953"/>
    <x v="0"/>
    <x v="0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x v="1353"/>
    <x v="1351"/>
    <x v="28"/>
    <x v="954"/>
    <x v="0"/>
    <x v="0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x v="1354"/>
    <x v="1352"/>
    <x v="38"/>
    <x v="955"/>
    <x v="0"/>
    <x v="1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x v="1355"/>
    <x v="1353"/>
    <x v="30"/>
    <x v="956"/>
    <x v="0"/>
    <x v="1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x v="1356"/>
    <x v="1354"/>
    <x v="104"/>
    <x v="957"/>
    <x v="0"/>
    <x v="0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x v="1357"/>
    <x v="1355"/>
    <x v="13"/>
    <x v="958"/>
    <x v="0"/>
    <x v="0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x v="1358"/>
    <x v="1356"/>
    <x v="9"/>
    <x v="959"/>
    <x v="0"/>
    <x v="0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x v="1359"/>
    <x v="1357"/>
    <x v="246"/>
    <x v="960"/>
    <x v="0"/>
    <x v="0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x v="1360"/>
    <x v="1358"/>
    <x v="15"/>
    <x v="961"/>
    <x v="0"/>
    <x v="0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x v="1361"/>
    <x v="1359"/>
    <x v="12"/>
    <x v="962"/>
    <x v="0"/>
    <x v="1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x v="1362"/>
    <x v="1360"/>
    <x v="28"/>
    <x v="963"/>
    <x v="0"/>
    <x v="0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x v="1363"/>
    <x v="1361"/>
    <x v="48"/>
    <x v="148"/>
    <x v="0"/>
    <x v="0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x v="1364"/>
    <x v="1362"/>
    <x v="247"/>
    <x v="964"/>
    <x v="0"/>
    <x v="8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x v="1365"/>
    <x v="1363"/>
    <x v="51"/>
    <x v="965"/>
    <x v="0"/>
    <x v="0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x v="1366"/>
    <x v="1364"/>
    <x v="51"/>
    <x v="966"/>
    <x v="0"/>
    <x v="0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x v="1367"/>
    <x v="1365"/>
    <x v="10"/>
    <x v="967"/>
    <x v="0"/>
    <x v="0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x v="1368"/>
    <x v="1366"/>
    <x v="10"/>
    <x v="968"/>
    <x v="0"/>
    <x v="0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x v="1369"/>
    <x v="1367"/>
    <x v="248"/>
    <x v="969"/>
    <x v="0"/>
    <x v="0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x v="1370"/>
    <x v="1368"/>
    <x v="15"/>
    <x v="970"/>
    <x v="0"/>
    <x v="0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x v="1371"/>
    <x v="1369"/>
    <x v="249"/>
    <x v="971"/>
    <x v="0"/>
    <x v="0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x v="1372"/>
    <x v="1370"/>
    <x v="2"/>
    <x v="972"/>
    <x v="0"/>
    <x v="0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x v="1373"/>
    <x v="1371"/>
    <x v="3"/>
    <x v="973"/>
    <x v="0"/>
    <x v="0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x v="1374"/>
    <x v="1372"/>
    <x v="15"/>
    <x v="740"/>
    <x v="0"/>
    <x v="0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x v="1375"/>
    <x v="1373"/>
    <x v="23"/>
    <x v="974"/>
    <x v="0"/>
    <x v="6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x v="1376"/>
    <x v="1374"/>
    <x v="250"/>
    <x v="975"/>
    <x v="0"/>
    <x v="1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x v="1377"/>
    <x v="1375"/>
    <x v="46"/>
    <x v="17"/>
    <x v="0"/>
    <x v="0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x v="1378"/>
    <x v="1376"/>
    <x v="13"/>
    <x v="976"/>
    <x v="0"/>
    <x v="1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x v="1379"/>
    <x v="1377"/>
    <x v="3"/>
    <x v="977"/>
    <x v="0"/>
    <x v="0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x v="1380"/>
    <x v="1378"/>
    <x v="251"/>
    <x v="437"/>
    <x v="0"/>
    <x v="0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x v="1381"/>
    <x v="1379"/>
    <x v="10"/>
    <x v="978"/>
    <x v="0"/>
    <x v="0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x v="1382"/>
    <x v="1380"/>
    <x v="6"/>
    <x v="979"/>
    <x v="0"/>
    <x v="0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x v="1383"/>
    <x v="1381"/>
    <x v="41"/>
    <x v="980"/>
    <x v="0"/>
    <x v="5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x v="1384"/>
    <x v="1382"/>
    <x v="8"/>
    <x v="981"/>
    <x v="0"/>
    <x v="0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x v="1385"/>
    <x v="1383"/>
    <x v="6"/>
    <x v="982"/>
    <x v="0"/>
    <x v="12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x v="1386"/>
    <x v="1384"/>
    <x v="44"/>
    <x v="983"/>
    <x v="0"/>
    <x v="0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x v="1387"/>
    <x v="1385"/>
    <x v="23"/>
    <x v="984"/>
    <x v="0"/>
    <x v="0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x v="1388"/>
    <x v="1386"/>
    <x v="10"/>
    <x v="985"/>
    <x v="0"/>
    <x v="0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x v="1389"/>
    <x v="1387"/>
    <x v="2"/>
    <x v="986"/>
    <x v="0"/>
    <x v="1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x v="1390"/>
    <x v="1388"/>
    <x v="70"/>
    <x v="987"/>
    <x v="0"/>
    <x v="0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x v="1391"/>
    <x v="1389"/>
    <x v="2"/>
    <x v="988"/>
    <x v="0"/>
    <x v="0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x v="1392"/>
    <x v="1390"/>
    <x v="30"/>
    <x v="989"/>
    <x v="0"/>
    <x v="0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x v="1393"/>
    <x v="1391"/>
    <x v="3"/>
    <x v="990"/>
    <x v="0"/>
    <x v="0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x v="1394"/>
    <x v="1392"/>
    <x v="47"/>
    <x v="991"/>
    <x v="0"/>
    <x v="0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x v="1395"/>
    <x v="1393"/>
    <x v="8"/>
    <x v="992"/>
    <x v="0"/>
    <x v="0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x v="1396"/>
    <x v="1394"/>
    <x v="12"/>
    <x v="993"/>
    <x v="0"/>
    <x v="0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x v="1397"/>
    <x v="1395"/>
    <x v="3"/>
    <x v="994"/>
    <x v="0"/>
    <x v="0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x v="1398"/>
    <x v="1396"/>
    <x v="85"/>
    <x v="995"/>
    <x v="0"/>
    <x v="0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x v="1399"/>
    <x v="1397"/>
    <x v="7"/>
    <x v="996"/>
    <x v="0"/>
    <x v="0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x v="1400"/>
    <x v="1398"/>
    <x v="18"/>
    <x v="997"/>
    <x v="0"/>
    <x v="1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x v="1401"/>
    <x v="1399"/>
    <x v="30"/>
    <x v="998"/>
    <x v="0"/>
    <x v="0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x v="1402"/>
    <x v="1400"/>
    <x v="30"/>
    <x v="999"/>
    <x v="0"/>
    <x v="1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x v="1403"/>
    <x v="1401"/>
    <x v="23"/>
    <x v="1000"/>
    <x v="0"/>
    <x v="0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x v="1404"/>
    <x v="1402"/>
    <x v="107"/>
    <x v="854"/>
    <x v="2"/>
    <x v="1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x v="1405"/>
    <x v="1403"/>
    <x v="31"/>
    <x v="522"/>
    <x v="2"/>
    <x v="0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x v="1406"/>
    <x v="1404"/>
    <x v="14"/>
    <x v="493"/>
    <x v="2"/>
    <x v="13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x v="1407"/>
    <x v="1405"/>
    <x v="9"/>
    <x v="493"/>
    <x v="2"/>
    <x v="0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x v="1408"/>
    <x v="1406"/>
    <x v="28"/>
    <x v="662"/>
    <x v="2"/>
    <x v="1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x v="1409"/>
    <x v="1407"/>
    <x v="23"/>
    <x v="117"/>
    <x v="2"/>
    <x v="0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x v="1410"/>
    <x v="1408"/>
    <x v="12"/>
    <x v="116"/>
    <x v="2"/>
    <x v="13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x v="1411"/>
    <x v="1409"/>
    <x v="9"/>
    <x v="1001"/>
    <x v="2"/>
    <x v="1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x v="1412"/>
    <x v="1410"/>
    <x v="39"/>
    <x v="1002"/>
    <x v="2"/>
    <x v="0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x v="1413"/>
    <x v="1411"/>
    <x v="13"/>
    <x v="173"/>
    <x v="2"/>
    <x v="13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x v="1414"/>
    <x v="1412"/>
    <x v="2"/>
    <x v="116"/>
    <x v="2"/>
    <x v="0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x v="1415"/>
    <x v="1413"/>
    <x v="85"/>
    <x v="25"/>
    <x v="2"/>
    <x v="0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x v="1416"/>
    <x v="1414"/>
    <x v="63"/>
    <x v="117"/>
    <x v="2"/>
    <x v="0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x v="1417"/>
    <x v="1415"/>
    <x v="37"/>
    <x v="434"/>
    <x v="2"/>
    <x v="0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x v="1418"/>
    <x v="1416"/>
    <x v="9"/>
    <x v="360"/>
    <x v="2"/>
    <x v="3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x v="1419"/>
    <x v="1417"/>
    <x v="84"/>
    <x v="1003"/>
    <x v="2"/>
    <x v="0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x v="1420"/>
    <x v="1418"/>
    <x v="252"/>
    <x v="158"/>
    <x v="2"/>
    <x v="0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x v="1421"/>
    <x v="1419"/>
    <x v="61"/>
    <x v="148"/>
    <x v="2"/>
    <x v="11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x v="1422"/>
    <x v="1420"/>
    <x v="31"/>
    <x v="375"/>
    <x v="2"/>
    <x v="4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x v="1423"/>
    <x v="1421"/>
    <x v="11"/>
    <x v="173"/>
    <x v="2"/>
    <x v="2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x v="1424"/>
    <x v="1422"/>
    <x v="51"/>
    <x v="1004"/>
    <x v="2"/>
    <x v="0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x v="1425"/>
    <x v="1423"/>
    <x v="93"/>
    <x v="117"/>
    <x v="2"/>
    <x v="0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x v="1426"/>
    <x v="1424"/>
    <x v="28"/>
    <x v="117"/>
    <x v="2"/>
    <x v="12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x v="1427"/>
    <x v="1425"/>
    <x v="10"/>
    <x v="1005"/>
    <x v="2"/>
    <x v="12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x v="1428"/>
    <x v="1426"/>
    <x v="28"/>
    <x v="372"/>
    <x v="2"/>
    <x v="3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x v="1429"/>
    <x v="1427"/>
    <x v="3"/>
    <x v="117"/>
    <x v="2"/>
    <x v="0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x v="1430"/>
    <x v="1428"/>
    <x v="10"/>
    <x v="124"/>
    <x v="2"/>
    <x v="0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x v="1431"/>
    <x v="1429"/>
    <x v="73"/>
    <x v="1006"/>
    <x v="2"/>
    <x v="0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x v="1432"/>
    <x v="1430"/>
    <x v="79"/>
    <x v="117"/>
    <x v="2"/>
    <x v="0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x v="1433"/>
    <x v="1431"/>
    <x v="14"/>
    <x v="1007"/>
    <x v="2"/>
    <x v="13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x v="1434"/>
    <x v="1432"/>
    <x v="253"/>
    <x v="1008"/>
    <x v="2"/>
    <x v="8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x v="1435"/>
    <x v="1433"/>
    <x v="36"/>
    <x v="493"/>
    <x v="2"/>
    <x v="13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x v="1436"/>
    <x v="1434"/>
    <x v="3"/>
    <x v="1009"/>
    <x v="2"/>
    <x v="12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x v="1437"/>
    <x v="1435"/>
    <x v="9"/>
    <x v="1010"/>
    <x v="2"/>
    <x v="0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x v="1438"/>
    <x v="1436"/>
    <x v="22"/>
    <x v="49"/>
    <x v="2"/>
    <x v="8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x v="1439"/>
    <x v="1437"/>
    <x v="254"/>
    <x v="147"/>
    <x v="2"/>
    <x v="5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x v="1440"/>
    <x v="1438"/>
    <x v="93"/>
    <x v="116"/>
    <x v="2"/>
    <x v="13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x v="1441"/>
    <x v="1439"/>
    <x v="237"/>
    <x v="895"/>
    <x v="2"/>
    <x v="1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x v="1442"/>
    <x v="1440"/>
    <x v="15"/>
    <x v="117"/>
    <x v="2"/>
    <x v="0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x v="1443"/>
    <x v="1441"/>
    <x v="93"/>
    <x v="117"/>
    <x v="2"/>
    <x v="6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x v="1444"/>
    <x v="1442"/>
    <x v="255"/>
    <x v="117"/>
    <x v="2"/>
    <x v="12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x v="1445"/>
    <x v="1443"/>
    <x v="64"/>
    <x v="117"/>
    <x v="2"/>
    <x v="12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x v="1446"/>
    <x v="1444"/>
    <x v="42"/>
    <x v="117"/>
    <x v="2"/>
    <x v="13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x v="1447"/>
    <x v="1445"/>
    <x v="69"/>
    <x v="735"/>
    <x v="2"/>
    <x v="0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x v="1448"/>
    <x v="1446"/>
    <x v="61"/>
    <x v="117"/>
    <x v="2"/>
    <x v="2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x v="1449"/>
    <x v="1447"/>
    <x v="129"/>
    <x v="117"/>
    <x v="2"/>
    <x v="0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x v="1450"/>
    <x v="1448"/>
    <x v="57"/>
    <x v="116"/>
    <x v="2"/>
    <x v="0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x v="1451"/>
    <x v="1449"/>
    <x v="256"/>
    <x v="369"/>
    <x v="1"/>
    <x v="0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x v="1452"/>
    <x v="1450"/>
    <x v="32"/>
    <x v="117"/>
    <x v="1"/>
    <x v="0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x v="1453"/>
    <x v="1451"/>
    <x v="31"/>
    <x v="117"/>
    <x v="1"/>
    <x v="6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x v="1454"/>
    <x v="1452"/>
    <x v="257"/>
    <x v="493"/>
    <x v="1"/>
    <x v="3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x v="1455"/>
    <x v="1453"/>
    <x v="36"/>
    <x v="607"/>
    <x v="1"/>
    <x v="0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x v="1456"/>
    <x v="1454"/>
    <x v="10"/>
    <x v="1011"/>
    <x v="1"/>
    <x v="13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x v="1457"/>
    <x v="1455"/>
    <x v="12"/>
    <x v="117"/>
    <x v="1"/>
    <x v="0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x v="1458"/>
    <x v="1456"/>
    <x v="10"/>
    <x v="117"/>
    <x v="1"/>
    <x v="0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x v="1459"/>
    <x v="1457"/>
    <x v="258"/>
    <x v="117"/>
    <x v="1"/>
    <x v="8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x v="1460"/>
    <x v="1458"/>
    <x v="259"/>
    <x v="117"/>
    <x v="1"/>
    <x v="0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x v="1461"/>
    <x v="1459"/>
    <x v="36"/>
    <x v="1012"/>
    <x v="0"/>
    <x v="0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x v="1462"/>
    <x v="1460"/>
    <x v="23"/>
    <x v="1013"/>
    <x v="0"/>
    <x v="0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x v="1463"/>
    <x v="1461"/>
    <x v="20"/>
    <x v="807"/>
    <x v="0"/>
    <x v="0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x v="1464"/>
    <x v="1462"/>
    <x v="10"/>
    <x v="1014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x v="1465"/>
    <x v="1463"/>
    <x v="11"/>
    <x v="101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x v="1466"/>
    <x v="1464"/>
    <x v="194"/>
    <x v="1016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x v="1467"/>
    <x v="1465"/>
    <x v="79"/>
    <x v="1017"/>
    <x v="0"/>
    <x v="0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x v="1468"/>
    <x v="1466"/>
    <x v="196"/>
    <x v="1018"/>
    <x v="0"/>
    <x v="0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x v="1469"/>
    <x v="1467"/>
    <x v="260"/>
    <x v="1019"/>
    <x v="0"/>
    <x v="0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x v="1470"/>
    <x v="1468"/>
    <x v="15"/>
    <x v="1020"/>
    <x v="0"/>
    <x v="0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x v="1471"/>
    <x v="1469"/>
    <x v="261"/>
    <x v="1021"/>
    <x v="0"/>
    <x v="0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x v="1472"/>
    <x v="1470"/>
    <x v="31"/>
    <x v="1022"/>
    <x v="0"/>
    <x v="0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x v="1473"/>
    <x v="1471"/>
    <x v="15"/>
    <x v="1023"/>
    <x v="0"/>
    <x v="0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x v="1474"/>
    <x v="1472"/>
    <x v="9"/>
    <x v="1024"/>
    <x v="0"/>
    <x v="0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x v="1475"/>
    <x v="1473"/>
    <x v="36"/>
    <x v="1025"/>
    <x v="0"/>
    <x v="0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x v="1476"/>
    <x v="1474"/>
    <x v="12"/>
    <x v="1026"/>
    <x v="0"/>
    <x v="0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x v="1477"/>
    <x v="1475"/>
    <x v="11"/>
    <x v="1027"/>
    <x v="0"/>
    <x v="0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x v="1478"/>
    <x v="1476"/>
    <x v="63"/>
    <x v="1028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x v="1479"/>
    <x v="1477"/>
    <x v="183"/>
    <x v="1029"/>
    <x v="0"/>
    <x v="0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x v="1480"/>
    <x v="1478"/>
    <x v="63"/>
    <x v="1030"/>
    <x v="0"/>
    <x v="0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x v="1481"/>
    <x v="1479"/>
    <x v="10"/>
    <x v="522"/>
    <x v="2"/>
    <x v="5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x v="1482"/>
    <x v="1480"/>
    <x v="10"/>
    <x v="139"/>
    <x v="2"/>
    <x v="0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x v="1483"/>
    <x v="1481"/>
    <x v="39"/>
    <x v="155"/>
    <x v="2"/>
    <x v="0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x v="1484"/>
    <x v="1482"/>
    <x v="13"/>
    <x v="117"/>
    <x v="2"/>
    <x v="0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x v="1485"/>
    <x v="1483"/>
    <x v="233"/>
    <x v="403"/>
    <x v="2"/>
    <x v="0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x v="1486"/>
    <x v="1484"/>
    <x v="22"/>
    <x v="1031"/>
    <x v="2"/>
    <x v="0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x v="1487"/>
    <x v="1485"/>
    <x v="3"/>
    <x v="117"/>
    <x v="2"/>
    <x v="0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x v="1488"/>
    <x v="1486"/>
    <x v="36"/>
    <x v="175"/>
    <x v="2"/>
    <x v="2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x v="1489"/>
    <x v="1487"/>
    <x v="10"/>
    <x v="117"/>
    <x v="2"/>
    <x v="0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x v="1490"/>
    <x v="1488"/>
    <x v="193"/>
    <x v="1032"/>
    <x v="2"/>
    <x v="0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x v="1491"/>
    <x v="1489"/>
    <x v="38"/>
    <x v="173"/>
    <x v="2"/>
    <x v="0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x v="1492"/>
    <x v="1490"/>
    <x v="23"/>
    <x v="134"/>
    <x v="2"/>
    <x v="0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x v="1493"/>
    <x v="1491"/>
    <x v="262"/>
    <x v="117"/>
    <x v="2"/>
    <x v="0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x v="1494"/>
    <x v="1492"/>
    <x v="10"/>
    <x v="1003"/>
    <x v="2"/>
    <x v="0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x v="1495"/>
    <x v="1493"/>
    <x v="13"/>
    <x v="117"/>
    <x v="2"/>
    <x v="0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x v="1496"/>
    <x v="1494"/>
    <x v="15"/>
    <x v="117"/>
    <x v="2"/>
    <x v="0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x v="1497"/>
    <x v="1495"/>
    <x v="36"/>
    <x v="116"/>
    <x v="2"/>
    <x v="0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x v="1498"/>
    <x v="1496"/>
    <x v="9"/>
    <x v="1033"/>
    <x v="2"/>
    <x v="0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x v="1499"/>
    <x v="1497"/>
    <x v="13"/>
    <x v="139"/>
    <x v="2"/>
    <x v="0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x v="1500"/>
    <x v="1498"/>
    <x v="70"/>
    <x v="1034"/>
    <x v="2"/>
    <x v="0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x v="1501"/>
    <x v="1499"/>
    <x v="263"/>
    <x v="1035"/>
    <x v="0"/>
    <x v="5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x v="1502"/>
    <x v="1500"/>
    <x v="29"/>
    <x v="1036"/>
    <x v="0"/>
    <x v="1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x v="1503"/>
    <x v="1501"/>
    <x v="192"/>
    <x v="1037"/>
    <x v="0"/>
    <x v="18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x v="1504"/>
    <x v="1502"/>
    <x v="115"/>
    <x v="1038"/>
    <x v="0"/>
    <x v="1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x v="1505"/>
    <x v="1503"/>
    <x v="194"/>
    <x v="1039"/>
    <x v="0"/>
    <x v="12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x v="1506"/>
    <x v="1504"/>
    <x v="15"/>
    <x v="1040"/>
    <x v="0"/>
    <x v="1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x v="1507"/>
    <x v="1505"/>
    <x v="38"/>
    <x v="1041"/>
    <x v="0"/>
    <x v="0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x v="1508"/>
    <x v="1506"/>
    <x v="17"/>
    <x v="1042"/>
    <x v="0"/>
    <x v="0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x v="1509"/>
    <x v="1507"/>
    <x v="178"/>
    <x v="1043"/>
    <x v="0"/>
    <x v="12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x v="1510"/>
    <x v="1508"/>
    <x v="194"/>
    <x v="1044"/>
    <x v="0"/>
    <x v="1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x v="1511"/>
    <x v="1509"/>
    <x v="32"/>
    <x v="1045"/>
    <x v="0"/>
    <x v="0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x v="1512"/>
    <x v="1510"/>
    <x v="8"/>
    <x v="1046"/>
    <x v="0"/>
    <x v="0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x v="1513"/>
    <x v="1511"/>
    <x v="6"/>
    <x v="1047"/>
    <x v="0"/>
    <x v="1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x v="1514"/>
    <x v="1512"/>
    <x v="31"/>
    <x v="1048"/>
    <x v="0"/>
    <x v="0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x v="1515"/>
    <x v="1513"/>
    <x v="82"/>
    <x v="1049"/>
    <x v="0"/>
    <x v="10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x v="1516"/>
    <x v="1514"/>
    <x v="73"/>
    <x v="1050"/>
    <x v="0"/>
    <x v="0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x v="1517"/>
    <x v="1515"/>
    <x v="36"/>
    <x v="1051"/>
    <x v="0"/>
    <x v="0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x v="1518"/>
    <x v="1516"/>
    <x v="36"/>
    <x v="1052"/>
    <x v="0"/>
    <x v="0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x v="1519"/>
    <x v="1517"/>
    <x v="7"/>
    <x v="1053"/>
    <x v="0"/>
    <x v="0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x v="1520"/>
    <x v="1518"/>
    <x v="102"/>
    <x v="1054"/>
    <x v="0"/>
    <x v="0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x v="1521"/>
    <x v="1519"/>
    <x v="264"/>
    <x v="1055"/>
    <x v="0"/>
    <x v="0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x v="1522"/>
    <x v="1520"/>
    <x v="265"/>
    <x v="1056"/>
    <x v="0"/>
    <x v="0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x v="1523"/>
    <x v="1521"/>
    <x v="17"/>
    <x v="1057"/>
    <x v="0"/>
    <x v="0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x v="1524"/>
    <x v="1522"/>
    <x v="9"/>
    <x v="1058"/>
    <x v="0"/>
    <x v="11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x v="1525"/>
    <x v="1523"/>
    <x v="27"/>
    <x v="1059"/>
    <x v="0"/>
    <x v="0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x v="1526"/>
    <x v="1524"/>
    <x v="165"/>
    <x v="1060"/>
    <x v="0"/>
    <x v="0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x v="1527"/>
    <x v="1525"/>
    <x v="8"/>
    <x v="1061"/>
    <x v="0"/>
    <x v="0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x v="1528"/>
    <x v="1526"/>
    <x v="9"/>
    <x v="1062"/>
    <x v="0"/>
    <x v="0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x v="1529"/>
    <x v="1527"/>
    <x v="266"/>
    <x v="1063"/>
    <x v="0"/>
    <x v="0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x v="1530"/>
    <x v="1528"/>
    <x v="19"/>
    <x v="1064"/>
    <x v="0"/>
    <x v="0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x v="1531"/>
    <x v="1529"/>
    <x v="267"/>
    <x v="1065"/>
    <x v="0"/>
    <x v="0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x v="1532"/>
    <x v="1530"/>
    <x v="10"/>
    <x v="1066"/>
    <x v="0"/>
    <x v="2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x v="1533"/>
    <x v="1531"/>
    <x v="101"/>
    <x v="1067"/>
    <x v="0"/>
    <x v="0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x v="1534"/>
    <x v="1532"/>
    <x v="51"/>
    <x v="1068"/>
    <x v="0"/>
    <x v="0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x v="1535"/>
    <x v="1533"/>
    <x v="23"/>
    <x v="1069"/>
    <x v="0"/>
    <x v="0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x v="1536"/>
    <x v="1534"/>
    <x v="14"/>
    <x v="1070"/>
    <x v="0"/>
    <x v="0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x v="1537"/>
    <x v="1535"/>
    <x v="14"/>
    <x v="1071"/>
    <x v="0"/>
    <x v="12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x v="1538"/>
    <x v="1536"/>
    <x v="39"/>
    <x v="1072"/>
    <x v="0"/>
    <x v="0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x v="1539"/>
    <x v="1537"/>
    <x v="22"/>
    <x v="1073"/>
    <x v="0"/>
    <x v="0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x v="1540"/>
    <x v="1538"/>
    <x v="36"/>
    <x v="1074"/>
    <x v="0"/>
    <x v="0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x v="1541"/>
    <x v="1539"/>
    <x v="102"/>
    <x v="360"/>
    <x v="2"/>
    <x v="0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x v="1542"/>
    <x v="1540"/>
    <x v="2"/>
    <x v="170"/>
    <x v="2"/>
    <x v="5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x v="1543"/>
    <x v="1541"/>
    <x v="268"/>
    <x v="115"/>
    <x v="2"/>
    <x v="0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x v="1544"/>
    <x v="1542"/>
    <x v="28"/>
    <x v="117"/>
    <x v="2"/>
    <x v="0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x v="1545"/>
    <x v="1543"/>
    <x v="9"/>
    <x v="116"/>
    <x v="2"/>
    <x v="0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x v="1546"/>
    <x v="1544"/>
    <x v="28"/>
    <x v="683"/>
    <x v="2"/>
    <x v="1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x v="1547"/>
    <x v="1545"/>
    <x v="269"/>
    <x v="117"/>
    <x v="2"/>
    <x v="0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x v="1548"/>
    <x v="1546"/>
    <x v="176"/>
    <x v="177"/>
    <x v="2"/>
    <x v="0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x v="1549"/>
    <x v="1547"/>
    <x v="2"/>
    <x v="575"/>
    <x v="2"/>
    <x v="0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x v="1550"/>
    <x v="1548"/>
    <x v="47"/>
    <x v="462"/>
    <x v="2"/>
    <x v="1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x v="1551"/>
    <x v="1549"/>
    <x v="8"/>
    <x v="117"/>
    <x v="2"/>
    <x v="0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x v="1552"/>
    <x v="1550"/>
    <x v="270"/>
    <x v="1075"/>
    <x v="2"/>
    <x v="0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x v="1553"/>
    <x v="1551"/>
    <x v="12"/>
    <x v="117"/>
    <x v="2"/>
    <x v="0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x v="1554"/>
    <x v="1552"/>
    <x v="22"/>
    <x v="117"/>
    <x v="2"/>
    <x v="2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x v="1555"/>
    <x v="1553"/>
    <x v="47"/>
    <x v="117"/>
    <x v="2"/>
    <x v="0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x v="1556"/>
    <x v="1554"/>
    <x v="15"/>
    <x v="1076"/>
    <x v="2"/>
    <x v="5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x v="1557"/>
    <x v="1555"/>
    <x v="30"/>
    <x v="173"/>
    <x v="2"/>
    <x v="0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x v="1558"/>
    <x v="1556"/>
    <x v="47"/>
    <x v="428"/>
    <x v="2"/>
    <x v="1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x v="1559"/>
    <x v="1557"/>
    <x v="36"/>
    <x v="155"/>
    <x v="2"/>
    <x v="0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x v="1560"/>
    <x v="1558"/>
    <x v="30"/>
    <x v="1077"/>
    <x v="2"/>
    <x v="0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x v="1561"/>
    <x v="1559"/>
    <x v="3"/>
    <x v="1078"/>
    <x v="1"/>
    <x v="0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x v="1562"/>
    <x v="1560"/>
    <x v="23"/>
    <x v="117"/>
    <x v="1"/>
    <x v="0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x v="1563"/>
    <x v="1561"/>
    <x v="12"/>
    <x v="1079"/>
    <x v="1"/>
    <x v="1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x v="1564"/>
    <x v="1562"/>
    <x v="3"/>
    <x v="115"/>
    <x v="1"/>
    <x v="0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x v="1565"/>
    <x v="1563"/>
    <x v="23"/>
    <x v="173"/>
    <x v="1"/>
    <x v="0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x v="1566"/>
    <x v="1564"/>
    <x v="11"/>
    <x v="1080"/>
    <x v="1"/>
    <x v="0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x v="1567"/>
    <x v="1565"/>
    <x v="0"/>
    <x v="457"/>
    <x v="1"/>
    <x v="0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x v="1568"/>
    <x v="1566"/>
    <x v="31"/>
    <x v="1081"/>
    <x v="1"/>
    <x v="0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x v="1569"/>
    <x v="1567"/>
    <x v="11"/>
    <x v="117"/>
    <x v="1"/>
    <x v="0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x v="1570"/>
    <x v="1568"/>
    <x v="12"/>
    <x v="685"/>
    <x v="1"/>
    <x v="0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x v="1571"/>
    <x v="1569"/>
    <x v="271"/>
    <x v="439"/>
    <x v="1"/>
    <x v="1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x v="1572"/>
    <x v="1570"/>
    <x v="30"/>
    <x v="366"/>
    <x v="1"/>
    <x v="1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x v="1573"/>
    <x v="1571"/>
    <x v="7"/>
    <x v="445"/>
    <x v="1"/>
    <x v="5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x v="1574"/>
    <x v="1572"/>
    <x v="3"/>
    <x v="1082"/>
    <x v="1"/>
    <x v="0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x v="1575"/>
    <x v="1573"/>
    <x v="3"/>
    <x v="1083"/>
    <x v="1"/>
    <x v="0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x v="1576"/>
    <x v="1574"/>
    <x v="10"/>
    <x v="1084"/>
    <x v="1"/>
    <x v="0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x v="1577"/>
    <x v="1575"/>
    <x v="3"/>
    <x v="434"/>
    <x v="1"/>
    <x v="0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x v="1578"/>
    <x v="1576"/>
    <x v="272"/>
    <x v="82"/>
    <x v="1"/>
    <x v="0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x v="1579"/>
    <x v="1577"/>
    <x v="273"/>
    <x v="920"/>
    <x v="1"/>
    <x v="0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x v="1580"/>
    <x v="1578"/>
    <x v="257"/>
    <x v="117"/>
    <x v="1"/>
    <x v="0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x v="1581"/>
    <x v="1579"/>
    <x v="28"/>
    <x v="139"/>
    <x v="2"/>
    <x v="1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x v="1582"/>
    <x v="1580"/>
    <x v="28"/>
    <x v="1085"/>
    <x v="2"/>
    <x v="0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x v="1583"/>
    <x v="1581"/>
    <x v="22"/>
    <x v="493"/>
    <x v="2"/>
    <x v="1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x v="1584"/>
    <x v="1582"/>
    <x v="38"/>
    <x v="117"/>
    <x v="2"/>
    <x v="0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x v="1585"/>
    <x v="1583"/>
    <x v="13"/>
    <x v="1086"/>
    <x v="2"/>
    <x v="5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x v="1586"/>
    <x v="1584"/>
    <x v="15"/>
    <x v="117"/>
    <x v="2"/>
    <x v="0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x v="1587"/>
    <x v="1585"/>
    <x v="51"/>
    <x v="116"/>
    <x v="2"/>
    <x v="0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x v="1588"/>
    <x v="1586"/>
    <x v="274"/>
    <x v="117"/>
    <x v="2"/>
    <x v="0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x v="1589"/>
    <x v="1587"/>
    <x v="38"/>
    <x v="117"/>
    <x v="2"/>
    <x v="0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x v="1590"/>
    <x v="1588"/>
    <x v="127"/>
    <x v="806"/>
    <x v="2"/>
    <x v="13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x v="1591"/>
    <x v="1589"/>
    <x v="32"/>
    <x v="1087"/>
    <x v="2"/>
    <x v="1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x v="1592"/>
    <x v="1590"/>
    <x v="251"/>
    <x v="117"/>
    <x v="2"/>
    <x v="0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x v="1593"/>
    <x v="1591"/>
    <x v="29"/>
    <x v="158"/>
    <x v="2"/>
    <x v="0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x v="1594"/>
    <x v="1592"/>
    <x v="28"/>
    <x v="82"/>
    <x v="2"/>
    <x v="0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x v="1595"/>
    <x v="1593"/>
    <x v="57"/>
    <x v="668"/>
    <x v="2"/>
    <x v="0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x v="1596"/>
    <x v="1594"/>
    <x v="53"/>
    <x v="735"/>
    <x v="2"/>
    <x v="1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x v="1597"/>
    <x v="1595"/>
    <x v="36"/>
    <x v="117"/>
    <x v="2"/>
    <x v="0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x v="1598"/>
    <x v="1596"/>
    <x v="134"/>
    <x v="116"/>
    <x v="2"/>
    <x v="0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x v="1599"/>
    <x v="1597"/>
    <x v="2"/>
    <x v="117"/>
    <x v="2"/>
    <x v="1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x v="1600"/>
    <x v="1598"/>
    <x v="10"/>
    <x v="1088"/>
    <x v="2"/>
    <x v="0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x v="1601"/>
    <x v="1599"/>
    <x v="30"/>
    <x v="1089"/>
    <x v="0"/>
    <x v="0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x v="1602"/>
    <x v="1600"/>
    <x v="15"/>
    <x v="1090"/>
    <x v="0"/>
    <x v="0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x v="1603"/>
    <x v="1601"/>
    <x v="13"/>
    <x v="1091"/>
    <x v="0"/>
    <x v="0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x v="1604"/>
    <x v="1602"/>
    <x v="70"/>
    <x v="1092"/>
    <x v="0"/>
    <x v="0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x v="1605"/>
    <x v="1603"/>
    <x v="12"/>
    <x v="1093"/>
    <x v="0"/>
    <x v="0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x v="1606"/>
    <x v="1604"/>
    <x v="6"/>
    <x v="1094"/>
    <x v="0"/>
    <x v="0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x v="1607"/>
    <x v="1605"/>
    <x v="3"/>
    <x v="1095"/>
    <x v="0"/>
    <x v="0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x v="1608"/>
    <x v="1606"/>
    <x v="38"/>
    <x v="1096"/>
    <x v="0"/>
    <x v="0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x v="1609"/>
    <x v="1607"/>
    <x v="15"/>
    <x v="1097"/>
    <x v="0"/>
    <x v="0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x v="1610"/>
    <x v="1608"/>
    <x v="13"/>
    <x v="1098"/>
    <x v="0"/>
    <x v="0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x v="1611"/>
    <x v="1609"/>
    <x v="134"/>
    <x v="1099"/>
    <x v="0"/>
    <x v="0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x v="1612"/>
    <x v="1610"/>
    <x v="2"/>
    <x v="1100"/>
    <x v="0"/>
    <x v="0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x v="1613"/>
    <x v="1611"/>
    <x v="28"/>
    <x v="1101"/>
    <x v="0"/>
    <x v="0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x v="1614"/>
    <x v="1612"/>
    <x v="10"/>
    <x v="1102"/>
    <x v="0"/>
    <x v="0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x v="1615"/>
    <x v="1613"/>
    <x v="6"/>
    <x v="1103"/>
    <x v="0"/>
    <x v="0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x v="1616"/>
    <x v="1614"/>
    <x v="3"/>
    <x v="1104"/>
    <x v="0"/>
    <x v="0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x v="1617"/>
    <x v="1615"/>
    <x v="39"/>
    <x v="950"/>
    <x v="0"/>
    <x v="0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x v="1618"/>
    <x v="1616"/>
    <x v="15"/>
    <x v="1105"/>
    <x v="0"/>
    <x v="0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x v="1619"/>
    <x v="1617"/>
    <x v="15"/>
    <x v="41"/>
    <x v="0"/>
    <x v="0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x v="1620"/>
    <x v="1618"/>
    <x v="28"/>
    <x v="932"/>
    <x v="0"/>
    <x v="0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x v="1621"/>
    <x v="1619"/>
    <x v="10"/>
    <x v="1106"/>
    <x v="0"/>
    <x v="0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x v="1622"/>
    <x v="1620"/>
    <x v="275"/>
    <x v="1107"/>
    <x v="0"/>
    <x v="0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x v="1623"/>
    <x v="1621"/>
    <x v="47"/>
    <x v="1108"/>
    <x v="0"/>
    <x v="1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x v="1624"/>
    <x v="1622"/>
    <x v="28"/>
    <x v="1109"/>
    <x v="0"/>
    <x v="0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x v="1625"/>
    <x v="1623"/>
    <x v="51"/>
    <x v="1110"/>
    <x v="0"/>
    <x v="0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x v="1626"/>
    <x v="1624"/>
    <x v="6"/>
    <x v="1111"/>
    <x v="0"/>
    <x v="0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x v="1627"/>
    <x v="1625"/>
    <x v="13"/>
    <x v="859"/>
    <x v="0"/>
    <x v="0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x v="1628"/>
    <x v="1626"/>
    <x v="23"/>
    <x v="1112"/>
    <x v="0"/>
    <x v="0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x v="1629"/>
    <x v="1627"/>
    <x v="12"/>
    <x v="1113"/>
    <x v="0"/>
    <x v="0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x v="1630"/>
    <x v="1628"/>
    <x v="23"/>
    <x v="1114"/>
    <x v="0"/>
    <x v="0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x v="1631"/>
    <x v="1629"/>
    <x v="3"/>
    <x v="1115"/>
    <x v="0"/>
    <x v="0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x v="1632"/>
    <x v="1630"/>
    <x v="23"/>
    <x v="1116"/>
    <x v="0"/>
    <x v="0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x v="1633"/>
    <x v="1631"/>
    <x v="3"/>
    <x v="1117"/>
    <x v="0"/>
    <x v="0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x v="1634"/>
    <x v="1632"/>
    <x v="13"/>
    <x v="1118"/>
    <x v="0"/>
    <x v="0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x v="1635"/>
    <x v="1633"/>
    <x v="13"/>
    <x v="958"/>
    <x v="0"/>
    <x v="0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x v="1636"/>
    <x v="1634"/>
    <x v="37"/>
    <x v="1119"/>
    <x v="0"/>
    <x v="0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x v="1637"/>
    <x v="1635"/>
    <x v="2"/>
    <x v="1120"/>
    <x v="0"/>
    <x v="0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x v="1638"/>
    <x v="1636"/>
    <x v="28"/>
    <x v="1121"/>
    <x v="0"/>
    <x v="0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x v="1639"/>
    <x v="1637"/>
    <x v="40"/>
    <x v="1122"/>
    <x v="0"/>
    <x v="0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x v="1640"/>
    <x v="1638"/>
    <x v="44"/>
    <x v="1123"/>
    <x v="0"/>
    <x v="0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x v="1641"/>
    <x v="1639"/>
    <x v="30"/>
    <x v="535"/>
    <x v="0"/>
    <x v="0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x v="1642"/>
    <x v="1640"/>
    <x v="38"/>
    <x v="647"/>
    <x v="0"/>
    <x v="0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x v="1643"/>
    <x v="1641"/>
    <x v="10"/>
    <x v="1124"/>
    <x v="0"/>
    <x v="0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x v="1644"/>
    <x v="1642"/>
    <x v="3"/>
    <x v="1125"/>
    <x v="0"/>
    <x v="0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x v="1645"/>
    <x v="1643"/>
    <x v="10"/>
    <x v="1126"/>
    <x v="0"/>
    <x v="0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x v="1646"/>
    <x v="1644"/>
    <x v="13"/>
    <x v="1127"/>
    <x v="0"/>
    <x v="1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x v="1647"/>
    <x v="1645"/>
    <x v="10"/>
    <x v="1128"/>
    <x v="0"/>
    <x v="0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x v="1648"/>
    <x v="1646"/>
    <x v="98"/>
    <x v="1129"/>
    <x v="0"/>
    <x v="0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x v="1649"/>
    <x v="1647"/>
    <x v="276"/>
    <x v="1130"/>
    <x v="0"/>
    <x v="0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x v="1650"/>
    <x v="1648"/>
    <x v="13"/>
    <x v="1131"/>
    <x v="0"/>
    <x v="0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x v="1651"/>
    <x v="1649"/>
    <x v="13"/>
    <x v="1132"/>
    <x v="0"/>
    <x v="0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x v="1652"/>
    <x v="1650"/>
    <x v="37"/>
    <x v="1133"/>
    <x v="0"/>
    <x v="0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x v="1653"/>
    <x v="1651"/>
    <x v="10"/>
    <x v="1134"/>
    <x v="0"/>
    <x v="0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x v="1654"/>
    <x v="1652"/>
    <x v="184"/>
    <x v="1135"/>
    <x v="0"/>
    <x v="0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x v="1655"/>
    <x v="1653"/>
    <x v="15"/>
    <x v="1136"/>
    <x v="0"/>
    <x v="0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x v="1656"/>
    <x v="1654"/>
    <x v="51"/>
    <x v="1137"/>
    <x v="0"/>
    <x v="0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x v="1657"/>
    <x v="1655"/>
    <x v="31"/>
    <x v="1138"/>
    <x v="0"/>
    <x v="0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x v="1658"/>
    <x v="1656"/>
    <x v="12"/>
    <x v="1139"/>
    <x v="0"/>
    <x v="0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x v="1659"/>
    <x v="1657"/>
    <x v="2"/>
    <x v="1140"/>
    <x v="0"/>
    <x v="1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x v="1660"/>
    <x v="1658"/>
    <x v="277"/>
    <x v="1141"/>
    <x v="0"/>
    <x v="13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x v="1661"/>
    <x v="1659"/>
    <x v="278"/>
    <x v="1142"/>
    <x v="0"/>
    <x v="15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x v="1662"/>
    <x v="1660"/>
    <x v="6"/>
    <x v="1143"/>
    <x v="0"/>
    <x v="0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x v="1663"/>
    <x v="1661"/>
    <x v="28"/>
    <x v="1144"/>
    <x v="0"/>
    <x v="0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x v="1664"/>
    <x v="1662"/>
    <x v="30"/>
    <x v="1145"/>
    <x v="0"/>
    <x v="0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x v="1665"/>
    <x v="1663"/>
    <x v="8"/>
    <x v="1146"/>
    <x v="0"/>
    <x v="0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x v="1666"/>
    <x v="1664"/>
    <x v="30"/>
    <x v="1147"/>
    <x v="0"/>
    <x v="0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x v="1667"/>
    <x v="1665"/>
    <x v="104"/>
    <x v="1148"/>
    <x v="0"/>
    <x v="0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x v="1668"/>
    <x v="1666"/>
    <x v="6"/>
    <x v="1143"/>
    <x v="0"/>
    <x v="0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x v="1669"/>
    <x v="1667"/>
    <x v="13"/>
    <x v="1149"/>
    <x v="0"/>
    <x v="0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x v="1670"/>
    <x v="1668"/>
    <x v="28"/>
    <x v="772"/>
    <x v="0"/>
    <x v="0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x v="1671"/>
    <x v="1669"/>
    <x v="13"/>
    <x v="1150"/>
    <x v="0"/>
    <x v="0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x v="1672"/>
    <x v="1670"/>
    <x v="180"/>
    <x v="1151"/>
    <x v="0"/>
    <x v="0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x v="1673"/>
    <x v="1671"/>
    <x v="190"/>
    <x v="1152"/>
    <x v="0"/>
    <x v="0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x v="1674"/>
    <x v="1672"/>
    <x v="10"/>
    <x v="413"/>
    <x v="0"/>
    <x v="0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x v="1675"/>
    <x v="1673"/>
    <x v="28"/>
    <x v="1153"/>
    <x v="0"/>
    <x v="0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x v="1676"/>
    <x v="1674"/>
    <x v="9"/>
    <x v="1154"/>
    <x v="0"/>
    <x v="0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x v="1677"/>
    <x v="1675"/>
    <x v="12"/>
    <x v="1155"/>
    <x v="0"/>
    <x v="3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x v="1678"/>
    <x v="1676"/>
    <x v="15"/>
    <x v="702"/>
    <x v="0"/>
    <x v="0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x v="1679"/>
    <x v="1677"/>
    <x v="13"/>
    <x v="98"/>
    <x v="0"/>
    <x v="0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x v="1680"/>
    <x v="1678"/>
    <x v="28"/>
    <x v="1156"/>
    <x v="0"/>
    <x v="0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x v="1681"/>
    <x v="1679"/>
    <x v="99"/>
    <x v="1157"/>
    <x v="3"/>
    <x v="0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x v="1682"/>
    <x v="1680"/>
    <x v="12"/>
    <x v="117"/>
    <x v="3"/>
    <x v="0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x v="1683"/>
    <x v="1681"/>
    <x v="8"/>
    <x v="1158"/>
    <x v="3"/>
    <x v="6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x v="1684"/>
    <x v="1682"/>
    <x v="6"/>
    <x v="1159"/>
    <x v="3"/>
    <x v="0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x v="1685"/>
    <x v="1683"/>
    <x v="18"/>
    <x v="175"/>
    <x v="3"/>
    <x v="0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x v="1686"/>
    <x v="1684"/>
    <x v="10"/>
    <x v="461"/>
    <x v="3"/>
    <x v="5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x v="1687"/>
    <x v="1685"/>
    <x v="3"/>
    <x v="1160"/>
    <x v="3"/>
    <x v="0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x v="1688"/>
    <x v="1686"/>
    <x v="23"/>
    <x v="1161"/>
    <x v="3"/>
    <x v="0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x v="1689"/>
    <x v="1687"/>
    <x v="262"/>
    <x v="1162"/>
    <x v="3"/>
    <x v="0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x v="1690"/>
    <x v="1688"/>
    <x v="30"/>
    <x v="1163"/>
    <x v="3"/>
    <x v="0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x v="1691"/>
    <x v="1689"/>
    <x v="11"/>
    <x v="1164"/>
    <x v="3"/>
    <x v="0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x v="1692"/>
    <x v="1690"/>
    <x v="10"/>
    <x v="1165"/>
    <x v="3"/>
    <x v="0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x v="1693"/>
    <x v="1691"/>
    <x v="9"/>
    <x v="668"/>
    <x v="3"/>
    <x v="1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x v="1694"/>
    <x v="1692"/>
    <x v="3"/>
    <x v="139"/>
    <x v="3"/>
    <x v="0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x v="1695"/>
    <x v="1693"/>
    <x v="14"/>
    <x v="1166"/>
    <x v="3"/>
    <x v="0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x v="1696"/>
    <x v="1694"/>
    <x v="82"/>
    <x v="117"/>
    <x v="3"/>
    <x v="0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x v="1697"/>
    <x v="1695"/>
    <x v="78"/>
    <x v="1167"/>
    <x v="3"/>
    <x v="0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x v="1698"/>
    <x v="1696"/>
    <x v="152"/>
    <x v="117"/>
    <x v="3"/>
    <x v="0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x v="1699"/>
    <x v="1697"/>
    <x v="279"/>
    <x v="1168"/>
    <x v="3"/>
    <x v="0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x v="1700"/>
    <x v="1698"/>
    <x v="22"/>
    <x v="1169"/>
    <x v="3"/>
    <x v="0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x v="1701"/>
    <x v="1699"/>
    <x v="280"/>
    <x v="115"/>
    <x v="2"/>
    <x v="0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x v="1702"/>
    <x v="1700"/>
    <x v="281"/>
    <x v="116"/>
    <x v="2"/>
    <x v="0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x v="1703"/>
    <x v="1701"/>
    <x v="10"/>
    <x v="152"/>
    <x v="2"/>
    <x v="0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x v="1704"/>
    <x v="1702"/>
    <x v="13"/>
    <x v="1170"/>
    <x v="2"/>
    <x v="0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x v="1705"/>
    <x v="1703"/>
    <x v="13"/>
    <x v="117"/>
    <x v="2"/>
    <x v="0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x v="1706"/>
    <x v="1704"/>
    <x v="62"/>
    <x v="117"/>
    <x v="2"/>
    <x v="12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x v="1707"/>
    <x v="1705"/>
    <x v="10"/>
    <x v="1171"/>
    <x v="2"/>
    <x v="0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x v="1708"/>
    <x v="1706"/>
    <x v="39"/>
    <x v="117"/>
    <x v="2"/>
    <x v="0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x v="1709"/>
    <x v="1707"/>
    <x v="257"/>
    <x v="1079"/>
    <x v="2"/>
    <x v="0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x v="1710"/>
    <x v="1708"/>
    <x v="10"/>
    <x v="1172"/>
    <x v="2"/>
    <x v="12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x v="1711"/>
    <x v="1709"/>
    <x v="3"/>
    <x v="1121"/>
    <x v="2"/>
    <x v="0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x v="1712"/>
    <x v="1710"/>
    <x v="10"/>
    <x v="117"/>
    <x v="2"/>
    <x v="0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x v="1713"/>
    <x v="1711"/>
    <x v="9"/>
    <x v="155"/>
    <x v="2"/>
    <x v="0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x v="1714"/>
    <x v="1712"/>
    <x v="31"/>
    <x v="1173"/>
    <x v="2"/>
    <x v="0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x v="1715"/>
    <x v="1713"/>
    <x v="10"/>
    <x v="143"/>
    <x v="2"/>
    <x v="0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x v="1716"/>
    <x v="1714"/>
    <x v="13"/>
    <x v="403"/>
    <x v="2"/>
    <x v="0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x v="1717"/>
    <x v="1715"/>
    <x v="282"/>
    <x v="1174"/>
    <x v="2"/>
    <x v="0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x v="1718"/>
    <x v="1716"/>
    <x v="19"/>
    <x v="735"/>
    <x v="2"/>
    <x v="0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x v="1719"/>
    <x v="1717"/>
    <x v="23"/>
    <x v="428"/>
    <x v="2"/>
    <x v="0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x v="1720"/>
    <x v="1718"/>
    <x v="23"/>
    <x v="1175"/>
    <x v="2"/>
    <x v="0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x v="1721"/>
    <x v="1719"/>
    <x v="10"/>
    <x v="117"/>
    <x v="2"/>
    <x v="0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x v="1722"/>
    <x v="1720"/>
    <x v="283"/>
    <x v="116"/>
    <x v="2"/>
    <x v="0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x v="1723"/>
    <x v="1721"/>
    <x v="3"/>
    <x v="1084"/>
    <x v="2"/>
    <x v="0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x v="1724"/>
    <x v="1722"/>
    <x v="12"/>
    <x v="428"/>
    <x v="2"/>
    <x v="0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x v="1725"/>
    <x v="1723"/>
    <x v="62"/>
    <x v="145"/>
    <x v="2"/>
    <x v="0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x v="1726"/>
    <x v="1724"/>
    <x v="115"/>
    <x v="1176"/>
    <x v="2"/>
    <x v="0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x v="1727"/>
    <x v="1725"/>
    <x v="9"/>
    <x v="116"/>
    <x v="2"/>
    <x v="1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x v="1728"/>
    <x v="1726"/>
    <x v="21"/>
    <x v="1177"/>
    <x v="2"/>
    <x v="0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x v="1729"/>
    <x v="1727"/>
    <x v="3"/>
    <x v="117"/>
    <x v="2"/>
    <x v="0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x v="1730"/>
    <x v="1728"/>
    <x v="9"/>
    <x v="117"/>
    <x v="2"/>
    <x v="0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x v="1731"/>
    <x v="1729"/>
    <x v="28"/>
    <x v="117"/>
    <x v="2"/>
    <x v="0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x v="1732"/>
    <x v="1730"/>
    <x v="23"/>
    <x v="117"/>
    <x v="2"/>
    <x v="0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x v="1733"/>
    <x v="1731"/>
    <x v="3"/>
    <x v="117"/>
    <x v="2"/>
    <x v="0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x v="1734"/>
    <x v="1732"/>
    <x v="37"/>
    <x v="116"/>
    <x v="2"/>
    <x v="0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x v="1735"/>
    <x v="1733"/>
    <x v="28"/>
    <x v="178"/>
    <x v="2"/>
    <x v="0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x v="1736"/>
    <x v="1734"/>
    <x v="9"/>
    <x v="1178"/>
    <x v="2"/>
    <x v="0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x v="1737"/>
    <x v="1735"/>
    <x v="23"/>
    <x v="447"/>
    <x v="2"/>
    <x v="0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x v="1738"/>
    <x v="1736"/>
    <x v="10"/>
    <x v="170"/>
    <x v="2"/>
    <x v="0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x v="1739"/>
    <x v="1737"/>
    <x v="28"/>
    <x v="116"/>
    <x v="2"/>
    <x v="0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x v="1740"/>
    <x v="1738"/>
    <x v="9"/>
    <x v="117"/>
    <x v="2"/>
    <x v="0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x v="1741"/>
    <x v="1739"/>
    <x v="38"/>
    <x v="414"/>
    <x v="0"/>
    <x v="1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x v="1742"/>
    <x v="1740"/>
    <x v="13"/>
    <x v="1179"/>
    <x v="0"/>
    <x v="0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x v="1743"/>
    <x v="1741"/>
    <x v="12"/>
    <x v="11"/>
    <x v="0"/>
    <x v="0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x v="1744"/>
    <x v="1742"/>
    <x v="62"/>
    <x v="1180"/>
    <x v="0"/>
    <x v="1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x v="1745"/>
    <x v="1743"/>
    <x v="39"/>
    <x v="1181"/>
    <x v="0"/>
    <x v="0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x v="1746"/>
    <x v="1744"/>
    <x v="36"/>
    <x v="1182"/>
    <x v="0"/>
    <x v="0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x v="1747"/>
    <x v="1745"/>
    <x v="7"/>
    <x v="1183"/>
    <x v="0"/>
    <x v="1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x v="1748"/>
    <x v="1746"/>
    <x v="63"/>
    <x v="1184"/>
    <x v="0"/>
    <x v="5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x v="1749"/>
    <x v="1747"/>
    <x v="284"/>
    <x v="1185"/>
    <x v="0"/>
    <x v="19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x v="1750"/>
    <x v="1748"/>
    <x v="10"/>
    <x v="1186"/>
    <x v="0"/>
    <x v="0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x v="1751"/>
    <x v="1749"/>
    <x v="3"/>
    <x v="1187"/>
    <x v="0"/>
    <x v="0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x v="1752"/>
    <x v="1750"/>
    <x v="38"/>
    <x v="1188"/>
    <x v="0"/>
    <x v="1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x v="1753"/>
    <x v="1751"/>
    <x v="36"/>
    <x v="1189"/>
    <x v="0"/>
    <x v="8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x v="1754"/>
    <x v="1752"/>
    <x v="0"/>
    <x v="1190"/>
    <x v="0"/>
    <x v="5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x v="1755"/>
    <x v="1753"/>
    <x v="251"/>
    <x v="134"/>
    <x v="0"/>
    <x v="0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x v="1756"/>
    <x v="1754"/>
    <x v="62"/>
    <x v="1191"/>
    <x v="0"/>
    <x v="0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x v="1757"/>
    <x v="1755"/>
    <x v="10"/>
    <x v="1192"/>
    <x v="0"/>
    <x v="0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x v="1758"/>
    <x v="1756"/>
    <x v="28"/>
    <x v="1193"/>
    <x v="0"/>
    <x v="0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x v="1759"/>
    <x v="1757"/>
    <x v="10"/>
    <x v="1194"/>
    <x v="0"/>
    <x v="0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x v="1760"/>
    <x v="1758"/>
    <x v="10"/>
    <x v="1195"/>
    <x v="0"/>
    <x v="0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x v="1761"/>
    <x v="1759"/>
    <x v="213"/>
    <x v="1196"/>
    <x v="0"/>
    <x v="1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x v="1762"/>
    <x v="1760"/>
    <x v="213"/>
    <x v="1197"/>
    <x v="0"/>
    <x v="0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x v="1763"/>
    <x v="1761"/>
    <x v="14"/>
    <x v="1198"/>
    <x v="0"/>
    <x v="0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x v="1764"/>
    <x v="1762"/>
    <x v="34"/>
    <x v="1199"/>
    <x v="2"/>
    <x v="1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x v="1765"/>
    <x v="1763"/>
    <x v="78"/>
    <x v="1200"/>
    <x v="2"/>
    <x v="0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x v="1766"/>
    <x v="1764"/>
    <x v="15"/>
    <x v="117"/>
    <x v="2"/>
    <x v="2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x v="1767"/>
    <x v="1765"/>
    <x v="10"/>
    <x v="1201"/>
    <x v="2"/>
    <x v="0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x v="1768"/>
    <x v="1766"/>
    <x v="10"/>
    <x v="1202"/>
    <x v="2"/>
    <x v="0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x v="1769"/>
    <x v="1767"/>
    <x v="79"/>
    <x v="1203"/>
    <x v="2"/>
    <x v="0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x v="1770"/>
    <x v="1768"/>
    <x v="142"/>
    <x v="1204"/>
    <x v="2"/>
    <x v="0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x v="1771"/>
    <x v="1769"/>
    <x v="285"/>
    <x v="1032"/>
    <x v="2"/>
    <x v="1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x v="1772"/>
    <x v="1770"/>
    <x v="62"/>
    <x v="1205"/>
    <x v="2"/>
    <x v="1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x v="1773"/>
    <x v="1771"/>
    <x v="11"/>
    <x v="1020"/>
    <x v="2"/>
    <x v="0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x v="1774"/>
    <x v="1772"/>
    <x v="30"/>
    <x v="1206"/>
    <x v="2"/>
    <x v="0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x v="1775"/>
    <x v="1773"/>
    <x v="286"/>
    <x v="1207"/>
    <x v="2"/>
    <x v="0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x v="1776"/>
    <x v="1774"/>
    <x v="10"/>
    <x v="400"/>
    <x v="2"/>
    <x v="1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x v="1777"/>
    <x v="1775"/>
    <x v="225"/>
    <x v="1208"/>
    <x v="2"/>
    <x v="9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x v="1778"/>
    <x v="1776"/>
    <x v="63"/>
    <x v="1209"/>
    <x v="2"/>
    <x v="0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x v="1779"/>
    <x v="1777"/>
    <x v="34"/>
    <x v="1210"/>
    <x v="2"/>
    <x v="0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x v="1780"/>
    <x v="1778"/>
    <x v="11"/>
    <x v="1211"/>
    <x v="2"/>
    <x v="0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x v="1781"/>
    <x v="1779"/>
    <x v="62"/>
    <x v="1212"/>
    <x v="2"/>
    <x v="0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x v="1782"/>
    <x v="1780"/>
    <x v="19"/>
    <x v="1213"/>
    <x v="2"/>
    <x v="0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x v="1783"/>
    <x v="1781"/>
    <x v="79"/>
    <x v="1214"/>
    <x v="2"/>
    <x v="0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x v="1784"/>
    <x v="1782"/>
    <x v="10"/>
    <x v="1215"/>
    <x v="2"/>
    <x v="0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x v="1785"/>
    <x v="1783"/>
    <x v="95"/>
    <x v="1216"/>
    <x v="2"/>
    <x v="0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x v="1786"/>
    <x v="1784"/>
    <x v="168"/>
    <x v="1217"/>
    <x v="2"/>
    <x v="9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x v="1787"/>
    <x v="1785"/>
    <x v="3"/>
    <x v="1218"/>
    <x v="2"/>
    <x v="0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x v="1788"/>
    <x v="1786"/>
    <x v="62"/>
    <x v="382"/>
    <x v="2"/>
    <x v="1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x v="1789"/>
    <x v="1787"/>
    <x v="6"/>
    <x v="130"/>
    <x v="2"/>
    <x v="0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x v="1790"/>
    <x v="1788"/>
    <x v="287"/>
    <x v="1219"/>
    <x v="2"/>
    <x v="0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x v="1791"/>
    <x v="1789"/>
    <x v="9"/>
    <x v="1220"/>
    <x v="2"/>
    <x v="1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x v="1792"/>
    <x v="1790"/>
    <x v="31"/>
    <x v="1221"/>
    <x v="2"/>
    <x v="0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x v="1793"/>
    <x v="1791"/>
    <x v="9"/>
    <x v="130"/>
    <x v="2"/>
    <x v="2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x v="1794"/>
    <x v="1792"/>
    <x v="7"/>
    <x v="1222"/>
    <x v="2"/>
    <x v="0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x v="1795"/>
    <x v="1793"/>
    <x v="89"/>
    <x v="1223"/>
    <x v="2"/>
    <x v="12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x v="1796"/>
    <x v="1794"/>
    <x v="266"/>
    <x v="1224"/>
    <x v="2"/>
    <x v="1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x v="1797"/>
    <x v="1795"/>
    <x v="3"/>
    <x v="1225"/>
    <x v="2"/>
    <x v="0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x v="1798"/>
    <x v="1796"/>
    <x v="194"/>
    <x v="1226"/>
    <x v="2"/>
    <x v="0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x v="1799"/>
    <x v="1797"/>
    <x v="23"/>
    <x v="1227"/>
    <x v="2"/>
    <x v="1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x v="1800"/>
    <x v="1798"/>
    <x v="288"/>
    <x v="1228"/>
    <x v="2"/>
    <x v="1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x v="1801"/>
    <x v="1799"/>
    <x v="73"/>
    <x v="1229"/>
    <x v="2"/>
    <x v="1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x v="1802"/>
    <x v="1800"/>
    <x v="8"/>
    <x v="1230"/>
    <x v="2"/>
    <x v="12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x v="1803"/>
    <x v="1801"/>
    <x v="178"/>
    <x v="1231"/>
    <x v="2"/>
    <x v="0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x v="1804"/>
    <x v="1802"/>
    <x v="289"/>
    <x v="1232"/>
    <x v="2"/>
    <x v="0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x v="1805"/>
    <x v="1803"/>
    <x v="290"/>
    <x v="1233"/>
    <x v="2"/>
    <x v="12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x v="1806"/>
    <x v="1804"/>
    <x v="22"/>
    <x v="1234"/>
    <x v="2"/>
    <x v="1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x v="1807"/>
    <x v="1805"/>
    <x v="10"/>
    <x v="503"/>
    <x v="2"/>
    <x v="0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x v="1808"/>
    <x v="1806"/>
    <x v="89"/>
    <x v="1235"/>
    <x v="2"/>
    <x v="0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x v="1809"/>
    <x v="1807"/>
    <x v="8"/>
    <x v="163"/>
    <x v="2"/>
    <x v="5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x v="1810"/>
    <x v="1808"/>
    <x v="52"/>
    <x v="493"/>
    <x v="2"/>
    <x v="0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x v="1811"/>
    <x v="1809"/>
    <x v="214"/>
    <x v="130"/>
    <x v="2"/>
    <x v="0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x v="1812"/>
    <x v="1810"/>
    <x v="115"/>
    <x v="1236"/>
    <x v="2"/>
    <x v="1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x v="1813"/>
    <x v="1811"/>
    <x v="222"/>
    <x v="117"/>
    <x v="2"/>
    <x v="1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x v="1814"/>
    <x v="1812"/>
    <x v="14"/>
    <x v="1237"/>
    <x v="2"/>
    <x v="1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x v="1815"/>
    <x v="1813"/>
    <x v="9"/>
    <x v="117"/>
    <x v="2"/>
    <x v="0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x v="1816"/>
    <x v="1814"/>
    <x v="31"/>
    <x v="1238"/>
    <x v="2"/>
    <x v="16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x v="1817"/>
    <x v="1815"/>
    <x v="102"/>
    <x v="1239"/>
    <x v="2"/>
    <x v="0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x v="1818"/>
    <x v="1816"/>
    <x v="36"/>
    <x v="117"/>
    <x v="2"/>
    <x v="0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x v="1819"/>
    <x v="1817"/>
    <x v="38"/>
    <x v="379"/>
    <x v="2"/>
    <x v="0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x v="1820"/>
    <x v="1818"/>
    <x v="91"/>
    <x v="1240"/>
    <x v="2"/>
    <x v="0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x v="1821"/>
    <x v="1819"/>
    <x v="30"/>
    <x v="1241"/>
    <x v="0"/>
    <x v="0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x v="1822"/>
    <x v="1820"/>
    <x v="43"/>
    <x v="452"/>
    <x v="0"/>
    <x v="5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x v="1823"/>
    <x v="1821"/>
    <x v="176"/>
    <x v="1242"/>
    <x v="0"/>
    <x v="0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x v="1824"/>
    <x v="1822"/>
    <x v="9"/>
    <x v="1243"/>
    <x v="0"/>
    <x v="0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x v="1825"/>
    <x v="1823"/>
    <x v="13"/>
    <x v="1244"/>
    <x v="0"/>
    <x v="0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x v="1826"/>
    <x v="1824"/>
    <x v="13"/>
    <x v="895"/>
    <x v="0"/>
    <x v="0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x v="1827"/>
    <x v="1825"/>
    <x v="6"/>
    <x v="1245"/>
    <x v="0"/>
    <x v="0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x v="1828"/>
    <x v="1826"/>
    <x v="22"/>
    <x v="1246"/>
    <x v="0"/>
    <x v="0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x v="1829"/>
    <x v="1827"/>
    <x v="15"/>
    <x v="1247"/>
    <x v="0"/>
    <x v="0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x v="1830"/>
    <x v="1828"/>
    <x v="36"/>
    <x v="1248"/>
    <x v="0"/>
    <x v="0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x v="1831"/>
    <x v="1829"/>
    <x v="28"/>
    <x v="1249"/>
    <x v="0"/>
    <x v="0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x v="1832"/>
    <x v="1830"/>
    <x v="18"/>
    <x v="83"/>
    <x v="0"/>
    <x v="0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x v="1833"/>
    <x v="1831"/>
    <x v="44"/>
    <x v="1121"/>
    <x v="0"/>
    <x v="0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x v="1834"/>
    <x v="1832"/>
    <x v="3"/>
    <x v="1250"/>
    <x v="0"/>
    <x v="0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x v="1835"/>
    <x v="1833"/>
    <x v="2"/>
    <x v="624"/>
    <x v="0"/>
    <x v="1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x v="1836"/>
    <x v="1834"/>
    <x v="10"/>
    <x v="1251"/>
    <x v="0"/>
    <x v="0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x v="1837"/>
    <x v="1835"/>
    <x v="20"/>
    <x v="1252"/>
    <x v="0"/>
    <x v="0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x v="1838"/>
    <x v="1836"/>
    <x v="28"/>
    <x v="1253"/>
    <x v="0"/>
    <x v="0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x v="1839"/>
    <x v="1837"/>
    <x v="28"/>
    <x v="1254"/>
    <x v="0"/>
    <x v="0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x v="1840"/>
    <x v="1838"/>
    <x v="42"/>
    <x v="1255"/>
    <x v="0"/>
    <x v="0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x v="1841"/>
    <x v="1839"/>
    <x v="13"/>
    <x v="1256"/>
    <x v="0"/>
    <x v="0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x v="1842"/>
    <x v="1840"/>
    <x v="13"/>
    <x v="1257"/>
    <x v="0"/>
    <x v="0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x v="1843"/>
    <x v="1841"/>
    <x v="3"/>
    <x v="1258"/>
    <x v="0"/>
    <x v="0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x v="1844"/>
    <x v="1842"/>
    <x v="15"/>
    <x v="1259"/>
    <x v="0"/>
    <x v="0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x v="1845"/>
    <x v="1843"/>
    <x v="28"/>
    <x v="325"/>
    <x v="0"/>
    <x v="0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x v="1846"/>
    <x v="1844"/>
    <x v="36"/>
    <x v="1260"/>
    <x v="0"/>
    <x v="0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x v="1847"/>
    <x v="1845"/>
    <x v="30"/>
    <x v="1261"/>
    <x v="0"/>
    <x v="0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x v="1848"/>
    <x v="1846"/>
    <x v="9"/>
    <x v="1262"/>
    <x v="0"/>
    <x v="0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x v="1849"/>
    <x v="1847"/>
    <x v="43"/>
    <x v="356"/>
    <x v="0"/>
    <x v="0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x v="1850"/>
    <x v="1848"/>
    <x v="7"/>
    <x v="1263"/>
    <x v="0"/>
    <x v="0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x v="1851"/>
    <x v="1849"/>
    <x v="46"/>
    <x v="1264"/>
    <x v="0"/>
    <x v="0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x v="1852"/>
    <x v="1850"/>
    <x v="36"/>
    <x v="1265"/>
    <x v="0"/>
    <x v="0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x v="1853"/>
    <x v="1851"/>
    <x v="134"/>
    <x v="1266"/>
    <x v="0"/>
    <x v="0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x v="1854"/>
    <x v="1852"/>
    <x v="36"/>
    <x v="1267"/>
    <x v="0"/>
    <x v="0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x v="1855"/>
    <x v="1853"/>
    <x v="222"/>
    <x v="1268"/>
    <x v="0"/>
    <x v="5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x v="1856"/>
    <x v="1854"/>
    <x v="13"/>
    <x v="874"/>
    <x v="0"/>
    <x v="0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x v="1857"/>
    <x v="1855"/>
    <x v="9"/>
    <x v="142"/>
    <x v="0"/>
    <x v="0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x v="1858"/>
    <x v="1856"/>
    <x v="291"/>
    <x v="1269"/>
    <x v="0"/>
    <x v="0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x v="1859"/>
    <x v="1857"/>
    <x v="9"/>
    <x v="1270"/>
    <x v="0"/>
    <x v="0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x v="1860"/>
    <x v="1858"/>
    <x v="47"/>
    <x v="1099"/>
    <x v="0"/>
    <x v="0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x v="1861"/>
    <x v="1859"/>
    <x v="65"/>
    <x v="117"/>
    <x v="2"/>
    <x v="1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x v="1862"/>
    <x v="1860"/>
    <x v="102"/>
    <x v="204"/>
    <x v="2"/>
    <x v="0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x v="1863"/>
    <x v="1861"/>
    <x v="30"/>
    <x v="115"/>
    <x v="2"/>
    <x v="0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x v="1864"/>
    <x v="1862"/>
    <x v="115"/>
    <x v="1271"/>
    <x v="2"/>
    <x v="0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x v="1865"/>
    <x v="1863"/>
    <x v="74"/>
    <x v="460"/>
    <x v="2"/>
    <x v="1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x v="1866"/>
    <x v="1864"/>
    <x v="31"/>
    <x v="366"/>
    <x v="2"/>
    <x v="0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x v="1867"/>
    <x v="1865"/>
    <x v="22"/>
    <x v="115"/>
    <x v="2"/>
    <x v="0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x v="1868"/>
    <x v="1866"/>
    <x v="31"/>
    <x v="1272"/>
    <x v="2"/>
    <x v="0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x v="1869"/>
    <x v="1867"/>
    <x v="3"/>
    <x v="117"/>
    <x v="2"/>
    <x v="0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x v="1870"/>
    <x v="1868"/>
    <x v="8"/>
    <x v="1273"/>
    <x v="2"/>
    <x v="0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x v="1871"/>
    <x v="1869"/>
    <x v="115"/>
    <x v="1274"/>
    <x v="2"/>
    <x v="0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x v="1872"/>
    <x v="1870"/>
    <x v="22"/>
    <x v="719"/>
    <x v="2"/>
    <x v="0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x v="1873"/>
    <x v="1871"/>
    <x v="6"/>
    <x v="1275"/>
    <x v="2"/>
    <x v="5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x v="1874"/>
    <x v="1872"/>
    <x v="292"/>
    <x v="375"/>
    <x v="2"/>
    <x v="0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x v="1875"/>
    <x v="1873"/>
    <x v="3"/>
    <x v="152"/>
    <x v="2"/>
    <x v="0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x v="1876"/>
    <x v="1874"/>
    <x v="293"/>
    <x v="117"/>
    <x v="2"/>
    <x v="2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x v="1877"/>
    <x v="1875"/>
    <x v="294"/>
    <x v="117"/>
    <x v="2"/>
    <x v="0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x v="1878"/>
    <x v="1876"/>
    <x v="6"/>
    <x v="117"/>
    <x v="2"/>
    <x v="2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x v="1879"/>
    <x v="1877"/>
    <x v="10"/>
    <x v="360"/>
    <x v="2"/>
    <x v="3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x v="1880"/>
    <x v="1878"/>
    <x v="10"/>
    <x v="1276"/>
    <x v="2"/>
    <x v="1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x v="1881"/>
    <x v="1879"/>
    <x v="13"/>
    <x v="1277"/>
    <x v="0"/>
    <x v="0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x v="1882"/>
    <x v="1880"/>
    <x v="295"/>
    <x v="1278"/>
    <x v="0"/>
    <x v="0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x v="1883"/>
    <x v="1881"/>
    <x v="117"/>
    <x v="1279"/>
    <x v="0"/>
    <x v="0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x v="1884"/>
    <x v="1882"/>
    <x v="28"/>
    <x v="77"/>
    <x v="0"/>
    <x v="0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x v="1885"/>
    <x v="1883"/>
    <x v="296"/>
    <x v="1280"/>
    <x v="0"/>
    <x v="0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x v="1886"/>
    <x v="1884"/>
    <x v="38"/>
    <x v="1281"/>
    <x v="0"/>
    <x v="0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x v="1887"/>
    <x v="1885"/>
    <x v="9"/>
    <x v="1282"/>
    <x v="0"/>
    <x v="3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x v="1888"/>
    <x v="1886"/>
    <x v="30"/>
    <x v="1283"/>
    <x v="0"/>
    <x v="0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x v="1889"/>
    <x v="1887"/>
    <x v="13"/>
    <x v="15"/>
    <x v="0"/>
    <x v="0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x v="1890"/>
    <x v="1888"/>
    <x v="14"/>
    <x v="1284"/>
    <x v="0"/>
    <x v="0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x v="1891"/>
    <x v="1889"/>
    <x v="3"/>
    <x v="1285"/>
    <x v="0"/>
    <x v="0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x v="1892"/>
    <x v="1890"/>
    <x v="2"/>
    <x v="1286"/>
    <x v="0"/>
    <x v="0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x v="1893"/>
    <x v="1891"/>
    <x v="30"/>
    <x v="1287"/>
    <x v="0"/>
    <x v="0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x v="1894"/>
    <x v="1892"/>
    <x v="28"/>
    <x v="1288"/>
    <x v="0"/>
    <x v="0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x v="1895"/>
    <x v="1893"/>
    <x v="297"/>
    <x v="191"/>
    <x v="0"/>
    <x v="0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x v="1896"/>
    <x v="1894"/>
    <x v="298"/>
    <x v="1289"/>
    <x v="0"/>
    <x v="0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x v="1897"/>
    <x v="1895"/>
    <x v="299"/>
    <x v="1290"/>
    <x v="0"/>
    <x v="0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x v="1898"/>
    <x v="1896"/>
    <x v="28"/>
    <x v="1291"/>
    <x v="0"/>
    <x v="0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x v="1899"/>
    <x v="1897"/>
    <x v="42"/>
    <x v="647"/>
    <x v="0"/>
    <x v="0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x v="1900"/>
    <x v="1898"/>
    <x v="30"/>
    <x v="1292"/>
    <x v="0"/>
    <x v="0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x v="1901"/>
    <x v="1899"/>
    <x v="300"/>
    <x v="1293"/>
    <x v="2"/>
    <x v="1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x v="1902"/>
    <x v="1900"/>
    <x v="28"/>
    <x v="433"/>
    <x v="2"/>
    <x v="9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x v="1903"/>
    <x v="1901"/>
    <x v="9"/>
    <x v="1294"/>
    <x v="2"/>
    <x v="0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x v="1904"/>
    <x v="1902"/>
    <x v="63"/>
    <x v="155"/>
    <x v="2"/>
    <x v="0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x v="1905"/>
    <x v="1903"/>
    <x v="31"/>
    <x v="809"/>
    <x v="2"/>
    <x v="0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x v="1906"/>
    <x v="1904"/>
    <x v="63"/>
    <x v="1295"/>
    <x v="2"/>
    <x v="0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x v="1907"/>
    <x v="1905"/>
    <x v="11"/>
    <x v="1079"/>
    <x v="2"/>
    <x v="0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x v="1908"/>
    <x v="1906"/>
    <x v="31"/>
    <x v="1296"/>
    <x v="2"/>
    <x v="0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x v="1909"/>
    <x v="1907"/>
    <x v="19"/>
    <x v="1297"/>
    <x v="2"/>
    <x v="0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x v="1910"/>
    <x v="1908"/>
    <x v="94"/>
    <x v="1298"/>
    <x v="2"/>
    <x v="9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x v="1911"/>
    <x v="1909"/>
    <x v="301"/>
    <x v="115"/>
    <x v="2"/>
    <x v="4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x v="1912"/>
    <x v="1910"/>
    <x v="10"/>
    <x v="1299"/>
    <x v="2"/>
    <x v="0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x v="1913"/>
    <x v="1911"/>
    <x v="240"/>
    <x v="1300"/>
    <x v="2"/>
    <x v="1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x v="1914"/>
    <x v="1912"/>
    <x v="302"/>
    <x v="177"/>
    <x v="2"/>
    <x v="0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x v="1915"/>
    <x v="1913"/>
    <x v="2"/>
    <x v="138"/>
    <x v="2"/>
    <x v="0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x v="1916"/>
    <x v="1914"/>
    <x v="22"/>
    <x v="1301"/>
    <x v="2"/>
    <x v="0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x v="1917"/>
    <x v="1915"/>
    <x v="303"/>
    <x v="1302"/>
    <x v="2"/>
    <x v="7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x v="1918"/>
    <x v="1916"/>
    <x v="31"/>
    <x v="92"/>
    <x v="2"/>
    <x v="0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x v="1919"/>
    <x v="1917"/>
    <x v="2"/>
    <x v="1303"/>
    <x v="2"/>
    <x v="0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x v="1920"/>
    <x v="1918"/>
    <x v="3"/>
    <x v="1304"/>
    <x v="2"/>
    <x v="1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x v="1921"/>
    <x v="1919"/>
    <x v="15"/>
    <x v="1305"/>
    <x v="0"/>
    <x v="0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x v="1922"/>
    <x v="1920"/>
    <x v="13"/>
    <x v="1306"/>
    <x v="0"/>
    <x v="0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x v="1923"/>
    <x v="1921"/>
    <x v="304"/>
    <x v="356"/>
    <x v="0"/>
    <x v="0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x v="1924"/>
    <x v="1922"/>
    <x v="9"/>
    <x v="1307"/>
    <x v="0"/>
    <x v="0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x v="1925"/>
    <x v="1923"/>
    <x v="15"/>
    <x v="1308"/>
    <x v="0"/>
    <x v="0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x v="1926"/>
    <x v="1924"/>
    <x v="15"/>
    <x v="1309"/>
    <x v="0"/>
    <x v="0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x v="1927"/>
    <x v="1925"/>
    <x v="20"/>
    <x v="972"/>
    <x v="0"/>
    <x v="0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x v="1928"/>
    <x v="1926"/>
    <x v="305"/>
    <x v="1310"/>
    <x v="0"/>
    <x v="0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x v="1929"/>
    <x v="1927"/>
    <x v="50"/>
    <x v="1311"/>
    <x v="0"/>
    <x v="0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x v="1930"/>
    <x v="1928"/>
    <x v="28"/>
    <x v="1312"/>
    <x v="0"/>
    <x v="0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x v="1931"/>
    <x v="1929"/>
    <x v="13"/>
    <x v="1313"/>
    <x v="0"/>
    <x v="0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x v="1932"/>
    <x v="1930"/>
    <x v="26"/>
    <x v="1314"/>
    <x v="0"/>
    <x v="0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x v="1933"/>
    <x v="1931"/>
    <x v="12"/>
    <x v="1315"/>
    <x v="0"/>
    <x v="0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x v="1934"/>
    <x v="1932"/>
    <x v="10"/>
    <x v="1316"/>
    <x v="0"/>
    <x v="0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x v="1935"/>
    <x v="1933"/>
    <x v="30"/>
    <x v="1317"/>
    <x v="0"/>
    <x v="0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x v="1936"/>
    <x v="1934"/>
    <x v="51"/>
    <x v="1318"/>
    <x v="0"/>
    <x v="0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x v="1937"/>
    <x v="1935"/>
    <x v="20"/>
    <x v="1319"/>
    <x v="0"/>
    <x v="0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x v="1938"/>
    <x v="1936"/>
    <x v="36"/>
    <x v="1320"/>
    <x v="0"/>
    <x v="0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x v="1939"/>
    <x v="1937"/>
    <x v="3"/>
    <x v="1321"/>
    <x v="0"/>
    <x v="0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x v="1940"/>
    <x v="1938"/>
    <x v="81"/>
    <x v="1322"/>
    <x v="0"/>
    <x v="0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x v="1941"/>
    <x v="1939"/>
    <x v="65"/>
    <x v="1323"/>
    <x v="0"/>
    <x v="0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x v="1942"/>
    <x v="1940"/>
    <x v="12"/>
    <x v="1324"/>
    <x v="0"/>
    <x v="0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x v="1943"/>
    <x v="1941"/>
    <x v="3"/>
    <x v="1325"/>
    <x v="0"/>
    <x v="0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x v="1944"/>
    <x v="1942"/>
    <x v="79"/>
    <x v="1326"/>
    <x v="0"/>
    <x v="0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x v="1945"/>
    <x v="1943"/>
    <x v="57"/>
    <x v="1327"/>
    <x v="0"/>
    <x v="3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x v="1946"/>
    <x v="1944"/>
    <x v="51"/>
    <x v="1328"/>
    <x v="0"/>
    <x v="0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x v="1947"/>
    <x v="1945"/>
    <x v="134"/>
    <x v="1329"/>
    <x v="0"/>
    <x v="0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x v="1948"/>
    <x v="1946"/>
    <x v="57"/>
    <x v="1330"/>
    <x v="0"/>
    <x v="0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x v="1949"/>
    <x v="1947"/>
    <x v="63"/>
    <x v="1331"/>
    <x v="0"/>
    <x v="1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x v="1950"/>
    <x v="1948"/>
    <x v="240"/>
    <x v="1332"/>
    <x v="0"/>
    <x v="0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x v="1951"/>
    <x v="1949"/>
    <x v="63"/>
    <x v="1333"/>
    <x v="0"/>
    <x v="0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x v="1952"/>
    <x v="1950"/>
    <x v="19"/>
    <x v="1334"/>
    <x v="0"/>
    <x v="5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x v="1953"/>
    <x v="1951"/>
    <x v="36"/>
    <x v="1335"/>
    <x v="0"/>
    <x v="0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x v="1954"/>
    <x v="1952"/>
    <x v="63"/>
    <x v="1336"/>
    <x v="0"/>
    <x v="0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x v="1955"/>
    <x v="1953"/>
    <x v="247"/>
    <x v="1337"/>
    <x v="0"/>
    <x v="0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x v="1956"/>
    <x v="1954"/>
    <x v="127"/>
    <x v="1338"/>
    <x v="0"/>
    <x v="0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x v="1957"/>
    <x v="1955"/>
    <x v="11"/>
    <x v="1339"/>
    <x v="0"/>
    <x v="0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x v="1958"/>
    <x v="1956"/>
    <x v="39"/>
    <x v="1340"/>
    <x v="0"/>
    <x v="0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x v="1959"/>
    <x v="1957"/>
    <x v="3"/>
    <x v="1341"/>
    <x v="0"/>
    <x v="0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x v="1960"/>
    <x v="1958"/>
    <x v="54"/>
    <x v="1342"/>
    <x v="0"/>
    <x v="11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x v="1961"/>
    <x v="1959"/>
    <x v="3"/>
    <x v="1343"/>
    <x v="0"/>
    <x v="0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x v="1962"/>
    <x v="1960"/>
    <x v="3"/>
    <x v="1344"/>
    <x v="0"/>
    <x v="0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x v="1963"/>
    <x v="1961"/>
    <x v="266"/>
    <x v="1345"/>
    <x v="0"/>
    <x v="1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x v="1964"/>
    <x v="1962"/>
    <x v="306"/>
    <x v="1346"/>
    <x v="0"/>
    <x v="13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x v="1965"/>
    <x v="1963"/>
    <x v="10"/>
    <x v="1347"/>
    <x v="0"/>
    <x v="0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x v="1966"/>
    <x v="1964"/>
    <x v="57"/>
    <x v="1348"/>
    <x v="0"/>
    <x v="0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x v="1967"/>
    <x v="1965"/>
    <x v="22"/>
    <x v="1349"/>
    <x v="0"/>
    <x v="0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x v="1968"/>
    <x v="1966"/>
    <x v="63"/>
    <x v="1350"/>
    <x v="0"/>
    <x v="0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x v="1969"/>
    <x v="1967"/>
    <x v="22"/>
    <x v="1351"/>
    <x v="0"/>
    <x v="1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x v="1970"/>
    <x v="1968"/>
    <x v="10"/>
    <x v="1352"/>
    <x v="0"/>
    <x v="0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x v="1971"/>
    <x v="1969"/>
    <x v="307"/>
    <x v="1353"/>
    <x v="0"/>
    <x v="0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x v="1972"/>
    <x v="1970"/>
    <x v="30"/>
    <x v="1354"/>
    <x v="0"/>
    <x v="0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x v="1973"/>
    <x v="1971"/>
    <x v="308"/>
    <x v="1355"/>
    <x v="0"/>
    <x v="0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x v="1974"/>
    <x v="1972"/>
    <x v="22"/>
    <x v="1356"/>
    <x v="0"/>
    <x v="1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x v="1975"/>
    <x v="1973"/>
    <x v="194"/>
    <x v="1357"/>
    <x v="0"/>
    <x v="0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x v="1976"/>
    <x v="1974"/>
    <x v="23"/>
    <x v="1358"/>
    <x v="0"/>
    <x v="1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x v="1977"/>
    <x v="1975"/>
    <x v="63"/>
    <x v="1359"/>
    <x v="0"/>
    <x v="0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x v="1978"/>
    <x v="1976"/>
    <x v="63"/>
    <x v="1360"/>
    <x v="0"/>
    <x v="0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x v="1979"/>
    <x v="1977"/>
    <x v="61"/>
    <x v="1361"/>
    <x v="0"/>
    <x v="0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x v="1980"/>
    <x v="1978"/>
    <x v="63"/>
    <x v="1362"/>
    <x v="0"/>
    <x v="12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x v="1981"/>
    <x v="1979"/>
    <x v="51"/>
    <x v="1363"/>
    <x v="2"/>
    <x v="5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x v="1982"/>
    <x v="1980"/>
    <x v="237"/>
    <x v="117"/>
    <x v="2"/>
    <x v="7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x v="1983"/>
    <x v="1981"/>
    <x v="287"/>
    <x v="1364"/>
    <x v="2"/>
    <x v="0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x v="1984"/>
    <x v="1982"/>
    <x v="36"/>
    <x v="1365"/>
    <x v="2"/>
    <x v="0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x v="1985"/>
    <x v="1983"/>
    <x v="183"/>
    <x v="152"/>
    <x v="2"/>
    <x v="1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x v="1986"/>
    <x v="1984"/>
    <x v="13"/>
    <x v="116"/>
    <x v="2"/>
    <x v="1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x v="1987"/>
    <x v="1985"/>
    <x v="62"/>
    <x v="1366"/>
    <x v="2"/>
    <x v="1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x v="1988"/>
    <x v="1986"/>
    <x v="12"/>
    <x v="379"/>
    <x v="2"/>
    <x v="0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x v="1989"/>
    <x v="1987"/>
    <x v="10"/>
    <x v="155"/>
    <x v="2"/>
    <x v="0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x v="1990"/>
    <x v="1988"/>
    <x v="9"/>
    <x v="1238"/>
    <x v="2"/>
    <x v="0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x v="1991"/>
    <x v="1989"/>
    <x v="13"/>
    <x v="133"/>
    <x v="2"/>
    <x v="0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x v="1992"/>
    <x v="1990"/>
    <x v="15"/>
    <x v="369"/>
    <x v="2"/>
    <x v="0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x v="1993"/>
    <x v="1991"/>
    <x v="13"/>
    <x v="117"/>
    <x v="2"/>
    <x v="1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x v="1994"/>
    <x v="1992"/>
    <x v="50"/>
    <x v="117"/>
    <x v="2"/>
    <x v="0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x v="1995"/>
    <x v="1993"/>
    <x v="28"/>
    <x v="1367"/>
    <x v="2"/>
    <x v="5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x v="1996"/>
    <x v="1994"/>
    <x v="309"/>
    <x v="117"/>
    <x v="2"/>
    <x v="0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x v="1997"/>
    <x v="1995"/>
    <x v="115"/>
    <x v="117"/>
    <x v="2"/>
    <x v="0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x v="1998"/>
    <x v="1996"/>
    <x v="30"/>
    <x v="1368"/>
    <x v="2"/>
    <x v="0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x v="1999"/>
    <x v="1997"/>
    <x v="310"/>
    <x v="1369"/>
    <x v="2"/>
    <x v="1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x v="2000"/>
    <x v="1998"/>
    <x v="10"/>
    <x v="1370"/>
    <x v="2"/>
    <x v="5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x v="2001"/>
    <x v="1999"/>
    <x v="56"/>
    <x v="1371"/>
    <x v="0"/>
    <x v="12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x v="2002"/>
    <x v="2000"/>
    <x v="63"/>
    <x v="1372"/>
    <x v="0"/>
    <x v="0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x v="2003"/>
    <x v="2001"/>
    <x v="2"/>
    <x v="1373"/>
    <x v="0"/>
    <x v="0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x v="2004"/>
    <x v="2002"/>
    <x v="63"/>
    <x v="1374"/>
    <x v="0"/>
    <x v="0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x v="2005"/>
    <x v="2003"/>
    <x v="11"/>
    <x v="1375"/>
    <x v="0"/>
    <x v="0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x v="2006"/>
    <x v="2004"/>
    <x v="63"/>
    <x v="1376"/>
    <x v="0"/>
    <x v="0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x v="2007"/>
    <x v="2005"/>
    <x v="3"/>
    <x v="1377"/>
    <x v="0"/>
    <x v="0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x v="2008"/>
    <x v="2006"/>
    <x v="311"/>
    <x v="1378"/>
    <x v="0"/>
    <x v="0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x v="2009"/>
    <x v="2007"/>
    <x v="63"/>
    <x v="1379"/>
    <x v="0"/>
    <x v="12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x v="2010"/>
    <x v="2008"/>
    <x v="11"/>
    <x v="1380"/>
    <x v="0"/>
    <x v="0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x v="2011"/>
    <x v="2009"/>
    <x v="63"/>
    <x v="1381"/>
    <x v="0"/>
    <x v="15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x v="2012"/>
    <x v="2010"/>
    <x v="10"/>
    <x v="1382"/>
    <x v="0"/>
    <x v="0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x v="2013"/>
    <x v="2011"/>
    <x v="292"/>
    <x v="1383"/>
    <x v="0"/>
    <x v="0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x v="2014"/>
    <x v="2012"/>
    <x v="11"/>
    <x v="1384"/>
    <x v="0"/>
    <x v="0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x v="2015"/>
    <x v="2013"/>
    <x v="312"/>
    <x v="1385"/>
    <x v="0"/>
    <x v="0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x v="2016"/>
    <x v="2014"/>
    <x v="3"/>
    <x v="1386"/>
    <x v="0"/>
    <x v="0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x v="2017"/>
    <x v="2015"/>
    <x v="31"/>
    <x v="1387"/>
    <x v="0"/>
    <x v="0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x v="2018"/>
    <x v="2016"/>
    <x v="99"/>
    <x v="1388"/>
    <x v="0"/>
    <x v="17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x v="2019"/>
    <x v="2017"/>
    <x v="79"/>
    <x v="1389"/>
    <x v="0"/>
    <x v="0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x v="2020"/>
    <x v="2018"/>
    <x v="15"/>
    <x v="1390"/>
    <x v="0"/>
    <x v="0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x v="2021"/>
    <x v="2019"/>
    <x v="10"/>
    <x v="1391"/>
    <x v="0"/>
    <x v="0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x v="2022"/>
    <x v="2020"/>
    <x v="57"/>
    <x v="1392"/>
    <x v="0"/>
    <x v="0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x v="2023"/>
    <x v="2021"/>
    <x v="57"/>
    <x v="1393"/>
    <x v="0"/>
    <x v="0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x v="2024"/>
    <x v="2022"/>
    <x v="23"/>
    <x v="1394"/>
    <x v="0"/>
    <x v="0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x v="2025"/>
    <x v="2023"/>
    <x v="58"/>
    <x v="1395"/>
    <x v="0"/>
    <x v="12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x v="2026"/>
    <x v="2024"/>
    <x v="31"/>
    <x v="1396"/>
    <x v="0"/>
    <x v="0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x v="2027"/>
    <x v="2025"/>
    <x v="57"/>
    <x v="1397"/>
    <x v="0"/>
    <x v="0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x v="2028"/>
    <x v="2026"/>
    <x v="9"/>
    <x v="1398"/>
    <x v="0"/>
    <x v="0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x v="2029"/>
    <x v="2027"/>
    <x v="30"/>
    <x v="1399"/>
    <x v="0"/>
    <x v="0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x v="2030"/>
    <x v="2028"/>
    <x v="313"/>
    <x v="1400"/>
    <x v="0"/>
    <x v="1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x v="2031"/>
    <x v="2029"/>
    <x v="63"/>
    <x v="1401"/>
    <x v="0"/>
    <x v="9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x v="2032"/>
    <x v="2030"/>
    <x v="31"/>
    <x v="1402"/>
    <x v="0"/>
    <x v="0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x v="2033"/>
    <x v="2031"/>
    <x v="31"/>
    <x v="1403"/>
    <x v="0"/>
    <x v="0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x v="2034"/>
    <x v="2032"/>
    <x v="314"/>
    <x v="1404"/>
    <x v="0"/>
    <x v="0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x v="2035"/>
    <x v="2033"/>
    <x v="58"/>
    <x v="1405"/>
    <x v="0"/>
    <x v="0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x v="2036"/>
    <x v="2034"/>
    <x v="11"/>
    <x v="1406"/>
    <x v="0"/>
    <x v="0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x v="2037"/>
    <x v="2035"/>
    <x v="3"/>
    <x v="1407"/>
    <x v="0"/>
    <x v="0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x v="2038"/>
    <x v="2036"/>
    <x v="6"/>
    <x v="1408"/>
    <x v="0"/>
    <x v="1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x v="2039"/>
    <x v="2037"/>
    <x v="152"/>
    <x v="1409"/>
    <x v="0"/>
    <x v="0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x v="2040"/>
    <x v="2038"/>
    <x v="9"/>
    <x v="1410"/>
    <x v="0"/>
    <x v="0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x v="2041"/>
    <x v="2039"/>
    <x v="196"/>
    <x v="1411"/>
    <x v="0"/>
    <x v="0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x v="2042"/>
    <x v="2040"/>
    <x v="3"/>
    <x v="1412"/>
    <x v="0"/>
    <x v="0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x v="2043"/>
    <x v="2041"/>
    <x v="315"/>
    <x v="1413"/>
    <x v="0"/>
    <x v="0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x v="2044"/>
    <x v="2042"/>
    <x v="36"/>
    <x v="1414"/>
    <x v="0"/>
    <x v="0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x v="2045"/>
    <x v="2043"/>
    <x v="244"/>
    <x v="1415"/>
    <x v="0"/>
    <x v="0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x v="2046"/>
    <x v="2044"/>
    <x v="3"/>
    <x v="1416"/>
    <x v="0"/>
    <x v="0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x v="2047"/>
    <x v="2045"/>
    <x v="316"/>
    <x v="1417"/>
    <x v="0"/>
    <x v="2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x v="2048"/>
    <x v="2046"/>
    <x v="94"/>
    <x v="1418"/>
    <x v="0"/>
    <x v="0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x v="2049"/>
    <x v="2047"/>
    <x v="63"/>
    <x v="1419"/>
    <x v="0"/>
    <x v="1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x v="2050"/>
    <x v="2048"/>
    <x v="3"/>
    <x v="1420"/>
    <x v="0"/>
    <x v="0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x v="2051"/>
    <x v="2049"/>
    <x v="6"/>
    <x v="1421"/>
    <x v="0"/>
    <x v="0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x v="2052"/>
    <x v="2050"/>
    <x v="63"/>
    <x v="1422"/>
    <x v="0"/>
    <x v="0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x v="2053"/>
    <x v="2051"/>
    <x v="10"/>
    <x v="766"/>
    <x v="0"/>
    <x v="0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x v="2054"/>
    <x v="2052"/>
    <x v="19"/>
    <x v="1423"/>
    <x v="0"/>
    <x v="1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x v="2055"/>
    <x v="2053"/>
    <x v="12"/>
    <x v="1424"/>
    <x v="0"/>
    <x v="0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x v="2056"/>
    <x v="2054"/>
    <x v="63"/>
    <x v="1425"/>
    <x v="0"/>
    <x v="0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x v="2057"/>
    <x v="2055"/>
    <x v="36"/>
    <x v="1426"/>
    <x v="0"/>
    <x v="1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x v="2058"/>
    <x v="2056"/>
    <x v="317"/>
    <x v="1427"/>
    <x v="0"/>
    <x v="1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x v="2059"/>
    <x v="2057"/>
    <x v="11"/>
    <x v="1428"/>
    <x v="0"/>
    <x v="0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x v="2060"/>
    <x v="2058"/>
    <x v="31"/>
    <x v="1429"/>
    <x v="0"/>
    <x v="0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x v="2061"/>
    <x v="2059"/>
    <x v="10"/>
    <x v="1430"/>
    <x v="0"/>
    <x v="0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x v="2062"/>
    <x v="2060"/>
    <x v="57"/>
    <x v="1431"/>
    <x v="0"/>
    <x v="8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x v="2063"/>
    <x v="2061"/>
    <x v="23"/>
    <x v="1432"/>
    <x v="0"/>
    <x v="12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x v="2064"/>
    <x v="2062"/>
    <x v="318"/>
    <x v="1433"/>
    <x v="0"/>
    <x v="0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x v="2065"/>
    <x v="2063"/>
    <x v="79"/>
    <x v="1434"/>
    <x v="0"/>
    <x v="1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x v="2066"/>
    <x v="2064"/>
    <x v="13"/>
    <x v="1435"/>
    <x v="0"/>
    <x v="0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x v="2067"/>
    <x v="2065"/>
    <x v="319"/>
    <x v="1436"/>
    <x v="0"/>
    <x v="1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x v="2068"/>
    <x v="2066"/>
    <x v="31"/>
    <x v="1437"/>
    <x v="0"/>
    <x v="0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x v="2069"/>
    <x v="2067"/>
    <x v="63"/>
    <x v="1438"/>
    <x v="0"/>
    <x v="0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x v="2070"/>
    <x v="2068"/>
    <x v="152"/>
    <x v="1439"/>
    <x v="0"/>
    <x v="12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x v="2071"/>
    <x v="2069"/>
    <x v="22"/>
    <x v="1440"/>
    <x v="0"/>
    <x v="0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x v="2072"/>
    <x v="2070"/>
    <x v="320"/>
    <x v="1441"/>
    <x v="0"/>
    <x v="0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x v="2073"/>
    <x v="2071"/>
    <x v="57"/>
    <x v="1442"/>
    <x v="0"/>
    <x v="0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x v="2074"/>
    <x v="2072"/>
    <x v="20"/>
    <x v="1443"/>
    <x v="0"/>
    <x v="0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x v="2075"/>
    <x v="2073"/>
    <x v="204"/>
    <x v="1444"/>
    <x v="0"/>
    <x v="0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x v="2076"/>
    <x v="2074"/>
    <x v="321"/>
    <x v="1445"/>
    <x v="0"/>
    <x v="1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x v="2077"/>
    <x v="2075"/>
    <x v="63"/>
    <x v="1446"/>
    <x v="0"/>
    <x v="0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x v="2078"/>
    <x v="2076"/>
    <x v="22"/>
    <x v="1447"/>
    <x v="0"/>
    <x v="3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x v="2079"/>
    <x v="2077"/>
    <x v="3"/>
    <x v="1448"/>
    <x v="0"/>
    <x v="1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x v="2080"/>
    <x v="2078"/>
    <x v="28"/>
    <x v="1449"/>
    <x v="0"/>
    <x v="0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x v="2081"/>
    <x v="2079"/>
    <x v="8"/>
    <x v="1450"/>
    <x v="0"/>
    <x v="0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x v="2082"/>
    <x v="2080"/>
    <x v="15"/>
    <x v="1451"/>
    <x v="0"/>
    <x v="0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x v="2083"/>
    <x v="2081"/>
    <x v="47"/>
    <x v="447"/>
    <x v="0"/>
    <x v="0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x v="2084"/>
    <x v="2082"/>
    <x v="9"/>
    <x v="1452"/>
    <x v="0"/>
    <x v="0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x v="2085"/>
    <x v="2083"/>
    <x v="12"/>
    <x v="1453"/>
    <x v="0"/>
    <x v="0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x v="2086"/>
    <x v="2084"/>
    <x v="23"/>
    <x v="1454"/>
    <x v="0"/>
    <x v="0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x v="2087"/>
    <x v="2085"/>
    <x v="15"/>
    <x v="1455"/>
    <x v="0"/>
    <x v="0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x v="2088"/>
    <x v="2086"/>
    <x v="9"/>
    <x v="1456"/>
    <x v="0"/>
    <x v="0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x v="2089"/>
    <x v="2087"/>
    <x v="30"/>
    <x v="1457"/>
    <x v="0"/>
    <x v="0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x v="2090"/>
    <x v="2088"/>
    <x v="6"/>
    <x v="1458"/>
    <x v="0"/>
    <x v="0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x v="2091"/>
    <x v="2089"/>
    <x v="102"/>
    <x v="1459"/>
    <x v="0"/>
    <x v="0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x v="2092"/>
    <x v="2090"/>
    <x v="12"/>
    <x v="1460"/>
    <x v="0"/>
    <x v="0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x v="2093"/>
    <x v="2091"/>
    <x v="15"/>
    <x v="1461"/>
    <x v="0"/>
    <x v="0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x v="2094"/>
    <x v="2092"/>
    <x v="8"/>
    <x v="1462"/>
    <x v="0"/>
    <x v="0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x v="2095"/>
    <x v="2093"/>
    <x v="30"/>
    <x v="911"/>
    <x v="0"/>
    <x v="0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x v="2096"/>
    <x v="2094"/>
    <x v="20"/>
    <x v="904"/>
    <x v="0"/>
    <x v="0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x v="2097"/>
    <x v="2095"/>
    <x v="9"/>
    <x v="142"/>
    <x v="0"/>
    <x v="0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x v="2098"/>
    <x v="2096"/>
    <x v="12"/>
    <x v="1463"/>
    <x v="0"/>
    <x v="0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x v="2099"/>
    <x v="2097"/>
    <x v="9"/>
    <x v="1464"/>
    <x v="0"/>
    <x v="0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x v="2100"/>
    <x v="2098"/>
    <x v="20"/>
    <x v="1465"/>
    <x v="0"/>
    <x v="0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x v="2101"/>
    <x v="2099"/>
    <x v="13"/>
    <x v="1466"/>
    <x v="0"/>
    <x v="0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x v="2102"/>
    <x v="2100"/>
    <x v="28"/>
    <x v="1467"/>
    <x v="0"/>
    <x v="0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x v="2103"/>
    <x v="2101"/>
    <x v="198"/>
    <x v="1468"/>
    <x v="0"/>
    <x v="0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x v="2104"/>
    <x v="2102"/>
    <x v="134"/>
    <x v="1469"/>
    <x v="0"/>
    <x v="0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x v="2105"/>
    <x v="2103"/>
    <x v="13"/>
    <x v="1470"/>
    <x v="0"/>
    <x v="0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x v="2106"/>
    <x v="2104"/>
    <x v="41"/>
    <x v="1229"/>
    <x v="0"/>
    <x v="0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x v="2107"/>
    <x v="2105"/>
    <x v="13"/>
    <x v="1471"/>
    <x v="0"/>
    <x v="0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x v="2108"/>
    <x v="2106"/>
    <x v="194"/>
    <x v="1472"/>
    <x v="0"/>
    <x v="0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x v="2109"/>
    <x v="2107"/>
    <x v="23"/>
    <x v="1473"/>
    <x v="0"/>
    <x v="0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x v="2110"/>
    <x v="2108"/>
    <x v="13"/>
    <x v="1474"/>
    <x v="0"/>
    <x v="0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x v="2111"/>
    <x v="2109"/>
    <x v="13"/>
    <x v="167"/>
    <x v="0"/>
    <x v="0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x v="2112"/>
    <x v="2110"/>
    <x v="43"/>
    <x v="452"/>
    <x v="0"/>
    <x v="0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x v="2113"/>
    <x v="2111"/>
    <x v="39"/>
    <x v="1475"/>
    <x v="0"/>
    <x v="0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x v="2114"/>
    <x v="2112"/>
    <x v="10"/>
    <x v="1476"/>
    <x v="0"/>
    <x v="0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x v="2115"/>
    <x v="2113"/>
    <x v="15"/>
    <x v="1477"/>
    <x v="0"/>
    <x v="0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x v="2116"/>
    <x v="2114"/>
    <x v="240"/>
    <x v="1478"/>
    <x v="0"/>
    <x v="0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x v="2117"/>
    <x v="2115"/>
    <x v="38"/>
    <x v="1479"/>
    <x v="0"/>
    <x v="0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x v="2118"/>
    <x v="2116"/>
    <x v="28"/>
    <x v="1480"/>
    <x v="0"/>
    <x v="0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x v="2119"/>
    <x v="2117"/>
    <x v="13"/>
    <x v="1132"/>
    <x v="0"/>
    <x v="0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x v="2120"/>
    <x v="2118"/>
    <x v="6"/>
    <x v="1481"/>
    <x v="0"/>
    <x v="0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x v="2121"/>
    <x v="2119"/>
    <x v="63"/>
    <x v="1482"/>
    <x v="2"/>
    <x v="16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x v="2122"/>
    <x v="2120"/>
    <x v="58"/>
    <x v="622"/>
    <x v="2"/>
    <x v="14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x v="2123"/>
    <x v="2121"/>
    <x v="2"/>
    <x v="155"/>
    <x v="2"/>
    <x v="0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x v="2124"/>
    <x v="2122"/>
    <x v="184"/>
    <x v="129"/>
    <x v="2"/>
    <x v="0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x v="2125"/>
    <x v="2123"/>
    <x v="127"/>
    <x v="1483"/>
    <x v="2"/>
    <x v="0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x v="2126"/>
    <x v="2124"/>
    <x v="22"/>
    <x v="115"/>
    <x v="2"/>
    <x v="0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x v="2127"/>
    <x v="2125"/>
    <x v="89"/>
    <x v="1484"/>
    <x v="2"/>
    <x v="1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x v="2128"/>
    <x v="2126"/>
    <x v="36"/>
    <x v="379"/>
    <x v="2"/>
    <x v="5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x v="2129"/>
    <x v="2127"/>
    <x v="13"/>
    <x v="1369"/>
    <x v="2"/>
    <x v="0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x v="2130"/>
    <x v="2128"/>
    <x v="247"/>
    <x v="1079"/>
    <x v="2"/>
    <x v="0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x v="2131"/>
    <x v="2129"/>
    <x v="2"/>
    <x v="379"/>
    <x v="2"/>
    <x v="0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x v="2132"/>
    <x v="2130"/>
    <x v="57"/>
    <x v="1485"/>
    <x v="2"/>
    <x v="0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x v="2133"/>
    <x v="2131"/>
    <x v="28"/>
    <x v="1486"/>
    <x v="2"/>
    <x v="0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x v="2134"/>
    <x v="2132"/>
    <x v="12"/>
    <x v="1487"/>
    <x v="2"/>
    <x v="0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x v="2135"/>
    <x v="2133"/>
    <x v="10"/>
    <x v="1488"/>
    <x v="2"/>
    <x v="0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x v="2136"/>
    <x v="2134"/>
    <x v="58"/>
    <x v="1489"/>
    <x v="2"/>
    <x v="0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x v="2137"/>
    <x v="2135"/>
    <x v="63"/>
    <x v="1490"/>
    <x v="2"/>
    <x v="5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x v="2138"/>
    <x v="2136"/>
    <x v="28"/>
    <x v="1491"/>
    <x v="2"/>
    <x v="1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x v="2139"/>
    <x v="2137"/>
    <x v="11"/>
    <x v="1492"/>
    <x v="2"/>
    <x v="0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x v="2140"/>
    <x v="2138"/>
    <x v="69"/>
    <x v="145"/>
    <x v="2"/>
    <x v="0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x v="2141"/>
    <x v="2139"/>
    <x v="36"/>
    <x v="117"/>
    <x v="2"/>
    <x v="0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x v="2142"/>
    <x v="2140"/>
    <x v="124"/>
    <x v="321"/>
    <x v="2"/>
    <x v="12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x v="2143"/>
    <x v="2141"/>
    <x v="13"/>
    <x v="1175"/>
    <x v="2"/>
    <x v="0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x v="2144"/>
    <x v="2142"/>
    <x v="322"/>
    <x v="1493"/>
    <x v="2"/>
    <x v="0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x v="2145"/>
    <x v="2143"/>
    <x v="36"/>
    <x v="1494"/>
    <x v="2"/>
    <x v="0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x v="2146"/>
    <x v="2144"/>
    <x v="10"/>
    <x v="116"/>
    <x v="2"/>
    <x v="0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x v="2147"/>
    <x v="2145"/>
    <x v="303"/>
    <x v="1495"/>
    <x v="2"/>
    <x v="0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x v="2148"/>
    <x v="2146"/>
    <x v="213"/>
    <x v="369"/>
    <x v="2"/>
    <x v="1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x v="2149"/>
    <x v="2147"/>
    <x v="13"/>
    <x v="117"/>
    <x v="2"/>
    <x v="0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x v="2150"/>
    <x v="2148"/>
    <x v="63"/>
    <x v="1496"/>
    <x v="2"/>
    <x v="10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x v="2151"/>
    <x v="2149"/>
    <x v="101"/>
    <x v="1497"/>
    <x v="2"/>
    <x v="0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x v="2152"/>
    <x v="2150"/>
    <x v="11"/>
    <x v="155"/>
    <x v="2"/>
    <x v="0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x v="2153"/>
    <x v="2151"/>
    <x v="323"/>
    <x v="1172"/>
    <x v="2"/>
    <x v="0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x v="2154"/>
    <x v="2152"/>
    <x v="49"/>
    <x v="369"/>
    <x v="2"/>
    <x v="0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x v="2155"/>
    <x v="2153"/>
    <x v="10"/>
    <x v="129"/>
    <x v="2"/>
    <x v="1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x v="2156"/>
    <x v="2154"/>
    <x v="324"/>
    <x v="1498"/>
    <x v="2"/>
    <x v="0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x v="2157"/>
    <x v="2155"/>
    <x v="96"/>
    <x v="1499"/>
    <x v="2"/>
    <x v="0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x v="2158"/>
    <x v="2156"/>
    <x v="82"/>
    <x v="1500"/>
    <x v="2"/>
    <x v="0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x v="2159"/>
    <x v="2157"/>
    <x v="172"/>
    <x v="375"/>
    <x v="2"/>
    <x v="0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x v="2160"/>
    <x v="2158"/>
    <x v="3"/>
    <x v="1079"/>
    <x v="2"/>
    <x v="0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x v="2161"/>
    <x v="2159"/>
    <x v="44"/>
    <x v="1501"/>
    <x v="0"/>
    <x v="0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x v="2162"/>
    <x v="2160"/>
    <x v="37"/>
    <x v="1502"/>
    <x v="0"/>
    <x v="0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x v="2163"/>
    <x v="2161"/>
    <x v="30"/>
    <x v="1503"/>
    <x v="0"/>
    <x v="0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x v="2164"/>
    <x v="2162"/>
    <x v="62"/>
    <x v="1504"/>
    <x v="0"/>
    <x v="0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x v="2165"/>
    <x v="2163"/>
    <x v="30"/>
    <x v="1505"/>
    <x v="0"/>
    <x v="6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x v="2166"/>
    <x v="2164"/>
    <x v="13"/>
    <x v="1506"/>
    <x v="0"/>
    <x v="0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x v="2167"/>
    <x v="2165"/>
    <x v="325"/>
    <x v="147"/>
    <x v="0"/>
    <x v="0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x v="2168"/>
    <x v="2166"/>
    <x v="102"/>
    <x v="1507"/>
    <x v="0"/>
    <x v="0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x v="2169"/>
    <x v="2167"/>
    <x v="326"/>
    <x v="358"/>
    <x v="0"/>
    <x v="0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x v="2170"/>
    <x v="2168"/>
    <x v="18"/>
    <x v="1508"/>
    <x v="0"/>
    <x v="0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x v="2171"/>
    <x v="2169"/>
    <x v="23"/>
    <x v="1509"/>
    <x v="0"/>
    <x v="0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x v="2172"/>
    <x v="2170"/>
    <x v="28"/>
    <x v="325"/>
    <x v="0"/>
    <x v="0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x v="2173"/>
    <x v="2171"/>
    <x v="285"/>
    <x v="1510"/>
    <x v="0"/>
    <x v="0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x v="2174"/>
    <x v="2172"/>
    <x v="23"/>
    <x v="1511"/>
    <x v="0"/>
    <x v="1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x v="2175"/>
    <x v="2173"/>
    <x v="176"/>
    <x v="1512"/>
    <x v="0"/>
    <x v="0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x v="2176"/>
    <x v="2174"/>
    <x v="10"/>
    <x v="1513"/>
    <x v="0"/>
    <x v="0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x v="2177"/>
    <x v="2175"/>
    <x v="30"/>
    <x v="1514"/>
    <x v="0"/>
    <x v="0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x v="2178"/>
    <x v="2176"/>
    <x v="31"/>
    <x v="1515"/>
    <x v="0"/>
    <x v="0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x v="2179"/>
    <x v="2177"/>
    <x v="28"/>
    <x v="1516"/>
    <x v="0"/>
    <x v="0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x v="2180"/>
    <x v="2178"/>
    <x v="10"/>
    <x v="1517"/>
    <x v="0"/>
    <x v="0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x v="2181"/>
    <x v="2179"/>
    <x v="13"/>
    <x v="1518"/>
    <x v="0"/>
    <x v="0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x v="2182"/>
    <x v="2180"/>
    <x v="9"/>
    <x v="1519"/>
    <x v="0"/>
    <x v="5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x v="2183"/>
    <x v="2181"/>
    <x v="40"/>
    <x v="1520"/>
    <x v="0"/>
    <x v="0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x v="2184"/>
    <x v="2182"/>
    <x v="3"/>
    <x v="1521"/>
    <x v="0"/>
    <x v="0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x v="2185"/>
    <x v="2183"/>
    <x v="10"/>
    <x v="1522"/>
    <x v="0"/>
    <x v="1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x v="2186"/>
    <x v="2184"/>
    <x v="22"/>
    <x v="1523"/>
    <x v="0"/>
    <x v="0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x v="2187"/>
    <x v="2185"/>
    <x v="22"/>
    <x v="1524"/>
    <x v="0"/>
    <x v="0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x v="2188"/>
    <x v="2186"/>
    <x v="327"/>
    <x v="1525"/>
    <x v="0"/>
    <x v="2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x v="2189"/>
    <x v="2187"/>
    <x v="38"/>
    <x v="1526"/>
    <x v="0"/>
    <x v="1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x v="2190"/>
    <x v="2188"/>
    <x v="266"/>
    <x v="1527"/>
    <x v="0"/>
    <x v="0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x v="2191"/>
    <x v="2189"/>
    <x v="47"/>
    <x v="1528"/>
    <x v="0"/>
    <x v="1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x v="2192"/>
    <x v="2190"/>
    <x v="14"/>
    <x v="1529"/>
    <x v="0"/>
    <x v="1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x v="2193"/>
    <x v="2191"/>
    <x v="36"/>
    <x v="1530"/>
    <x v="0"/>
    <x v="0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x v="2194"/>
    <x v="2192"/>
    <x v="3"/>
    <x v="1531"/>
    <x v="0"/>
    <x v="0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x v="2195"/>
    <x v="2193"/>
    <x v="210"/>
    <x v="968"/>
    <x v="0"/>
    <x v="0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x v="2196"/>
    <x v="2194"/>
    <x v="32"/>
    <x v="1532"/>
    <x v="0"/>
    <x v="0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x v="2197"/>
    <x v="2195"/>
    <x v="11"/>
    <x v="1533"/>
    <x v="0"/>
    <x v="0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x v="2198"/>
    <x v="2196"/>
    <x v="79"/>
    <x v="1534"/>
    <x v="0"/>
    <x v="0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x v="2199"/>
    <x v="2197"/>
    <x v="7"/>
    <x v="1535"/>
    <x v="0"/>
    <x v="17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x v="2200"/>
    <x v="2198"/>
    <x v="13"/>
    <x v="1536"/>
    <x v="0"/>
    <x v="1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x v="2201"/>
    <x v="2199"/>
    <x v="252"/>
    <x v="1537"/>
    <x v="0"/>
    <x v="1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x v="2202"/>
    <x v="2200"/>
    <x v="23"/>
    <x v="1538"/>
    <x v="0"/>
    <x v="0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x v="2203"/>
    <x v="2201"/>
    <x v="13"/>
    <x v="1539"/>
    <x v="0"/>
    <x v="5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x v="2204"/>
    <x v="2202"/>
    <x v="15"/>
    <x v="1540"/>
    <x v="0"/>
    <x v="0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x v="2205"/>
    <x v="2203"/>
    <x v="47"/>
    <x v="1541"/>
    <x v="0"/>
    <x v="0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x v="2206"/>
    <x v="2204"/>
    <x v="184"/>
    <x v="932"/>
    <x v="0"/>
    <x v="0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x v="2207"/>
    <x v="2205"/>
    <x v="13"/>
    <x v="41"/>
    <x v="0"/>
    <x v="0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x v="2208"/>
    <x v="2206"/>
    <x v="28"/>
    <x v="1542"/>
    <x v="0"/>
    <x v="0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x v="2209"/>
    <x v="2207"/>
    <x v="2"/>
    <x v="1543"/>
    <x v="0"/>
    <x v="1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x v="2210"/>
    <x v="2208"/>
    <x v="23"/>
    <x v="1544"/>
    <x v="0"/>
    <x v="0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x v="2211"/>
    <x v="2209"/>
    <x v="30"/>
    <x v="1545"/>
    <x v="0"/>
    <x v="0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x v="2212"/>
    <x v="2210"/>
    <x v="12"/>
    <x v="1546"/>
    <x v="0"/>
    <x v="0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x v="2213"/>
    <x v="2211"/>
    <x v="328"/>
    <x v="115"/>
    <x v="0"/>
    <x v="0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x v="2214"/>
    <x v="2212"/>
    <x v="20"/>
    <x v="1547"/>
    <x v="0"/>
    <x v="0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x v="2215"/>
    <x v="2213"/>
    <x v="131"/>
    <x v="1548"/>
    <x v="0"/>
    <x v="0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x v="2216"/>
    <x v="2214"/>
    <x v="43"/>
    <x v="1549"/>
    <x v="0"/>
    <x v="0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x v="2217"/>
    <x v="2215"/>
    <x v="329"/>
    <x v="94"/>
    <x v="0"/>
    <x v="0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x v="2218"/>
    <x v="2216"/>
    <x v="13"/>
    <x v="1550"/>
    <x v="0"/>
    <x v="0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x v="2219"/>
    <x v="2217"/>
    <x v="28"/>
    <x v="1101"/>
    <x v="0"/>
    <x v="0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x v="2220"/>
    <x v="2218"/>
    <x v="8"/>
    <x v="1551"/>
    <x v="0"/>
    <x v="0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x v="2221"/>
    <x v="2219"/>
    <x v="51"/>
    <x v="1552"/>
    <x v="0"/>
    <x v="0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x v="2222"/>
    <x v="2220"/>
    <x v="2"/>
    <x v="1553"/>
    <x v="0"/>
    <x v="0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x v="2223"/>
    <x v="2221"/>
    <x v="330"/>
    <x v="1554"/>
    <x v="0"/>
    <x v="5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x v="2224"/>
    <x v="2222"/>
    <x v="3"/>
    <x v="1555"/>
    <x v="0"/>
    <x v="0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x v="2225"/>
    <x v="2223"/>
    <x v="223"/>
    <x v="1556"/>
    <x v="0"/>
    <x v="1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x v="2226"/>
    <x v="2224"/>
    <x v="102"/>
    <x v="1557"/>
    <x v="0"/>
    <x v="0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x v="2227"/>
    <x v="2225"/>
    <x v="93"/>
    <x v="1558"/>
    <x v="0"/>
    <x v="1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x v="2228"/>
    <x v="2226"/>
    <x v="28"/>
    <x v="1559"/>
    <x v="0"/>
    <x v="12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x v="2229"/>
    <x v="2227"/>
    <x v="331"/>
    <x v="1560"/>
    <x v="0"/>
    <x v="0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x v="2230"/>
    <x v="2228"/>
    <x v="0"/>
    <x v="1561"/>
    <x v="0"/>
    <x v="0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x v="2231"/>
    <x v="2229"/>
    <x v="30"/>
    <x v="1562"/>
    <x v="0"/>
    <x v="0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x v="2232"/>
    <x v="2230"/>
    <x v="10"/>
    <x v="1563"/>
    <x v="0"/>
    <x v="0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x v="2233"/>
    <x v="2231"/>
    <x v="30"/>
    <x v="1564"/>
    <x v="0"/>
    <x v="1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x v="2234"/>
    <x v="2232"/>
    <x v="213"/>
    <x v="1565"/>
    <x v="0"/>
    <x v="0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x v="2235"/>
    <x v="2233"/>
    <x v="93"/>
    <x v="1566"/>
    <x v="0"/>
    <x v="5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x v="2236"/>
    <x v="2234"/>
    <x v="70"/>
    <x v="1567"/>
    <x v="0"/>
    <x v="0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x v="2237"/>
    <x v="2235"/>
    <x v="102"/>
    <x v="1568"/>
    <x v="0"/>
    <x v="0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x v="2238"/>
    <x v="2236"/>
    <x v="23"/>
    <x v="1569"/>
    <x v="0"/>
    <x v="12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x v="2239"/>
    <x v="2237"/>
    <x v="31"/>
    <x v="1570"/>
    <x v="0"/>
    <x v="0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x v="2240"/>
    <x v="2238"/>
    <x v="10"/>
    <x v="1571"/>
    <x v="0"/>
    <x v="0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x v="2241"/>
    <x v="2239"/>
    <x v="28"/>
    <x v="1572"/>
    <x v="0"/>
    <x v="1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x v="2242"/>
    <x v="2240"/>
    <x v="3"/>
    <x v="1573"/>
    <x v="0"/>
    <x v="0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x v="2243"/>
    <x v="2241"/>
    <x v="332"/>
    <x v="1574"/>
    <x v="0"/>
    <x v="0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x v="2244"/>
    <x v="2242"/>
    <x v="10"/>
    <x v="1575"/>
    <x v="0"/>
    <x v="0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x v="2245"/>
    <x v="2243"/>
    <x v="23"/>
    <x v="1576"/>
    <x v="0"/>
    <x v="0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x v="2246"/>
    <x v="2244"/>
    <x v="30"/>
    <x v="1514"/>
    <x v="0"/>
    <x v="1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x v="2247"/>
    <x v="2245"/>
    <x v="17"/>
    <x v="1577"/>
    <x v="0"/>
    <x v="0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x v="2248"/>
    <x v="2246"/>
    <x v="39"/>
    <x v="1578"/>
    <x v="0"/>
    <x v="1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x v="2249"/>
    <x v="2247"/>
    <x v="8"/>
    <x v="1579"/>
    <x v="0"/>
    <x v="0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x v="2250"/>
    <x v="2248"/>
    <x v="31"/>
    <x v="1580"/>
    <x v="0"/>
    <x v="0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x v="2251"/>
    <x v="2249"/>
    <x v="0"/>
    <x v="1581"/>
    <x v="0"/>
    <x v="0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x v="2252"/>
    <x v="2250"/>
    <x v="7"/>
    <x v="1582"/>
    <x v="0"/>
    <x v="3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x v="2253"/>
    <x v="2251"/>
    <x v="6"/>
    <x v="1583"/>
    <x v="0"/>
    <x v="0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x v="2254"/>
    <x v="2252"/>
    <x v="2"/>
    <x v="1584"/>
    <x v="0"/>
    <x v="0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x v="2255"/>
    <x v="2253"/>
    <x v="333"/>
    <x v="1585"/>
    <x v="0"/>
    <x v="0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x v="2256"/>
    <x v="2254"/>
    <x v="334"/>
    <x v="1586"/>
    <x v="0"/>
    <x v="1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x v="2257"/>
    <x v="2255"/>
    <x v="30"/>
    <x v="1587"/>
    <x v="0"/>
    <x v="1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x v="2258"/>
    <x v="2256"/>
    <x v="41"/>
    <x v="1588"/>
    <x v="0"/>
    <x v="0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x v="2259"/>
    <x v="2257"/>
    <x v="28"/>
    <x v="1589"/>
    <x v="0"/>
    <x v="1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x v="2260"/>
    <x v="2258"/>
    <x v="30"/>
    <x v="1590"/>
    <x v="0"/>
    <x v="0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x v="2261"/>
    <x v="2259"/>
    <x v="28"/>
    <x v="1591"/>
    <x v="0"/>
    <x v="2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x v="2262"/>
    <x v="2260"/>
    <x v="126"/>
    <x v="1592"/>
    <x v="0"/>
    <x v="0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x v="2263"/>
    <x v="2261"/>
    <x v="51"/>
    <x v="1593"/>
    <x v="0"/>
    <x v="11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x v="2264"/>
    <x v="2262"/>
    <x v="12"/>
    <x v="1594"/>
    <x v="0"/>
    <x v="0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x v="2265"/>
    <x v="2263"/>
    <x v="48"/>
    <x v="1595"/>
    <x v="0"/>
    <x v="1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x v="2266"/>
    <x v="2264"/>
    <x v="15"/>
    <x v="1596"/>
    <x v="0"/>
    <x v="0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x v="2267"/>
    <x v="2265"/>
    <x v="22"/>
    <x v="1597"/>
    <x v="0"/>
    <x v="0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x v="2268"/>
    <x v="2266"/>
    <x v="89"/>
    <x v="1598"/>
    <x v="0"/>
    <x v="0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x v="2269"/>
    <x v="2267"/>
    <x v="30"/>
    <x v="1599"/>
    <x v="0"/>
    <x v="0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x v="2270"/>
    <x v="2268"/>
    <x v="31"/>
    <x v="1600"/>
    <x v="0"/>
    <x v="0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x v="2271"/>
    <x v="2269"/>
    <x v="22"/>
    <x v="1601"/>
    <x v="0"/>
    <x v="0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x v="2272"/>
    <x v="2270"/>
    <x v="28"/>
    <x v="1602"/>
    <x v="0"/>
    <x v="0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x v="2273"/>
    <x v="2271"/>
    <x v="30"/>
    <x v="1603"/>
    <x v="0"/>
    <x v="5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x v="2274"/>
    <x v="2272"/>
    <x v="30"/>
    <x v="1604"/>
    <x v="0"/>
    <x v="0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x v="2275"/>
    <x v="2273"/>
    <x v="81"/>
    <x v="1605"/>
    <x v="0"/>
    <x v="1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x v="2276"/>
    <x v="2274"/>
    <x v="335"/>
    <x v="1606"/>
    <x v="0"/>
    <x v="0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x v="2277"/>
    <x v="2275"/>
    <x v="0"/>
    <x v="1607"/>
    <x v="0"/>
    <x v="0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x v="2278"/>
    <x v="2276"/>
    <x v="13"/>
    <x v="1608"/>
    <x v="0"/>
    <x v="13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x v="2279"/>
    <x v="2277"/>
    <x v="28"/>
    <x v="1609"/>
    <x v="0"/>
    <x v="0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x v="2280"/>
    <x v="2278"/>
    <x v="336"/>
    <x v="1610"/>
    <x v="0"/>
    <x v="0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x v="2281"/>
    <x v="2279"/>
    <x v="43"/>
    <x v="1611"/>
    <x v="0"/>
    <x v="0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x v="2282"/>
    <x v="2280"/>
    <x v="47"/>
    <x v="1612"/>
    <x v="0"/>
    <x v="0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x v="2283"/>
    <x v="2281"/>
    <x v="9"/>
    <x v="1613"/>
    <x v="0"/>
    <x v="0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x v="2284"/>
    <x v="2282"/>
    <x v="12"/>
    <x v="1614"/>
    <x v="0"/>
    <x v="0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x v="2285"/>
    <x v="2283"/>
    <x v="9"/>
    <x v="1615"/>
    <x v="0"/>
    <x v="0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x v="2286"/>
    <x v="2284"/>
    <x v="15"/>
    <x v="1616"/>
    <x v="0"/>
    <x v="0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x v="2287"/>
    <x v="2285"/>
    <x v="37"/>
    <x v="1617"/>
    <x v="0"/>
    <x v="0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x v="2288"/>
    <x v="2286"/>
    <x v="28"/>
    <x v="1099"/>
    <x v="0"/>
    <x v="0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x v="2289"/>
    <x v="2287"/>
    <x v="15"/>
    <x v="1618"/>
    <x v="0"/>
    <x v="0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x v="2290"/>
    <x v="2288"/>
    <x v="15"/>
    <x v="1619"/>
    <x v="0"/>
    <x v="0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x v="2291"/>
    <x v="2289"/>
    <x v="30"/>
    <x v="1620"/>
    <x v="0"/>
    <x v="0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x v="2292"/>
    <x v="2290"/>
    <x v="13"/>
    <x v="1621"/>
    <x v="0"/>
    <x v="0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x v="2293"/>
    <x v="2291"/>
    <x v="16"/>
    <x v="1622"/>
    <x v="0"/>
    <x v="0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x v="2294"/>
    <x v="2292"/>
    <x v="10"/>
    <x v="1623"/>
    <x v="0"/>
    <x v="0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x v="2295"/>
    <x v="2293"/>
    <x v="38"/>
    <x v="1624"/>
    <x v="0"/>
    <x v="0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x v="2296"/>
    <x v="2294"/>
    <x v="39"/>
    <x v="1625"/>
    <x v="0"/>
    <x v="0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x v="2297"/>
    <x v="2295"/>
    <x v="28"/>
    <x v="1626"/>
    <x v="0"/>
    <x v="0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x v="2298"/>
    <x v="2296"/>
    <x v="11"/>
    <x v="1627"/>
    <x v="0"/>
    <x v="0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x v="2299"/>
    <x v="2297"/>
    <x v="43"/>
    <x v="1628"/>
    <x v="0"/>
    <x v="0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x v="2300"/>
    <x v="2298"/>
    <x v="134"/>
    <x v="1629"/>
    <x v="0"/>
    <x v="0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x v="2301"/>
    <x v="2299"/>
    <x v="10"/>
    <x v="1630"/>
    <x v="0"/>
    <x v="0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x v="2302"/>
    <x v="2300"/>
    <x v="98"/>
    <x v="1631"/>
    <x v="0"/>
    <x v="0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x v="2303"/>
    <x v="2301"/>
    <x v="337"/>
    <x v="1632"/>
    <x v="0"/>
    <x v="0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x v="2304"/>
    <x v="2302"/>
    <x v="12"/>
    <x v="1633"/>
    <x v="0"/>
    <x v="0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x v="2305"/>
    <x v="2303"/>
    <x v="102"/>
    <x v="1634"/>
    <x v="0"/>
    <x v="0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x v="2306"/>
    <x v="2304"/>
    <x v="8"/>
    <x v="1635"/>
    <x v="0"/>
    <x v="0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x v="2307"/>
    <x v="2305"/>
    <x v="338"/>
    <x v="1636"/>
    <x v="0"/>
    <x v="0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x v="2308"/>
    <x v="2306"/>
    <x v="63"/>
    <x v="1637"/>
    <x v="0"/>
    <x v="0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x v="2309"/>
    <x v="2307"/>
    <x v="12"/>
    <x v="1638"/>
    <x v="0"/>
    <x v="0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x v="2310"/>
    <x v="2308"/>
    <x v="17"/>
    <x v="1639"/>
    <x v="0"/>
    <x v="0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x v="2311"/>
    <x v="2309"/>
    <x v="7"/>
    <x v="1640"/>
    <x v="0"/>
    <x v="0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x v="2312"/>
    <x v="2310"/>
    <x v="9"/>
    <x v="1641"/>
    <x v="0"/>
    <x v="0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x v="2313"/>
    <x v="2311"/>
    <x v="10"/>
    <x v="1642"/>
    <x v="0"/>
    <x v="0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x v="2314"/>
    <x v="2312"/>
    <x v="38"/>
    <x v="1643"/>
    <x v="0"/>
    <x v="0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x v="2315"/>
    <x v="2313"/>
    <x v="30"/>
    <x v="1644"/>
    <x v="0"/>
    <x v="0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x v="2316"/>
    <x v="2314"/>
    <x v="36"/>
    <x v="1645"/>
    <x v="0"/>
    <x v="0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x v="2317"/>
    <x v="2315"/>
    <x v="44"/>
    <x v="1646"/>
    <x v="0"/>
    <x v="0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x v="2318"/>
    <x v="2316"/>
    <x v="10"/>
    <x v="1647"/>
    <x v="0"/>
    <x v="0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x v="2319"/>
    <x v="2317"/>
    <x v="9"/>
    <x v="1648"/>
    <x v="0"/>
    <x v="0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x v="2320"/>
    <x v="2318"/>
    <x v="10"/>
    <x v="1649"/>
    <x v="0"/>
    <x v="0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x v="2321"/>
    <x v="2319"/>
    <x v="339"/>
    <x v="1650"/>
    <x v="3"/>
    <x v="15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x v="2322"/>
    <x v="2320"/>
    <x v="200"/>
    <x v="1079"/>
    <x v="3"/>
    <x v="0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x v="2323"/>
    <x v="2321"/>
    <x v="49"/>
    <x v="678"/>
    <x v="3"/>
    <x v="0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x v="2324"/>
    <x v="2322"/>
    <x v="51"/>
    <x v="970"/>
    <x v="3"/>
    <x v="1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x v="2325"/>
    <x v="2323"/>
    <x v="28"/>
    <x v="439"/>
    <x v="3"/>
    <x v="0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x v="2326"/>
    <x v="2324"/>
    <x v="36"/>
    <x v="1651"/>
    <x v="3"/>
    <x v="0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x v="2327"/>
    <x v="2325"/>
    <x v="19"/>
    <x v="1652"/>
    <x v="0"/>
    <x v="0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x v="2328"/>
    <x v="2326"/>
    <x v="3"/>
    <x v="1653"/>
    <x v="0"/>
    <x v="0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x v="2329"/>
    <x v="2327"/>
    <x v="31"/>
    <x v="1654"/>
    <x v="0"/>
    <x v="0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x v="2330"/>
    <x v="2328"/>
    <x v="19"/>
    <x v="1655"/>
    <x v="0"/>
    <x v="0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x v="2331"/>
    <x v="2329"/>
    <x v="6"/>
    <x v="1656"/>
    <x v="0"/>
    <x v="0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x v="2332"/>
    <x v="2330"/>
    <x v="31"/>
    <x v="1657"/>
    <x v="0"/>
    <x v="0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x v="2333"/>
    <x v="2331"/>
    <x v="20"/>
    <x v="610"/>
    <x v="0"/>
    <x v="0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x v="2334"/>
    <x v="2332"/>
    <x v="23"/>
    <x v="1658"/>
    <x v="0"/>
    <x v="0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x v="2335"/>
    <x v="2333"/>
    <x v="31"/>
    <x v="1659"/>
    <x v="0"/>
    <x v="0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x v="2336"/>
    <x v="2334"/>
    <x v="22"/>
    <x v="1660"/>
    <x v="0"/>
    <x v="0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x v="2337"/>
    <x v="2335"/>
    <x v="14"/>
    <x v="1661"/>
    <x v="0"/>
    <x v="0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x v="2338"/>
    <x v="2336"/>
    <x v="36"/>
    <x v="1662"/>
    <x v="0"/>
    <x v="0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x v="2339"/>
    <x v="2337"/>
    <x v="31"/>
    <x v="1663"/>
    <x v="0"/>
    <x v="0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x v="2340"/>
    <x v="2338"/>
    <x v="79"/>
    <x v="1664"/>
    <x v="0"/>
    <x v="0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x v="2341"/>
    <x v="2339"/>
    <x v="10"/>
    <x v="117"/>
    <x v="1"/>
    <x v="0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x v="2342"/>
    <x v="2340"/>
    <x v="62"/>
    <x v="117"/>
    <x v="1"/>
    <x v="0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x v="2343"/>
    <x v="2341"/>
    <x v="3"/>
    <x v="452"/>
    <x v="1"/>
    <x v="0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x v="2344"/>
    <x v="2342"/>
    <x v="28"/>
    <x v="116"/>
    <x v="1"/>
    <x v="5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x v="2345"/>
    <x v="2343"/>
    <x v="9"/>
    <x v="117"/>
    <x v="1"/>
    <x v="0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x v="2346"/>
    <x v="2344"/>
    <x v="127"/>
    <x v="1665"/>
    <x v="1"/>
    <x v="0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x v="2347"/>
    <x v="2345"/>
    <x v="28"/>
    <x v="493"/>
    <x v="1"/>
    <x v="0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x v="2348"/>
    <x v="2346"/>
    <x v="54"/>
    <x v="795"/>
    <x v="1"/>
    <x v="0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x v="2349"/>
    <x v="2347"/>
    <x v="340"/>
    <x v="117"/>
    <x v="1"/>
    <x v="11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x v="2350"/>
    <x v="2348"/>
    <x v="63"/>
    <x v="117"/>
    <x v="1"/>
    <x v="17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x v="2351"/>
    <x v="2349"/>
    <x v="341"/>
    <x v="1651"/>
    <x v="1"/>
    <x v="4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x v="2352"/>
    <x v="2350"/>
    <x v="13"/>
    <x v="117"/>
    <x v="1"/>
    <x v="0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x v="2353"/>
    <x v="2351"/>
    <x v="28"/>
    <x v="117"/>
    <x v="1"/>
    <x v="0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x v="2354"/>
    <x v="2352"/>
    <x v="19"/>
    <x v="379"/>
    <x v="1"/>
    <x v="0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x v="2355"/>
    <x v="2353"/>
    <x v="6"/>
    <x v="434"/>
    <x v="1"/>
    <x v="2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x v="2356"/>
    <x v="2354"/>
    <x v="3"/>
    <x v="117"/>
    <x v="1"/>
    <x v="9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x v="2357"/>
    <x v="2355"/>
    <x v="100"/>
    <x v="117"/>
    <x v="1"/>
    <x v="1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x v="2358"/>
    <x v="2356"/>
    <x v="15"/>
    <x v="117"/>
    <x v="1"/>
    <x v="1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x v="2359"/>
    <x v="2357"/>
    <x v="51"/>
    <x v="1666"/>
    <x v="1"/>
    <x v="0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x v="2360"/>
    <x v="2358"/>
    <x v="10"/>
    <x v="369"/>
    <x v="1"/>
    <x v="5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x v="2361"/>
    <x v="2359"/>
    <x v="48"/>
    <x v="117"/>
    <x v="1"/>
    <x v="5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x v="2362"/>
    <x v="2360"/>
    <x v="329"/>
    <x v="678"/>
    <x v="1"/>
    <x v="0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x v="2363"/>
    <x v="2361"/>
    <x v="164"/>
    <x v="117"/>
    <x v="1"/>
    <x v="0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x v="2364"/>
    <x v="2362"/>
    <x v="342"/>
    <x v="117"/>
    <x v="1"/>
    <x v="0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x v="2365"/>
    <x v="2363"/>
    <x v="28"/>
    <x v="117"/>
    <x v="1"/>
    <x v="13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x v="2366"/>
    <x v="2364"/>
    <x v="31"/>
    <x v="1310"/>
    <x v="1"/>
    <x v="1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x v="2367"/>
    <x v="2365"/>
    <x v="63"/>
    <x v="1667"/>
    <x v="1"/>
    <x v="0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x v="2368"/>
    <x v="2366"/>
    <x v="79"/>
    <x v="173"/>
    <x v="1"/>
    <x v="0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x v="2369"/>
    <x v="2367"/>
    <x v="31"/>
    <x v="117"/>
    <x v="1"/>
    <x v="0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x v="2370"/>
    <x v="2368"/>
    <x v="31"/>
    <x v="376"/>
    <x v="1"/>
    <x v="0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x v="2371"/>
    <x v="2369"/>
    <x v="13"/>
    <x v="117"/>
    <x v="1"/>
    <x v="0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x v="2372"/>
    <x v="2370"/>
    <x v="62"/>
    <x v="147"/>
    <x v="1"/>
    <x v="2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x v="2373"/>
    <x v="2371"/>
    <x v="343"/>
    <x v="155"/>
    <x v="1"/>
    <x v="11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x v="2374"/>
    <x v="2372"/>
    <x v="29"/>
    <x v="115"/>
    <x v="1"/>
    <x v="0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x v="2375"/>
    <x v="2373"/>
    <x v="3"/>
    <x v="117"/>
    <x v="1"/>
    <x v="0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x v="2376"/>
    <x v="2374"/>
    <x v="9"/>
    <x v="1668"/>
    <x v="1"/>
    <x v="0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x v="2377"/>
    <x v="2375"/>
    <x v="30"/>
    <x v="117"/>
    <x v="1"/>
    <x v="5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x v="2378"/>
    <x v="2376"/>
    <x v="74"/>
    <x v="117"/>
    <x v="1"/>
    <x v="0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x v="2379"/>
    <x v="2377"/>
    <x v="11"/>
    <x v="117"/>
    <x v="1"/>
    <x v="0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x v="2380"/>
    <x v="2378"/>
    <x v="36"/>
    <x v="434"/>
    <x v="1"/>
    <x v="0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x v="2381"/>
    <x v="2379"/>
    <x v="344"/>
    <x v="1669"/>
    <x v="1"/>
    <x v="0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x v="2382"/>
    <x v="2380"/>
    <x v="9"/>
    <x v="735"/>
    <x v="1"/>
    <x v="0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x v="2383"/>
    <x v="2381"/>
    <x v="3"/>
    <x v="140"/>
    <x v="1"/>
    <x v="4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x v="2384"/>
    <x v="2382"/>
    <x v="28"/>
    <x v="138"/>
    <x v="1"/>
    <x v="0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x v="2385"/>
    <x v="2383"/>
    <x v="99"/>
    <x v="1670"/>
    <x v="1"/>
    <x v="0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x v="2386"/>
    <x v="2384"/>
    <x v="11"/>
    <x v="117"/>
    <x v="1"/>
    <x v="5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x v="2387"/>
    <x v="2385"/>
    <x v="60"/>
    <x v="772"/>
    <x v="1"/>
    <x v="0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x v="2388"/>
    <x v="2386"/>
    <x v="258"/>
    <x v="1501"/>
    <x v="1"/>
    <x v="0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x v="2389"/>
    <x v="2387"/>
    <x v="194"/>
    <x v="134"/>
    <x v="1"/>
    <x v="6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x v="2390"/>
    <x v="2388"/>
    <x v="345"/>
    <x v="117"/>
    <x v="1"/>
    <x v="2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x v="2391"/>
    <x v="2389"/>
    <x v="22"/>
    <x v="379"/>
    <x v="1"/>
    <x v="0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x v="2392"/>
    <x v="2390"/>
    <x v="285"/>
    <x v="117"/>
    <x v="1"/>
    <x v="0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x v="2393"/>
    <x v="2391"/>
    <x v="57"/>
    <x v="155"/>
    <x v="1"/>
    <x v="0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x v="2394"/>
    <x v="2392"/>
    <x v="10"/>
    <x v="158"/>
    <x v="1"/>
    <x v="17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x v="2395"/>
    <x v="2393"/>
    <x v="287"/>
    <x v="117"/>
    <x v="1"/>
    <x v="0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x v="2396"/>
    <x v="2394"/>
    <x v="10"/>
    <x v="115"/>
    <x v="1"/>
    <x v="16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x v="2397"/>
    <x v="2395"/>
    <x v="346"/>
    <x v="117"/>
    <x v="1"/>
    <x v="0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x v="2398"/>
    <x v="2396"/>
    <x v="23"/>
    <x v="117"/>
    <x v="1"/>
    <x v="0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x v="2399"/>
    <x v="2397"/>
    <x v="93"/>
    <x v="117"/>
    <x v="1"/>
    <x v="11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x v="2400"/>
    <x v="2398"/>
    <x v="63"/>
    <x v="117"/>
    <x v="1"/>
    <x v="2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x v="2401"/>
    <x v="2399"/>
    <x v="89"/>
    <x v="1671"/>
    <x v="2"/>
    <x v="0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x v="2402"/>
    <x v="2400"/>
    <x v="14"/>
    <x v="401"/>
    <x v="2"/>
    <x v="0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x v="2403"/>
    <x v="2401"/>
    <x v="38"/>
    <x v="1672"/>
    <x v="2"/>
    <x v="1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x v="2404"/>
    <x v="2402"/>
    <x v="36"/>
    <x v="117"/>
    <x v="2"/>
    <x v="0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x v="2405"/>
    <x v="2403"/>
    <x v="10"/>
    <x v="1673"/>
    <x v="2"/>
    <x v="0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x v="2406"/>
    <x v="2404"/>
    <x v="53"/>
    <x v="1674"/>
    <x v="2"/>
    <x v="0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x v="2407"/>
    <x v="2405"/>
    <x v="29"/>
    <x v="1675"/>
    <x v="2"/>
    <x v="0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x v="2408"/>
    <x v="2406"/>
    <x v="36"/>
    <x v="134"/>
    <x v="2"/>
    <x v="0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x v="2409"/>
    <x v="2407"/>
    <x v="31"/>
    <x v="75"/>
    <x v="2"/>
    <x v="0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x v="2410"/>
    <x v="2408"/>
    <x v="36"/>
    <x v="117"/>
    <x v="2"/>
    <x v="2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x v="2411"/>
    <x v="2409"/>
    <x v="31"/>
    <x v="118"/>
    <x v="2"/>
    <x v="0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x v="2412"/>
    <x v="2410"/>
    <x v="6"/>
    <x v="117"/>
    <x v="2"/>
    <x v="6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x v="2413"/>
    <x v="2411"/>
    <x v="9"/>
    <x v="379"/>
    <x v="2"/>
    <x v="0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x v="2414"/>
    <x v="2412"/>
    <x v="36"/>
    <x v="75"/>
    <x v="2"/>
    <x v="0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x v="2415"/>
    <x v="2413"/>
    <x v="127"/>
    <x v="400"/>
    <x v="2"/>
    <x v="0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x v="2416"/>
    <x v="2414"/>
    <x v="22"/>
    <x v="139"/>
    <x v="2"/>
    <x v="0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x v="2417"/>
    <x v="2415"/>
    <x v="28"/>
    <x v="117"/>
    <x v="2"/>
    <x v="0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x v="2418"/>
    <x v="2416"/>
    <x v="31"/>
    <x v="139"/>
    <x v="2"/>
    <x v="0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x v="2419"/>
    <x v="2417"/>
    <x v="9"/>
    <x v="117"/>
    <x v="2"/>
    <x v="0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x v="2420"/>
    <x v="2418"/>
    <x v="347"/>
    <x v="1676"/>
    <x v="2"/>
    <x v="0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x v="2421"/>
    <x v="2419"/>
    <x v="12"/>
    <x v="116"/>
    <x v="2"/>
    <x v="0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x v="2422"/>
    <x v="2420"/>
    <x v="2"/>
    <x v="116"/>
    <x v="2"/>
    <x v="0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x v="2423"/>
    <x v="2421"/>
    <x v="127"/>
    <x v="138"/>
    <x v="2"/>
    <x v="0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x v="2424"/>
    <x v="2422"/>
    <x v="31"/>
    <x v="622"/>
    <x v="2"/>
    <x v="0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x v="2425"/>
    <x v="2423"/>
    <x v="8"/>
    <x v="116"/>
    <x v="2"/>
    <x v="0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x v="2426"/>
    <x v="2424"/>
    <x v="22"/>
    <x v="117"/>
    <x v="2"/>
    <x v="0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x v="2427"/>
    <x v="2425"/>
    <x v="63"/>
    <x v="116"/>
    <x v="2"/>
    <x v="0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x v="2428"/>
    <x v="2426"/>
    <x v="19"/>
    <x v="116"/>
    <x v="2"/>
    <x v="0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x v="2429"/>
    <x v="2427"/>
    <x v="348"/>
    <x v="557"/>
    <x v="2"/>
    <x v="10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x v="2430"/>
    <x v="2428"/>
    <x v="9"/>
    <x v="577"/>
    <x v="2"/>
    <x v="0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x v="2431"/>
    <x v="2429"/>
    <x v="57"/>
    <x v="369"/>
    <x v="2"/>
    <x v="0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x v="2432"/>
    <x v="2430"/>
    <x v="32"/>
    <x v="369"/>
    <x v="2"/>
    <x v="0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x v="2433"/>
    <x v="2431"/>
    <x v="3"/>
    <x v="117"/>
    <x v="2"/>
    <x v="0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x v="2434"/>
    <x v="2432"/>
    <x v="22"/>
    <x v="375"/>
    <x v="2"/>
    <x v="0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x v="2435"/>
    <x v="2433"/>
    <x v="65"/>
    <x v="1677"/>
    <x v="2"/>
    <x v="11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x v="2436"/>
    <x v="2434"/>
    <x v="349"/>
    <x v="372"/>
    <x v="2"/>
    <x v="5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x v="2437"/>
    <x v="2435"/>
    <x v="6"/>
    <x v="117"/>
    <x v="2"/>
    <x v="0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x v="2438"/>
    <x v="2436"/>
    <x v="36"/>
    <x v="155"/>
    <x v="2"/>
    <x v="0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x v="2439"/>
    <x v="2437"/>
    <x v="3"/>
    <x v="117"/>
    <x v="2"/>
    <x v="0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x v="2440"/>
    <x v="2438"/>
    <x v="10"/>
    <x v="115"/>
    <x v="2"/>
    <x v="18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x v="2441"/>
    <x v="2439"/>
    <x v="51"/>
    <x v="1678"/>
    <x v="0"/>
    <x v="0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x v="2442"/>
    <x v="2440"/>
    <x v="95"/>
    <x v="1679"/>
    <x v="0"/>
    <x v="0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x v="2443"/>
    <x v="2441"/>
    <x v="22"/>
    <x v="1680"/>
    <x v="0"/>
    <x v="0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x v="2444"/>
    <x v="2442"/>
    <x v="9"/>
    <x v="1681"/>
    <x v="0"/>
    <x v="0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x v="2445"/>
    <x v="2443"/>
    <x v="10"/>
    <x v="1682"/>
    <x v="0"/>
    <x v="0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x v="2446"/>
    <x v="2444"/>
    <x v="10"/>
    <x v="1683"/>
    <x v="0"/>
    <x v="0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x v="2447"/>
    <x v="2445"/>
    <x v="30"/>
    <x v="1684"/>
    <x v="0"/>
    <x v="0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x v="2448"/>
    <x v="2446"/>
    <x v="44"/>
    <x v="357"/>
    <x v="0"/>
    <x v="0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x v="2449"/>
    <x v="2447"/>
    <x v="3"/>
    <x v="1685"/>
    <x v="0"/>
    <x v="0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x v="2450"/>
    <x v="2448"/>
    <x v="36"/>
    <x v="1686"/>
    <x v="0"/>
    <x v="0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x v="2451"/>
    <x v="2449"/>
    <x v="3"/>
    <x v="1687"/>
    <x v="0"/>
    <x v="0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x v="2452"/>
    <x v="2450"/>
    <x v="20"/>
    <x v="1688"/>
    <x v="0"/>
    <x v="0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x v="2453"/>
    <x v="2451"/>
    <x v="9"/>
    <x v="1689"/>
    <x v="0"/>
    <x v="0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x v="2454"/>
    <x v="2452"/>
    <x v="19"/>
    <x v="1690"/>
    <x v="0"/>
    <x v="0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x v="2455"/>
    <x v="2453"/>
    <x v="43"/>
    <x v="1691"/>
    <x v="0"/>
    <x v="0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x v="2456"/>
    <x v="2454"/>
    <x v="15"/>
    <x v="1692"/>
    <x v="0"/>
    <x v="0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x v="2457"/>
    <x v="2455"/>
    <x v="165"/>
    <x v="1693"/>
    <x v="0"/>
    <x v="0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x v="2458"/>
    <x v="2456"/>
    <x v="10"/>
    <x v="1603"/>
    <x v="0"/>
    <x v="0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x v="2459"/>
    <x v="2457"/>
    <x v="11"/>
    <x v="1694"/>
    <x v="0"/>
    <x v="0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x v="2460"/>
    <x v="2458"/>
    <x v="0"/>
    <x v="1695"/>
    <x v="0"/>
    <x v="0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x v="2461"/>
    <x v="2459"/>
    <x v="51"/>
    <x v="1696"/>
    <x v="0"/>
    <x v="0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x v="2462"/>
    <x v="2460"/>
    <x v="9"/>
    <x v="1697"/>
    <x v="0"/>
    <x v="0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x v="2463"/>
    <x v="2461"/>
    <x v="13"/>
    <x v="66"/>
    <x v="0"/>
    <x v="0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x v="2464"/>
    <x v="2462"/>
    <x v="13"/>
    <x v="580"/>
    <x v="0"/>
    <x v="5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x v="2465"/>
    <x v="2463"/>
    <x v="176"/>
    <x v="1698"/>
    <x v="0"/>
    <x v="0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x v="2466"/>
    <x v="2464"/>
    <x v="30"/>
    <x v="911"/>
    <x v="0"/>
    <x v="0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x v="2467"/>
    <x v="2465"/>
    <x v="28"/>
    <x v="1699"/>
    <x v="0"/>
    <x v="0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x v="2468"/>
    <x v="2466"/>
    <x v="13"/>
    <x v="1700"/>
    <x v="0"/>
    <x v="0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x v="2469"/>
    <x v="2467"/>
    <x v="38"/>
    <x v="1701"/>
    <x v="0"/>
    <x v="0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x v="2470"/>
    <x v="2468"/>
    <x v="28"/>
    <x v="1702"/>
    <x v="0"/>
    <x v="0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x v="2471"/>
    <x v="2469"/>
    <x v="2"/>
    <x v="141"/>
    <x v="0"/>
    <x v="0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x v="2472"/>
    <x v="2470"/>
    <x v="51"/>
    <x v="1703"/>
    <x v="0"/>
    <x v="0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x v="2473"/>
    <x v="2471"/>
    <x v="13"/>
    <x v="41"/>
    <x v="0"/>
    <x v="0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x v="2474"/>
    <x v="2472"/>
    <x v="10"/>
    <x v="1704"/>
    <x v="0"/>
    <x v="0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x v="2475"/>
    <x v="2473"/>
    <x v="30"/>
    <x v="1705"/>
    <x v="0"/>
    <x v="0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x v="2476"/>
    <x v="2474"/>
    <x v="50"/>
    <x v="1706"/>
    <x v="0"/>
    <x v="0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x v="823"/>
    <x v="2475"/>
    <x v="47"/>
    <x v="1707"/>
    <x v="0"/>
    <x v="0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x v="2477"/>
    <x v="2476"/>
    <x v="6"/>
    <x v="1708"/>
    <x v="0"/>
    <x v="0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x v="2478"/>
    <x v="2477"/>
    <x v="43"/>
    <x v="1709"/>
    <x v="0"/>
    <x v="0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x v="2479"/>
    <x v="2478"/>
    <x v="13"/>
    <x v="41"/>
    <x v="0"/>
    <x v="0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x v="2480"/>
    <x v="2479"/>
    <x v="23"/>
    <x v="1710"/>
    <x v="0"/>
    <x v="0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x v="2481"/>
    <x v="2480"/>
    <x v="28"/>
    <x v="1099"/>
    <x v="0"/>
    <x v="0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x v="2482"/>
    <x v="2481"/>
    <x v="184"/>
    <x v="1711"/>
    <x v="0"/>
    <x v="0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x v="2483"/>
    <x v="2482"/>
    <x v="8"/>
    <x v="1712"/>
    <x v="0"/>
    <x v="0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x v="2484"/>
    <x v="2483"/>
    <x v="13"/>
    <x v="318"/>
    <x v="0"/>
    <x v="0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x v="2485"/>
    <x v="2484"/>
    <x v="43"/>
    <x v="1713"/>
    <x v="0"/>
    <x v="0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x v="2486"/>
    <x v="2485"/>
    <x v="15"/>
    <x v="1714"/>
    <x v="0"/>
    <x v="0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x v="2487"/>
    <x v="2486"/>
    <x v="9"/>
    <x v="1715"/>
    <x v="0"/>
    <x v="0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x v="2488"/>
    <x v="2487"/>
    <x v="8"/>
    <x v="1716"/>
    <x v="0"/>
    <x v="0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x v="2489"/>
    <x v="2488"/>
    <x v="2"/>
    <x v="1493"/>
    <x v="0"/>
    <x v="0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x v="2490"/>
    <x v="2489"/>
    <x v="2"/>
    <x v="1717"/>
    <x v="0"/>
    <x v="0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x v="2491"/>
    <x v="2490"/>
    <x v="20"/>
    <x v="661"/>
    <x v="0"/>
    <x v="0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x v="2492"/>
    <x v="2491"/>
    <x v="22"/>
    <x v="1718"/>
    <x v="0"/>
    <x v="0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x v="2493"/>
    <x v="2492"/>
    <x v="15"/>
    <x v="1719"/>
    <x v="0"/>
    <x v="0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x v="2494"/>
    <x v="2493"/>
    <x v="15"/>
    <x v="1720"/>
    <x v="0"/>
    <x v="0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x v="2495"/>
    <x v="2494"/>
    <x v="12"/>
    <x v="44"/>
    <x v="0"/>
    <x v="0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x v="2496"/>
    <x v="2495"/>
    <x v="23"/>
    <x v="1721"/>
    <x v="0"/>
    <x v="0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x v="2497"/>
    <x v="2496"/>
    <x v="28"/>
    <x v="1722"/>
    <x v="0"/>
    <x v="0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x v="2498"/>
    <x v="2497"/>
    <x v="23"/>
    <x v="1723"/>
    <x v="0"/>
    <x v="0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x v="2499"/>
    <x v="2498"/>
    <x v="20"/>
    <x v="1724"/>
    <x v="0"/>
    <x v="0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x v="2500"/>
    <x v="2499"/>
    <x v="34"/>
    <x v="1725"/>
    <x v="2"/>
    <x v="5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x v="2501"/>
    <x v="2500"/>
    <x v="74"/>
    <x v="1726"/>
    <x v="2"/>
    <x v="0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x v="2502"/>
    <x v="2501"/>
    <x v="3"/>
    <x v="117"/>
    <x v="2"/>
    <x v="0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x v="2503"/>
    <x v="2502"/>
    <x v="19"/>
    <x v="117"/>
    <x v="2"/>
    <x v="0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x v="2504"/>
    <x v="2503"/>
    <x v="39"/>
    <x v="117"/>
    <x v="2"/>
    <x v="0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x v="2505"/>
    <x v="2504"/>
    <x v="10"/>
    <x v="134"/>
    <x v="2"/>
    <x v="1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x v="2506"/>
    <x v="2505"/>
    <x v="350"/>
    <x v="117"/>
    <x v="2"/>
    <x v="0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x v="2507"/>
    <x v="2506"/>
    <x v="22"/>
    <x v="117"/>
    <x v="2"/>
    <x v="0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x v="2508"/>
    <x v="2507"/>
    <x v="75"/>
    <x v="325"/>
    <x v="2"/>
    <x v="1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x v="2509"/>
    <x v="2508"/>
    <x v="63"/>
    <x v="735"/>
    <x v="2"/>
    <x v="0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x v="2510"/>
    <x v="2509"/>
    <x v="57"/>
    <x v="117"/>
    <x v="2"/>
    <x v="1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x v="2511"/>
    <x v="2510"/>
    <x v="146"/>
    <x v="117"/>
    <x v="2"/>
    <x v="0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x v="2512"/>
    <x v="2511"/>
    <x v="237"/>
    <x v="117"/>
    <x v="2"/>
    <x v="12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x v="2513"/>
    <x v="2512"/>
    <x v="14"/>
    <x v="852"/>
    <x v="2"/>
    <x v="0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x v="2514"/>
    <x v="2513"/>
    <x v="10"/>
    <x v="1727"/>
    <x v="2"/>
    <x v="0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x v="2515"/>
    <x v="2514"/>
    <x v="29"/>
    <x v="117"/>
    <x v="2"/>
    <x v="0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x v="2516"/>
    <x v="2515"/>
    <x v="102"/>
    <x v="1728"/>
    <x v="2"/>
    <x v="5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x v="2517"/>
    <x v="2516"/>
    <x v="10"/>
    <x v="117"/>
    <x v="2"/>
    <x v="0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x v="2518"/>
    <x v="2517"/>
    <x v="60"/>
    <x v="654"/>
    <x v="2"/>
    <x v="0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x v="2519"/>
    <x v="2518"/>
    <x v="57"/>
    <x v="117"/>
    <x v="2"/>
    <x v="0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x v="2520"/>
    <x v="2519"/>
    <x v="78"/>
    <x v="1729"/>
    <x v="0"/>
    <x v="0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x v="2521"/>
    <x v="2520"/>
    <x v="10"/>
    <x v="97"/>
    <x v="0"/>
    <x v="0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x v="2522"/>
    <x v="2521"/>
    <x v="42"/>
    <x v="1730"/>
    <x v="0"/>
    <x v="0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x v="2523"/>
    <x v="2522"/>
    <x v="51"/>
    <x v="1731"/>
    <x v="0"/>
    <x v="0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x v="2524"/>
    <x v="2523"/>
    <x v="6"/>
    <x v="1732"/>
    <x v="0"/>
    <x v="0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x v="2525"/>
    <x v="2524"/>
    <x v="23"/>
    <x v="1733"/>
    <x v="0"/>
    <x v="0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x v="2526"/>
    <x v="2525"/>
    <x v="23"/>
    <x v="1734"/>
    <x v="0"/>
    <x v="0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x v="2527"/>
    <x v="2526"/>
    <x v="23"/>
    <x v="1735"/>
    <x v="0"/>
    <x v="1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x v="2528"/>
    <x v="2527"/>
    <x v="12"/>
    <x v="1736"/>
    <x v="0"/>
    <x v="0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x v="2529"/>
    <x v="2528"/>
    <x v="115"/>
    <x v="1737"/>
    <x v="0"/>
    <x v="0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x v="2530"/>
    <x v="2529"/>
    <x v="37"/>
    <x v="1733"/>
    <x v="0"/>
    <x v="0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x v="2531"/>
    <x v="2530"/>
    <x v="23"/>
    <x v="1738"/>
    <x v="0"/>
    <x v="0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x v="2532"/>
    <x v="2531"/>
    <x v="51"/>
    <x v="1739"/>
    <x v="0"/>
    <x v="0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x v="2533"/>
    <x v="2532"/>
    <x v="13"/>
    <x v="1740"/>
    <x v="0"/>
    <x v="0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x v="2534"/>
    <x v="2533"/>
    <x v="22"/>
    <x v="1741"/>
    <x v="0"/>
    <x v="0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x v="2535"/>
    <x v="2534"/>
    <x v="251"/>
    <x v="792"/>
    <x v="0"/>
    <x v="0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x v="2536"/>
    <x v="2535"/>
    <x v="28"/>
    <x v="1742"/>
    <x v="0"/>
    <x v="0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x v="2537"/>
    <x v="2536"/>
    <x v="102"/>
    <x v="1743"/>
    <x v="0"/>
    <x v="0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x v="2538"/>
    <x v="2537"/>
    <x v="3"/>
    <x v="1744"/>
    <x v="0"/>
    <x v="0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x v="2539"/>
    <x v="2538"/>
    <x v="30"/>
    <x v="1745"/>
    <x v="0"/>
    <x v="0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x v="2540"/>
    <x v="2539"/>
    <x v="8"/>
    <x v="1746"/>
    <x v="0"/>
    <x v="1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x v="2541"/>
    <x v="2540"/>
    <x v="176"/>
    <x v="1747"/>
    <x v="0"/>
    <x v="0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x v="2542"/>
    <x v="2541"/>
    <x v="49"/>
    <x v="1748"/>
    <x v="0"/>
    <x v="0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x v="2543"/>
    <x v="2542"/>
    <x v="10"/>
    <x v="1749"/>
    <x v="0"/>
    <x v="0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x v="2544"/>
    <x v="2543"/>
    <x v="13"/>
    <x v="1750"/>
    <x v="0"/>
    <x v="0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x v="2545"/>
    <x v="2544"/>
    <x v="8"/>
    <x v="1751"/>
    <x v="0"/>
    <x v="0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x v="2546"/>
    <x v="2545"/>
    <x v="62"/>
    <x v="1752"/>
    <x v="0"/>
    <x v="0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x v="2547"/>
    <x v="2546"/>
    <x v="12"/>
    <x v="1753"/>
    <x v="0"/>
    <x v="6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x v="2548"/>
    <x v="2547"/>
    <x v="351"/>
    <x v="1516"/>
    <x v="0"/>
    <x v="1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x v="2549"/>
    <x v="2548"/>
    <x v="115"/>
    <x v="1754"/>
    <x v="0"/>
    <x v="0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x v="2550"/>
    <x v="2549"/>
    <x v="352"/>
    <x v="1755"/>
    <x v="0"/>
    <x v="0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x v="2551"/>
    <x v="2550"/>
    <x v="9"/>
    <x v="1756"/>
    <x v="0"/>
    <x v="0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x v="2552"/>
    <x v="2551"/>
    <x v="15"/>
    <x v="1757"/>
    <x v="0"/>
    <x v="0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x v="2553"/>
    <x v="2552"/>
    <x v="9"/>
    <x v="1758"/>
    <x v="0"/>
    <x v="0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x v="2554"/>
    <x v="2553"/>
    <x v="13"/>
    <x v="1759"/>
    <x v="0"/>
    <x v="0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x v="2555"/>
    <x v="2554"/>
    <x v="353"/>
    <x v="1760"/>
    <x v="0"/>
    <x v="0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x v="2556"/>
    <x v="2555"/>
    <x v="42"/>
    <x v="1761"/>
    <x v="0"/>
    <x v="1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x v="2557"/>
    <x v="2556"/>
    <x v="21"/>
    <x v="1762"/>
    <x v="0"/>
    <x v="2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x v="2558"/>
    <x v="2557"/>
    <x v="134"/>
    <x v="1763"/>
    <x v="0"/>
    <x v="0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x v="2559"/>
    <x v="2558"/>
    <x v="9"/>
    <x v="1764"/>
    <x v="0"/>
    <x v="1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x v="2560"/>
    <x v="2559"/>
    <x v="57"/>
    <x v="117"/>
    <x v="1"/>
    <x v="5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x v="2561"/>
    <x v="2560"/>
    <x v="3"/>
    <x v="735"/>
    <x v="1"/>
    <x v="12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x v="2562"/>
    <x v="2561"/>
    <x v="22"/>
    <x v="117"/>
    <x v="1"/>
    <x v="0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x v="2563"/>
    <x v="2562"/>
    <x v="79"/>
    <x v="117"/>
    <x v="1"/>
    <x v="5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x v="2564"/>
    <x v="2563"/>
    <x v="3"/>
    <x v="173"/>
    <x v="1"/>
    <x v="0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x v="2565"/>
    <x v="2564"/>
    <x v="19"/>
    <x v="117"/>
    <x v="1"/>
    <x v="0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x v="2566"/>
    <x v="2565"/>
    <x v="101"/>
    <x v="678"/>
    <x v="1"/>
    <x v="0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x v="2567"/>
    <x v="2566"/>
    <x v="3"/>
    <x v="155"/>
    <x v="1"/>
    <x v="1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x v="2568"/>
    <x v="2567"/>
    <x v="115"/>
    <x v="1011"/>
    <x v="1"/>
    <x v="0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x v="2569"/>
    <x v="2568"/>
    <x v="39"/>
    <x v="1765"/>
    <x v="1"/>
    <x v="0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x v="2570"/>
    <x v="2569"/>
    <x v="57"/>
    <x v="156"/>
    <x v="1"/>
    <x v="2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x v="2571"/>
    <x v="2570"/>
    <x v="11"/>
    <x v="117"/>
    <x v="1"/>
    <x v="0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x v="2572"/>
    <x v="2571"/>
    <x v="6"/>
    <x v="117"/>
    <x v="1"/>
    <x v="0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x v="2573"/>
    <x v="2572"/>
    <x v="3"/>
    <x v="117"/>
    <x v="1"/>
    <x v="0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x v="2574"/>
    <x v="2573"/>
    <x v="94"/>
    <x v="117"/>
    <x v="1"/>
    <x v="0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x v="2575"/>
    <x v="2574"/>
    <x v="3"/>
    <x v="117"/>
    <x v="1"/>
    <x v="0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x v="2576"/>
    <x v="2575"/>
    <x v="36"/>
    <x v="117"/>
    <x v="1"/>
    <x v="0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x v="2577"/>
    <x v="2576"/>
    <x v="12"/>
    <x v="117"/>
    <x v="1"/>
    <x v="0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x v="2578"/>
    <x v="2577"/>
    <x v="61"/>
    <x v="1766"/>
    <x v="1"/>
    <x v="0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x v="2579"/>
    <x v="2578"/>
    <x v="0"/>
    <x v="152"/>
    <x v="1"/>
    <x v="0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x v="2580"/>
    <x v="2579"/>
    <x v="10"/>
    <x v="798"/>
    <x v="2"/>
    <x v="0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x v="2581"/>
    <x v="2580"/>
    <x v="161"/>
    <x v="116"/>
    <x v="2"/>
    <x v="0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x v="2582"/>
    <x v="2581"/>
    <x v="28"/>
    <x v="139"/>
    <x v="2"/>
    <x v="0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x v="2583"/>
    <x v="2582"/>
    <x v="3"/>
    <x v="117"/>
    <x v="2"/>
    <x v="0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x v="2584"/>
    <x v="2583"/>
    <x v="11"/>
    <x v="155"/>
    <x v="2"/>
    <x v="0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x v="2585"/>
    <x v="2584"/>
    <x v="9"/>
    <x v="139"/>
    <x v="2"/>
    <x v="1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x v="2586"/>
    <x v="2585"/>
    <x v="63"/>
    <x v="1272"/>
    <x v="2"/>
    <x v="0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x v="2587"/>
    <x v="2586"/>
    <x v="12"/>
    <x v="694"/>
    <x v="2"/>
    <x v="0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x v="2588"/>
    <x v="2587"/>
    <x v="63"/>
    <x v="139"/>
    <x v="2"/>
    <x v="8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x v="2589"/>
    <x v="2588"/>
    <x v="9"/>
    <x v="117"/>
    <x v="2"/>
    <x v="2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x v="2590"/>
    <x v="2589"/>
    <x v="15"/>
    <x v="375"/>
    <x v="2"/>
    <x v="0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x v="2591"/>
    <x v="2590"/>
    <x v="11"/>
    <x v="155"/>
    <x v="2"/>
    <x v="0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x v="2592"/>
    <x v="2591"/>
    <x v="3"/>
    <x v="117"/>
    <x v="2"/>
    <x v="0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x v="2593"/>
    <x v="2592"/>
    <x v="58"/>
    <x v="116"/>
    <x v="2"/>
    <x v="0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x v="2594"/>
    <x v="2593"/>
    <x v="36"/>
    <x v="1767"/>
    <x v="2"/>
    <x v="0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x v="2595"/>
    <x v="2594"/>
    <x v="19"/>
    <x v="1768"/>
    <x v="2"/>
    <x v="5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x v="2596"/>
    <x v="2595"/>
    <x v="15"/>
    <x v="1079"/>
    <x v="2"/>
    <x v="1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x v="2597"/>
    <x v="2596"/>
    <x v="9"/>
    <x v="1769"/>
    <x v="2"/>
    <x v="0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x v="2598"/>
    <x v="2597"/>
    <x v="354"/>
    <x v="456"/>
    <x v="2"/>
    <x v="0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x v="2599"/>
    <x v="2598"/>
    <x v="63"/>
    <x v="1505"/>
    <x v="2"/>
    <x v="0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x v="2600"/>
    <x v="2599"/>
    <x v="2"/>
    <x v="1770"/>
    <x v="0"/>
    <x v="0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x v="2601"/>
    <x v="2600"/>
    <x v="14"/>
    <x v="1771"/>
    <x v="0"/>
    <x v="0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x v="2602"/>
    <x v="2601"/>
    <x v="257"/>
    <x v="702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x v="2603"/>
    <x v="2602"/>
    <x v="22"/>
    <x v="1772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x v="2604"/>
    <x v="2603"/>
    <x v="57"/>
    <x v="1773"/>
    <x v="0"/>
    <x v="0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x v="2605"/>
    <x v="2604"/>
    <x v="34"/>
    <x v="1774"/>
    <x v="0"/>
    <x v="0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x v="2606"/>
    <x v="2605"/>
    <x v="6"/>
    <x v="1775"/>
    <x v="0"/>
    <x v="0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x v="2607"/>
    <x v="2606"/>
    <x v="6"/>
    <x v="1776"/>
    <x v="0"/>
    <x v="0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x v="2608"/>
    <x v="2607"/>
    <x v="19"/>
    <x v="1777"/>
    <x v="0"/>
    <x v="0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x v="2609"/>
    <x v="2608"/>
    <x v="355"/>
    <x v="1778"/>
    <x v="0"/>
    <x v="0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x v="2610"/>
    <x v="2609"/>
    <x v="34"/>
    <x v="1779"/>
    <x v="0"/>
    <x v="12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x v="2611"/>
    <x v="2610"/>
    <x v="3"/>
    <x v="1780"/>
    <x v="0"/>
    <x v="0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x v="2612"/>
    <x v="2611"/>
    <x v="51"/>
    <x v="1781"/>
    <x v="0"/>
    <x v="0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x v="2613"/>
    <x v="2612"/>
    <x v="124"/>
    <x v="1782"/>
    <x v="0"/>
    <x v="0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x v="2614"/>
    <x v="2613"/>
    <x v="356"/>
    <x v="1783"/>
    <x v="0"/>
    <x v="1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x v="2615"/>
    <x v="2614"/>
    <x v="31"/>
    <x v="1784"/>
    <x v="0"/>
    <x v="0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x v="2616"/>
    <x v="2615"/>
    <x v="2"/>
    <x v="1785"/>
    <x v="0"/>
    <x v="0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x v="2617"/>
    <x v="2616"/>
    <x v="36"/>
    <x v="1786"/>
    <x v="0"/>
    <x v="0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x v="2618"/>
    <x v="2617"/>
    <x v="28"/>
    <x v="1787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x v="2619"/>
    <x v="2618"/>
    <x v="99"/>
    <x v="1788"/>
    <x v="0"/>
    <x v="2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x v="2620"/>
    <x v="2619"/>
    <x v="36"/>
    <x v="1789"/>
    <x v="0"/>
    <x v="0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x v="2621"/>
    <x v="2620"/>
    <x v="15"/>
    <x v="1790"/>
    <x v="0"/>
    <x v="13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x v="2622"/>
    <x v="2621"/>
    <x v="13"/>
    <x v="1791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x v="2623"/>
    <x v="2622"/>
    <x v="6"/>
    <x v="1792"/>
    <x v="0"/>
    <x v="0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x v="2624"/>
    <x v="2623"/>
    <x v="325"/>
    <x v="1793"/>
    <x v="0"/>
    <x v="12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x v="2625"/>
    <x v="2624"/>
    <x v="30"/>
    <x v="1794"/>
    <x v="0"/>
    <x v="0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x v="2626"/>
    <x v="2625"/>
    <x v="325"/>
    <x v="1795"/>
    <x v="0"/>
    <x v="0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x v="2627"/>
    <x v="2626"/>
    <x v="357"/>
    <x v="1796"/>
    <x v="0"/>
    <x v="0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x v="2628"/>
    <x v="2627"/>
    <x v="10"/>
    <x v="1797"/>
    <x v="0"/>
    <x v="1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x v="2629"/>
    <x v="2628"/>
    <x v="13"/>
    <x v="1798"/>
    <x v="0"/>
    <x v="2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x v="2630"/>
    <x v="2629"/>
    <x v="22"/>
    <x v="1799"/>
    <x v="0"/>
    <x v="0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x v="2631"/>
    <x v="2630"/>
    <x v="358"/>
    <x v="1800"/>
    <x v="0"/>
    <x v="0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x v="2632"/>
    <x v="2631"/>
    <x v="10"/>
    <x v="1801"/>
    <x v="0"/>
    <x v="0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x v="2633"/>
    <x v="2632"/>
    <x v="359"/>
    <x v="1802"/>
    <x v="0"/>
    <x v="0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x v="2634"/>
    <x v="2633"/>
    <x v="236"/>
    <x v="1803"/>
    <x v="0"/>
    <x v="5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x v="2635"/>
    <x v="2634"/>
    <x v="28"/>
    <x v="1804"/>
    <x v="0"/>
    <x v="0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x v="2636"/>
    <x v="2635"/>
    <x v="2"/>
    <x v="1805"/>
    <x v="0"/>
    <x v="0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x v="2637"/>
    <x v="2636"/>
    <x v="360"/>
    <x v="1806"/>
    <x v="0"/>
    <x v="0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x v="2638"/>
    <x v="2637"/>
    <x v="43"/>
    <x v="1807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x v="2639"/>
    <x v="2638"/>
    <x v="9"/>
    <x v="1808"/>
    <x v="0"/>
    <x v="0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x v="2640"/>
    <x v="2639"/>
    <x v="15"/>
    <x v="493"/>
    <x v="2"/>
    <x v="0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x v="2641"/>
    <x v="2640"/>
    <x v="69"/>
    <x v="117"/>
    <x v="2"/>
    <x v="12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x v="2642"/>
    <x v="2641"/>
    <x v="80"/>
    <x v="1809"/>
    <x v="1"/>
    <x v="0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x v="2643"/>
    <x v="2642"/>
    <x v="57"/>
    <x v="1254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x v="2644"/>
    <x v="2643"/>
    <x v="22"/>
    <x v="1740"/>
    <x v="1"/>
    <x v="2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x v="2645"/>
    <x v="2644"/>
    <x v="69"/>
    <x v="1810"/>
    <x v="1"/>
    <x v="0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x v="2646"/>
    <x v="2645"/>
    <x v="30"/>
    <x v="1275"/>
    <x v="1"/>
    <x v="5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x v="2647"/>
    <x v="2646"/>
    <x v="14"/>
    <x v="437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x v="2648"/>
    <x v="2647"/>
    <x v="152"/>
    <x v="1811"/>
    <x v="1"/>
    <x v="0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x v="2649"/>
    <x v="2648"/>
    <x v="127"/>
    <x v="1812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x v="2650"/>
    <x v="2649"/>
    <x v="361"/>
    <x v="1813"/>
    <x v="1"/>
    <x v="0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x v="2651"/>
    <x v="2650"/>
    <x v="57"/>
    <x v="1197"/>
    <x v="1"/>
    <x v="2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x v="2652"/>
    <x v="2651"/>
    <x v="362"/>
    <x v="1814"/>
    <x v="1"/>
    <x v="0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x v="2653"/>
    <x v="2652"/>
    <x v="57"/>
    <x v="152"/>
    <x v="1"/>
    <x v="0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x v="2654"/>
    <x v="2653"/>
    <x v="36"/>
    <x v="1815"/>
    <x v="1"/>
    <x v="0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x v="2655"/>
    <x v="2654"/>
    <x v="60"/>
    <x v="1816"/>
    <x v="1"/>
    <x v="0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x v="2656"/>
    <x v="2655"/>
    <x v="11"/>
    <x v="1817"/>
    <x v="1"/>
    <x v="0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x v="2657"/>
    <x v="2656"/>
    <x v="316"/>
    <x v="1818"/>
    <x v="1"/>
    <x v="0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x v="2658"/>
    <x v="2657"/>
    <x v="197"/>
    <x v="1819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x v="2659"/>
    <x v="2658"/>
    <x v="22"/>
    <x v="1820"/>
    <x v="1"/>
    <x v="0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x v="2660"/>
    <x v="2659"/>
    <x v="10"/>
    <x v="1821"/>
    <x v="0"/>
    <x v="0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x v="2661"/>
    <x v="2660"/>
    <x v="22"/>
    <x v="1822"/>
    <x v="0"/>
    <x v="0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x v="2662"/>
    <x v="2661"/>
    <x v="22"/>
    <x v="1823"/>
    <x v="0"/>
    <x v="5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x v="2663"/>
    <x v="2662"/>
    <x v="178"/>
    <x v="1824"/>
    <x v="0"/>
    <x v="0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x v="2664"/>
    <x v="2663"/>
    <x v="8"/>
    <x v="1825"/>
    <x v="0"/>
    <x v="0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x v="2665"/>
    <x v="2664"/>
    <x v="3"/>
    <x v="1826"/>
    <x v="0"/>
    <x v="0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x v="2666"/>
    <x v="2665"/>
    <x v="15"/>
    <x v="1827"/>
    <x v="0"/>
    <x v="0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x v="2667"/>
    <x v="2666"/>
    <x v="28"/>
    <x v="1240"/>
    <x v="0"/>
    <x v="5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x v="2668"/>
    <x v="2667"/>
    <x v="134"/>
    <x v="1099"/>
    <x v="0"/>
    <x v="0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x v="2669"/>
    <x v="2668"/>
    <x v="363"/>
    <x v="1828"/>
    <x v="2"/>
    <x v="2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x v="2670"/>
    <x v="2669"/>
    <x v="31"/>
    <x v="1829"/>
    <x v="2"/>
    <x v="0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x v="2671"/>
    <x v="2670"/>
    <x v="3"/>
    <x v="1830"/>
    <x v="2"/>
    <x v="0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x v="2672"/>
    <x v="2671"/>
    <x v="79"/>
    <x v="1831"/>
    <x v="2"/>
    <x v="0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x v="2673"/>
    <x v="2672"/>
    <x v="19"/>
    <x v="1832"/>
    <x v="2"/>
    <x v="0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x v="2674"/>
    <x v="2673"/>
    <x v="31"/>
    <x v="1833"/>
    <x v="2"/>
    <x v="0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x v="2675"/>
    <x v="2674"/>
    <x v="190"/>
    <x v="1834"/>
    <x v="2"/>
    <x v="5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x v="2676"/>
    <x v="2675"/>
    <x v="330"/>
    <x v="1835"/>
    <x v="2"/>
    <x v="0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x v="2677"/>
    <x v="2676"/>
    <x v="364"/>
    <x v="1742"/>
    <x v="2"/>
    <x v="3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x v="2678"/>
    <x v="2677"/>
    <x v="79"/>
    <x v="849"/>
    <x v="2"/>
    <x v="0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x v="2679"/>
    <x v="2678"/>
    <x v="261"/>
    <x v="1836"/>
    <x v="2"/>
    <x v="3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x v="2680"/>
    <x v="2679"/>
    <x v="6"/>
    <x v="434"/>
    <x v="2"/>
    <x v="0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x v="2681"/>
    <x v="2680"/>
    <x v="12"/>
    <x v="1837"/>
    <x v="2"/>
    <x v="0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x v="2682"/>
    <x v="2681"/>
    <x v="36"/>
    <x v="1275"/>
    <x v="2"/>
    <x v="0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x v="2683"/>
    <x v="2682"/>
    <x v="54"/>
    <x v="25"/>
    <x v="2"/>
    <x v="0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x v="2684"/>
    <x v="2683"/>
    <x v="63"/>
    <x v="115"/>
    <x v="2"/>
    <x v="0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x v="2685"/>
    <x v="2684"/>
    <x v="11"/>
    <x v="117"/>
    <x v="2"/>
    <x v="0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x v="2686"/>
    <x v="2685"/>
    <x v="36"/>
    <x v="117"/>
    <x v="2"/>
    <x v="0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x v="2687"/>
    <x v="2686"/>
    <x v="63"/>
    <x v="1838"/>
    <x v="2"/>
    <x v="0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x v="2688"/>
    <x v="2687"/>
    <x v="19"/>
    <x v="116"/>
    <x v="2"/>
    <x v="0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x v="2689"/>
    <x v="2688"/>
    <x v="58"/>
    <x v="1839"/>
    <x v="2"/>
    <x v="0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x v="2690"/>
    <x v="2689"/>
    <x v="99"/>
    <x v="428"/>
    <x v="2"/>
    <x v="5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x v="2691"/>
    <x v="2690"/>
    <x v="8"/>
    <x v="379"/>
    <x v="2"/>
    <x v="0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x v="2692"/>
    <x v="2691"/>
    <x v="10"/>
    <x v="130"/>
    <x v="2"/>
    <x v="0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x v="2693"/>
    <x v="2692"/>
    <x v="11"/>
    <x v="116"/>
    <x v="2"/>
    <x v="0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x v="2694"/>
    <x v="2693"/>
    <x v="36"/>
    <x v="1840"/>
    <x v="2"/>
    <x v="0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x v="2695"/>
    <x v="2694"/>
    <x v="127"/>
    <x v="1841"/>
    <x v="2"/>
    <x v="0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x v="2696"/>
    <x v="2695"/>
    <x v="165"/>
    <x v="1842"/>
    <x v="2"/>
    <x v="0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x v="2697"/>
    <x v="2696"/>
    <x v="6"/>
    <x v="1843"/>
    <x v="2"/>
    <x v="0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x v="2698"/>
    <x v="2697"/>
    <x v="365"/>
    <x v="117"/>
    <x v="2"/>
    <x v="5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x v="2699"/>
    <x v="2698"/>
    <x v="204"/>
    <x v="119"/>
    <x v="2"/>
    <x v="0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x v="2700"/>
    <x v="2699"/>
    <x v="104"/>
    <x v="76"/>
    <x v="3"/>
    <x v="17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x v="2701"/>
    <x v="2700"/>
    <x v="3"/>
    <x v="1844"/>
    <x v="3"/>
    <x v="0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x v="2702"/>
    <x v="2701"/>
    <x v="79"/>
    <x v="1845"/>
    <x v="3"/>
    <x v="14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x v="2703"/>
    <x v="2702"/>
    <x v="266"/>
    <x v="1288"/>
    <x v="3"/>
    <x v="0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x v="2704"/>
    <x v="2703"/>
    <x v="281"/>
    <x v="1846"/>
    <x v="3"/>
    <x v="0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x v="2705"/>
    <x v="2704"/>
    <x v="19"/>
    <x v="1847"/>
    <x v="0"/>
    <x v="0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x v="2706"/>
    <x v="2705"/>
    <x v="6"/>
    <x v="1848"/>
    <x v="0"/>
    <x v="0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x v="2707"/>
    <x v="2706"/>
    <x v="22"/>
    <x v="1849"/>
    <x v="0"/>
    <x v="1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x v="2708"/>
    <x v="2707"/>
    <x v="63"/>
    <x v="1850"/>
    <x v="0"/>
    <x v="0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x v="2709"/>
    <x v="2708"/>
    <x v="127"/>
    <x v="1851"/>
    <x v="0"/>
    <x v="0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x v="2710"/>
    <x v="2709"/>
    <x v="366"/>
    <x v="1852"/>
    <x v="0"/>
    <x v="1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x v="2711"/>
    <x v="2710"/>
    <x v="62"/>
    <x v="1853"/>
    <x v="0"/>
    <x v="0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x v="2712"/>
    <x v="2711"/>
    <x v="60"/>
    <x v="1854"/>
    <x v="0"/>
    <x v="0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x v="2713"/>
    <x v="2712"/>
    <x v="31"/>
    <x v="1855"/>
    <x v="0"/>
    <x v="0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x v="2714"/>
    <x v="2713"/>
    <x v="14"/>
    <x v="1856"/>
    <x v="0"/>
    <x v="0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x v="2715"/>
    <x v="2714"/>
    <x v="3"/>
    <x v="1857"/>
    <x v="0"/>
    <x v="12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x v="2716"/>
    <x v="2715"/>
    <x v="31"/>
    <x v="1858"/>
    <x v="0"/>
    <x v="0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x v="2717"/>
    <x v="2716"/>
    <x v="102"/>
    <x v="1859"/>
    <x v="0"/>
    <x v="0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x v="2718"/>
    <x v="2717"/>
    <x v="12"/>
    <x v="1860"/>
    <x v="0"/>
    <x v="0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x v="2719"/>
    <x v="2718"/>
    <x v="31"/>
    <x v="1861"/>
    <x v="0"/>
    <x v="0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x v="2720"/>
    <x v="2719"/>
    <x v="47"/>
    <x v="1862"/>
    <x v="0"/>
    <x v="1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x v="2721"/>
    <x v="2720"/>
    <x v="10"/>
    <x v="1863"/>
    <x v="0"/>
    <x v="0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x v="2722"/>
    <x v="2721"/>
    <x v="14"/>
    <x v="1864"/>
    <x v="0"/>
    <x v="0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x v="2723"/>
    <x v="2722"/>
    <x v="367"/>
    <x v="1865"/>
    <x v="0"/>
    <x v="1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x v="2724"/>
    <x v="2723"/>
    <x v="79"/>
    <x v="1866"/>
    <x v="0"/>
    <x v="5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x v="2725"/>
    <x v="2724"/>
    <x v="57"/>
    <x v="1867"/>
    <x v="0"/>
    <x v="0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x v="2726"/>
    <x v="2725"/>
    <x v="3"/>
    <x v="1868"/>
    <x v="0"/>
    <x v="0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x v="2727"/>
    <x v="2726"/>
    <x v="36"/>
    <x v="1869"/>
    <x v="0"/>
    <x v="0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x v="2728"/>
    <x v="2727"/>
    <x v="51"/>
    <x v="1870"/>
    <x v="0"/>
    <x v="0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x v="2729"/>
    <x v="2728"/>
    <x v="100"/>
    <x v="1871"/>
    <x v="0"/>
    <x v="0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x v="2730"/>
    <x v="2729"/>
    <x v="11"/>
    <x v="1872"/>
    <x v="0"/>
    <x v="0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x v="2731"/>
    <x v="2730"/>
    <x v="14"/>
    <x v="1873"/>
    <x v="0"/>
    <x v="0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x v="2732"/>
    <x v="2731"/>
    <x v="63"/>
    <x v="1874"/>
    <x v="0"/>
    <x v="0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x v="2733"/>
    <x v="2732"/>
    <x v="332"/>
    <x v="1875"/>
    <x v="0"/>
    <x v="0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x v="2734"/>
    <x v="2733"/>
    <x v="47"/>
    <x v="1876"/>
    <x v="0"/>
    <x v="1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x v="2735"/>
    <x v="2734"/>
    <x v="6"/>
    <x v="1877"/>
    <x v="0"/>
    <x v="5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x v="2736"/>
    <x v="2735"/>
    <x v="11"/>
    <x v="1878"/>
    <x v="0"/>
    <x v="0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x v="2737"/>
    <x v="2736"/>
    <x v="10"/>
    <x v="1879"/>
    <x v="0"/>
    <x v="0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x v="2738"/>
    <x v="2737"/>
    <x v="184"/>
    <x v="1880"/>
    <x v="0"/>
    <x v="1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x v="2739"/>
    <x v="2738"/>
    <x v="43"/>
    <x v="622"/>
    <x v="0"/>
    <x v="0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x v="2740"/>
    <x v="2739"/>
    <x v="6"/>
    <x v="428"/>
    <x v="2"/>
    <x v="0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x v="2741"/>
    <x v="2740"/>
    <x v="30"/>
    <x v="1881"/>
    <x v="2"/>
    <x v="0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x v="2742"/>
    <x v="2741"/>
    <x v="368"/>
    <x v="117"/>
    <x v="2"/>
    <x v="0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x v="2743"/>
    <x v="2742"/>
    <x v="194"/>
    <x v="1882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x v="2744"/>
    <x v="2743"/>
    <x v="6"/>
    <x v="1883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x v="2745"/>
    <x v="2744"/>
    <x v="9"/>
    <x v="1688"/>
    <x v="2"/>
    <x v="0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x v="2746"/>
    <x v="2745"/>
    <x v="2"/>
    <x v="133"/>
    <x v="2"/>
    <x v="0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x v="2747"/>
    <x v="2746"/>
    <x v="10"/>
    <x v="500"/>
    <x v="2"/>
    <x v="0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x v="2748"/>
    <x v="2747"/>
    <x v="3"/>
    <x v="178"/>
    <x v="2"/>
    <x v="0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x v="2749"/>
    <x v="2748"/>
    <x v="369"/>
    <x v="117"/>
    <x v="2"/>
    <x v="0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x v="2750"/>
    <x v="2749"/>
    <x v="370"/>
    <x v="117"/>
    <x v="2"/>
    <x v="0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x v="2751"/>
    <x v="2750"/>
    <x v="225"/>
    <x v="1100"/>
    <x v="2"/>
    <x v="0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x v="2752"/>
    <x v="2751"/>
    <x v="13"/>
    <x v="163"/>
    <x v="2"/>
    <x v="0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x v="2753"/>
    <x v="2752"/>
    <x v="3"/>
    <x v="117"/>
    <x v="2"/>
    <x v="0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x v="2754"/>
    <x v="2753"/>
    <x v="2"/>
    <x v="92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x v="2755"/>
    <x v="2754"/>
    <x v="3"/>
    <x v="1884"/>
    <x v="2"/>
    <x v="0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x v="2756"/>
    <x v="2755"/>
    <x v="15"/>
    <x v="115"/>
    <x v="2"/>
    <x v="0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x v="2757"/>
    <x v="2756"/>
    <x v="13"/>
    <x v="731"/>
    <x v="2"/>
    <x v="2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x v="2758"/>
    <x v="2757"/>
    <x v="28"/>
    <x v="522"/>
    <x v="2"/>
    <x v="2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x v="2759"/>
    <x v="2758"/>
    <x v="10"/>
    <x v="117"/>
    <x v="2"/>
    <x v="1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x v="2760"/>
    <x v="2759"/>
    <x v="10"/>
    <x v="1275"/>
    <x v="2"/>
    <x v="0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x v="2761"/>
    <x v="2760"/>
    <x v="53"/>
    <x v="379"/>
    <x v="2"/>
    <x v="0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x v="2762"/>
    <x v="2761"/>
    <x v="371"/>
    <x v="456"/>
    <x v="2"/>
    <x v="0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x v="2763"/>
    <x v="2762"/>
    <x v="23"/>
    <x v="372"/>
    <x v="2"/>
    <x v="0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x v="2764"/>
    <x v="2763"/>
    <x v="23"/>
    <x v="117"/>
    <x v="2"/>
    <x v="0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x v="2765"/>
    <x v="2764"/>
    <x v="10"/>
    <x v="173"/>
    <x v="2"/>
    <x v="0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x v="2766"/>
    <x v="2765"/>
    <x v="23"/>
    <x v="1172"/>
    <x v="2"/>
    <x v="5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x v="2767"/>
    <x v="2766"/>
    <x v="39"/>
    <x v="1885"/>
    <x v="2"/>
    <x v="0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x v="2768"/>
    <x v="2767"/>
    <x v="134"/>
    <x v="369"/>
    <x v="2"/>
    <x v="1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x v="2769"/>
    <x v="2768"/>
    <x v="22"/>
    <x v="1886"/>
    <x v="2"/>
    <x v="0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x v="2770"/>
    <x v="2769"/>
    <x v="372"/>
    <x v="117"/>
    <x v="2"/>
    <x v="0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x v="2771"/>
    <x v="2770"/>
    <x v="6"/>
    <x v="117"/>
    <x v="2"/>
    <x v="0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x v="2772"/>
    <x v="2771"/>
    <x v="373"/>
    <x v="116"/>
    <x v="2"/>
    <x v="5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x v="2773"/>
    <x v="2772"/>
    <x v="23"/>
    <x v="365"/>
    <x v="2"/>
    <x v="0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x v="2774"/>
    <x v="2773"/>
    <x v="10"/>
    <x v="403"/>
    <x v="2"/>
    <x v="0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x v="2775"/>
    <x v="2774"/>
    <x v="223"/>
    <x v="1308"/>
    <x v="2"/>
    <x v="0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x v="2776"/>
    <x v="2775"/>
    <x v="9"/>
    <x v="115"/>
    <x v="2"/>
    <x v="0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x v="2777"/>
    <x v="2776"/>
    <x v="62"/>
    <x v="1166"/>
    <x v="2"/>
    <x v="0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x v="2778"/>
    <x v="2777"/>
    <x v="30"/>
    <x v="500"/>
    <x v="2"/>
    <x v="0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x v="2779"/>
    <x v="2778"/>
    <x v="57"/>
    <x v="117"/>
    <x v="2"/>
    <x v="13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x v="2780"/>
    <x v="2779"/>
    <x v="21"/>
    <x v="1887"/>
    <x v="0"/>
    <x v="0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x v="2781"/>
    <x v="2780"/>
    <x v="28"/>
    <x v="647"/>
    <x v="0"/>
    <x v="0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x v="2782"/>
    <x v="2781"/>
    <x v="28"/>
    <x v="1288"/>
    <x v="0"/>
    <x v="1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x v="2783"/>
    <x v="2782"/>
    <x v="12"/>
    <x v="583"/>
    <x v="0"/>
    <x v="0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x v="2784"/>
    <x v="2783"/>
    <x v="10"/>
    <x v="1888"/>
    <x v="0"/>
    <x v="0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x v="2785"/>
    <x v="2784"/>
    <x v="30"/>
    <x v="1889"/>
    <x v="0"/>
    <x v="1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x v="2786"/>
    <x v="2785"/>
    <x v="28"/>
    <x v="1890"/>
    <x v="0"/>
    <x v="0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x v="2787"/>
    <x v="2786"/>
    <x v="13"/>
    <x v="420"/>
    <x v="0"/>
    <x v="0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x v="2788"/>
    <x v="2787"/>
    <x v="9"/>
    <x v="1891"/>
    <x v="0"/>
    <x v="0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x v="2789"/>
    <x v="2788"/>
    <x v="9"/>
    <x v="1892"/>
    <x v="0"/>
    <x v="0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x v="2790"/>
    <x v="2789"/>
    <x v="13"/>
    <x v="420"/>
    <x v="0"/>
    <x v="0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x v="2791"/>
    <x v="2790"/>
    <x v="13"/>
    <x v="778"/>
    <x v="0"/>
    <x v="0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x v="2792"/>
    <x v="2791"/>
    <x v="3"/>
    <x v="1893"/>
    <x v="0"/>
    <x v="2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x v="2793"/>
    <x v="2792"/>
    <x v="45"/>
    <x v="735"/>
    <x v="0"/>
    <x v="1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x v="2794"/>
    <x v="2793"/>
    <x v="176"/>
    <x v="655"/>
    <x v="0"/>
    <x v="0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x v="2795"/>
    <x v="2794"/>
    <x v="134"/>
    <x v="1894"/>
    <x v="0"/>
    <x v="1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x v="2796"/>
    <x v="2795"/>
    <x v="6"/>
    <x v="1895"/>
    <x v="0"/>
    <x v="1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x v="2797"/>
    <x v="2796"/>
    <x v="10"/>
    <x v="1896"/>
    <x v="0"/>
    <x v="1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x v="2798"/>
    <x v="2797"/>
    <x v="10"/>
    <x v="1897"/>
    <x v="0"/>
    <x v="1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x v="2799"/>
    <x v="2798"/>
    <x v="28"/>
    <x v="414"/>
    <x v="0"/>
    <x v="1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x v="2800"/>
    <x v="2799"/>
    <x v="2"/>
    <x v="1898"/>
    <x v="0"/>
    <x v="2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x v="2801"/>
    <x v="2800"/>
    <x v="9"/>
    <x v="987"/>
    <x v="0"/>
    <x v="1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x v="2802"/>
    <x v="2801"/>
    <x v="3"/>
    <x v="1899"/>
    <x v="0"/>
    <x v="0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x v="2803"/>
    <x v="2802"/>
    <x v="28"/>
    <x v="1900"/>
    <x v="0"/>
    <x v="1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x v="2804"/>
    <x v="2803"/>
    <x v="44"/>
    <x v="1901"/>
    <x v="0"/>
    <x v="1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x v="2805"/>
    <x v="2804"/>
    <x v="9"/>
    <x v="1902"/>
    <x v="0"/>
    <x v="1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x v="2806"/>
    <x v="2805"/>
    <x v="10"/>
    <x v="540"/>
    <x v="0"/>
    <x v="0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x v="2807"/>
    <x v="2806"/>
    <x v="37"/>
    <x v="1903"/>
    <x v="0"/>
    <x v="0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x v="2808"/>
    <x v="2807"/>
    <x v="30"/>
    <x v="1904"/>
    <x v="0"/>
    <x v="0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x v="2809"/>
    <x v="2808"/>
    <x v="30"/>
    <x v="1905"/>
    <x v="0"/>
    <x v="0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x v="2810"/>
    <x v="2809"/>
    <x v="3"/>
    <x v="1906"/>
    <x v="0"/>
    <x v="1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x v="2811"/>
    <x v="2810"/>
    <x v="10"/>
    <x v="1907"/>
    <x v="0"/>
    <x v="5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x v="2812"/>
    <x v="2811"/>
    <x v="70"/>
    <x v="1908"/>
    <x v="0"/>
    <x v="0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x v="2813"/>
    <x v="2812"/>
    <x v="15"/>
    <x v="1909"/>
    <x v="0"/>
    <x v="1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x v="2814"/>
    <x v="2813"/>
    <x v="49"/>
    <x v="898"/>
    <x v="0"/>
    <x v="5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x v="2815"/>
    <x v="2814"/>
    <x v="9"/>
    <x v="1910"/>
    <x v="0"/>
    <x v="1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x v="2816"/>
    <x v="2815"/>
    <x v="20"/>
    <x v="1911"/>
    <x v="0"/>
    <x v="1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x v="2817"/>
    <x v="2816"/>
    <x v="3"/>
    <x v="1912"/>
    <x v="0"/>
    <x v="0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x v="2818"/>
    <x v="2817"/>
    <x v="10"/>
    <x v="1913"/>
    <x v="0"/>
    <x v="1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x v="2819"/>
    <x v="2818"/>
    <x v="48"/>
    <x v="1914"/>
    <x v="0"/>
    <x v="1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x v="2820"/>
    <x v="2819"/>
    <x v="28"/>
    <x v="325"/>
    <x v="0"/>
    <x v="1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x v="2821"/>
    <x v="2820"/>
    <x v="12"/>
    <x v="44"/>
    <x v="0"/>
    <x v="0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x v="2822"/>
    <x v="2821"/>
    <x v="213"/>
    <x v="1811"/>
    <x v="0"/>
    <x v="1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x v="2823"/>
    <x v="2822"/>
    <x v="81"/>
    <x v="1158"/>
    <x v="0"/>
    <x v="0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x v="2824"/>
    <x v="2823"/>
    <x v="9"/>
    <x v="109"/>
    <x v="0"/>
    <x v="1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x v="2825"/>
    <x v="2824"/>
    <x v="13"/>
    <x v="1915"/>
    <x v="0"/>
    <x v="0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x v="2826"/>
    <x v="2825"/>
    <x v="13"/>
    <x v="858"/>
    <x v="0"/>
    <x v="0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x v="2827"/>
    <x v="2826"/>
    <x v="196"/>
    <x v="1916"/>
    <x v="0"/>
    <x v="1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x v="2828"/>
    <x v="2827"/>
    <x v="30"/>
    <x v="1917"/>
    <x v="0"/>
    <x v="1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x v="2829"/>
    <x v="2828"/>
    <x v="9"/>
    <x v="142"/>
    <x v="0"/>
    <x v="0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x v="2830"/>
    <x v="2829"/>
    <x v="9"/>
    <x v="1918"/>
    <x v="0"/>
    <x v="0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x v="2831"/>
    <x v="2830"/>
    <x v="30"/>
    <x v="1919"/>
    <x v="0"/>
    <x v="1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x v="2832"/>
    <x v="2831"/>
    <x v="200"/>
    <x v="1920"/>
    <x v="0"/>
    <x v="0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x v="2833"/>
    <x v="2832"/>
    <x v="134"/>
    <x v="1467"/>
    <x v="0"/>
    <x v="1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x v="2834"/>
    <x v="2833"/>
    <x v="28"/>
    <x v="1921"/>
    <x v="0"/>
    <x v="1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x v="2835"/>
    <x v="2834"/>
    <x v="52"/>
    <x v="1922"/>
    <x v="0"/>
    <x v="0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x v="2836"/>
    <x v="2835"/>
    <x v="16"/>
    <x v="447"/>
    <x v="0"/>
    <x v="5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x v="2837"/>
    <x v="2836"/>
    <x v="13"/>
    <x v="858"/>
    <x v="0"/>
    <x v="0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x v="2838"/>
    <x v="2837"/>
    <x v="8"/>
    <x v="1923"/>
    <x v="0"/>
    <x v="0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x v="2839"/>
    <x v="2838"/>
    <x v="30"/>
    <x v="1287"/>
    <x v="0"/>
    <x v="1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x v="2840"/>
    <x v="2839"/>
    <x v="28"/>
    <x v="115"/>
    <x v="2"/>
    <x v="1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x v="2841"/>
    <x v="2840"/>
    <x v="15"/>
    <x v="117"/>
    <x v="2"/>
    <x v="1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x v="2842"/>
    <x v="2841"/>
    <x v="38"/>
    <x v="117"/>
    <x v="2"/>
    <x v="0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x v="2843"/>
    <x v="2842"/>
    <x v="131"/>
    <x v="134"/>
    <x v="2"/>
    <x v="15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x v="2844"/>
    <x v="2843"/>
    <x v="51"/>
    <x v="1924"/>
    <x v="2"/>
    <x v="0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x v="2845"/>
    <x v="2844"/>
    <x v="6"/>
    <x v="117"/>
    <x v="2"/>
    <x v="0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x v="2846"/>
    <x v="2845"/>
    <x v="13"/>
    <x v="117"/>
    <x v="2"/>
    <x v="0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x v="2847"/>
    <x v="2846"/>
    <x v="19"/>
    <x v="119"/>
    <x v="2"/>
    <x v="0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x v="2848"/>
    <x v="2847"/>
    <x v="2"/>
    <x v="139"/>
    <x v="2"/>
    <x v="1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x v="2849"/>
    <x v="2848"/>
    <x v="6"/>
    <x v="1925"/>
    <x v="2"/>
    <x v="0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x v="2850"/>
    <x v="2849"/>
    <x v="37"/>
    <x v="117"/>
    <x v="2"/>
    <x v="17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x v="2851"/>
    <x v="2850"/>
    <x v="10"/>
    <x v="483"/>
    <x v="2"/>
    <x v="0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x v="2852"/>
    <x v="2851"/>
    <x v="196"/>
    <x v="117"/>
    <x v="2"/>
    <x v="5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x v="2853"/>
    <x v="2852"/>
    <x v="28"/>
    <x v="1926"/>
    <x v="2"/>
    <x v="1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x v="2854"/>
    <x v="2853"/>
    <x v="20"/>
    <x v="452"/>
    <x v="2"/>
    <x v="0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x v="2855"/>
    <x v="2854"/>
    <x v="9"/>
    <x v="1927"/>
    <x v="2"/>
    <x v="0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x v="2856"/>
    <x v="2855"/>
    <x v="114"/>
    <x v="1928"/>
    <x v="2"/>
    <x v="14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x v="2857"/>
    <x v="2856"/>
    <x v="28"/>
    <x v="117"/>
    <x v="2"/>
    <x v="9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x v="2858"/>
    <x v="2857"/>
    <x v="13"/>
    <x v="428"/>
    <x v="2"/>
    <x v="2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x v="2859"/>
    <x v="2858"/>
    <x v="23"/>
    <x v="764"/>
    <x v="2"/>
    <x v="0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x v="2860"/>
    <x v="2859"/>
    <x v="49"/>
    <x v="439"/>
    <x v="2"/>
    <x v="2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x v="2861"/>
    <x v="2860"/>
    <x v="83"/>
    <x v="434"/>
    <x v="2"/>
    <x v="0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x v="2862"/>
    <x v="2861"/>
    <x v="63"/>
    <x v="170"/>
    <x v="2"/>
    <x v="0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x v="2863"/>
    <x v="2862"/>
    <x v="30"/>
    <x v="130"/>
    <x v="2"/>
    <x v="1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x v="2864"/>
    <x v="2863"/>
    <x v="374"/>
    <x v="117"/>
    <x v="2"/>
    <x v="0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x v="2865"/>
    <x v="2864"/>
    <x v="10"/>
    <x v="372"/>
    <x v="2"/>
    <x v="0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x v="2866"/>
    <x v="2865"/>
    <x v="30"/>
    <x v="1929"/>
    <x v="2"/>
    <x v="0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x v="2867"/>
    <x v="2866"/>
    <x v="36"/>
    <x v="1930"/>
    <x v="2"/>
    <x v="0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x v="2868"/>
    <x v="2867"/>
    <x v="22"/>
    <x v="571"/>
    <x v="2"/>
    <x v="0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x v="2869"/>
    <x v="2868"/>
    <x v="10"/>
    <x v="661"/>
    <x v="2"/>
    <x v="0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x v="2870"/>
    <x v="2869"/>
    <x v="3"/>
    <x v="720"/>
    <x v="2"/>
    <x v="0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x v="2871"/>
    <x v="2870"/>
    <x v="9"/>
    <x v="117"/>
    <x v="2"/>
    <x v="0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x v="2872"/>
    <x v="2871"/>
    <x v="30"/>
    <x v="1931"/>
    <x v="2"/>
    <x v="0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x v="2873"/>
    <x v="2872"/>
    <x v="10"/>
    <x v="1932"/>
    <x v="2"/>
    <x v="0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x v="2874"/>
    <x v="2873"/>
    <x v="22"/>
    <x v="1001"/>
    <x v="2"/>
    <x v="0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x v="2875"/>
    <x v="2874"/>
    <x v="60"/>
    <x v="117"/>
    <x v="2"/>
    <x v="0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x v="2876"/>
    <x v="2875"/>
    <x v="12"/>
    <x v="1084"/>
    <x v="2"/>
    <x v="0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x v="2877"/>
    <x v="2876"/>
    <x v="9"/>
    <x v="1933"/>
    <x v="2"/>
    <x v="1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x v="2878"/>
    <x v="2877"/>
    <x v="375"/>
    <x v="792"/>
    <x v="2"/>
    <x v="0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x v="2879"/>
    <x v="2878"/>
    <x v="14"/>
    <x v="1794"/>
    <x v="2"/>
    <x v="0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x v="2880"/>
    <x v="2879"/>
    <x v="62"/>
    <x v="117"/>
    <x v="2"/>
    <x v="0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x v="2881"/>
    <x v="2880"/>
    <x v="47"/>
    <x v="800"/>
    <x v="2"/>
    <x v="0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x v="2882"/>
    <x v="2881"/>
    <x v="3"/>
    <x v="1934"/>
    <x v="2"/>
    <x v="0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x v="2883"/>
    <x v="2882"/>
    <x v="101"/>
    <x v="1935"/>
    <x v="2"/>
    <x v="0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x v="2884"/>
    <x v="2883"/>
    <x v="44"/>
    <x v="176"/>
    <x v="2"/>
    <x v="0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x v="2885"/>
    <x v="2884"/>
    <x v="48"/>
    <x v="115"/>
    <x v="2"/>
    <x v="0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x v="2886"/>
    <x v="2885"/>
    <x v="9"/>
    <x v="139"/>
    <x v="2"/>
    <x v="0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x v="2887"/>
    <x v="2886"/>
    <x v="11"/>
    <x v="117"/>
    <x v="2"/>
    <x v="0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x v="2888"/>
    <x v="2887"/>
    <x v="9"/>
    <x v="1936"/>
    <x v="2"/>
    <x v="0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x v="2889"/>
    <x v="2888"/>
    <x v="13"/>
    <x v="577"/>
    <x v="2"/>
    <x v="0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x v="2890"/>
    <x v="2889"/>
    <x v="3"/>
    <x v="687"/>
    <x v="2"/>
    <x v="0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x v="2891"/>
    <x v="2890"/>
    <x v="62"/>
    <x v="83"/>
    <x v="2"/>
    <x v="0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x v="2892"/>
    <x v="2891"/>
    <x v="10"/>
    <x v="379"/>
    <x v="2"/>
    <x v="0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x v="2893"/>
    <x v="2892"/>
    <x v="63"/>
    <x v="117"/>
    <x v="2"/>
    <x v="0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x v="2894"/>
    <x v="2893"/>
    <x v="2"/>
    <x v="1937"/>
    <x v="2"/>
    <x v="0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x v="2895"/>
    <x v="2894"/>
    <x v="9"/>
    <x v="1370"/>
    <x v="2"/>
    <x v="0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x v="2896"/>
    <x v="2895"/>
    <x v="14"/>
    <x v="1100"/>
    <x v="2"/>
    <x v="0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x v="2897"/>
    <x v="2896"/>
    <x v="51"/>
    <x v="1938"/>
    <x v="2"/>
    <x v="0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x v="2898"/>
    <x v="2897"/>
    <x v="3"/>
    <x v="117"/>
    <x v="2"/>
    <x v="0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x v="2899"/>
    <x v="2898"/>
    <x v="62"/>
    <x v="1939"/>
    <x v="2"/>
    <x v="0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x v="2900"/>
    <x v="2899"/>
    <x v="47"/>
    <x v="360"/>
    <x v="2"/>
    <x v="0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x v="2901"/>
    <x v="2900"/>
    <x v="60"/>
    <x v="379"/>
    <x v="2"/>
    <x v="0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x v="2902"/>
    <x v="2901"/>
    <x v="10"/>
    <x v="1665"/>
    <x v="2"/>
    <x v="0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x v="2903"/>
    <x v="2902"/>
    <x v="15"/>
    <x v="735"/>
    <x v="2"/>
    <x v="1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x v="2904"/>
    <x v="2903"/>
    <x v="8"/>
    <x v="1940"/>
    <x v="2"/>
    <x v="0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x v="2905"/>
    <x v="2904"/>
    <x v="12"/>
    <x v="1941"/>
    <x v="2"/>
    <x v="0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x v="2906"/>
    <x v="2905"/>
    <x v="30"/>
    <x v="369"/>
    <x v="2"/>
    <x v="0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x v="2907"/>
    <x v="2906"/>
    <x v="376"/>
    <x v="1942"/>
    <x v="2"/>
    <x v="0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x v="2908"/>
    <x v="2907"/>
    <x v="237"/>
    <x v="170"/>
    <x v="2"/>
    <x v="0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x v="2909"/>
    <x v="2908"/>
    <x v="11"/>
    <x v="116"/>
    <x v="2"/>
    <x v="1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x v="2910"/>
    <x v="2909"/>
    <x v="40"/>
    <x v="1943"/>
    <x v="2"/>
    <x v="0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x v="2911"/>
    <x v="2910"/>
    <x v="377"/>
    <x v="1944"/>
    <x v="2"/>
    <x v="0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x v="2912"/>
    <x v="2911"/>
    <x v="3"/>
    <x v="369"/>
    <x v="2"/>
    <x v="0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x v="2913"/>
    <x v="2912"/>
    <x v="31"/>
    <x v="116"/>
    <x v="2"/>
    <x v="1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x v="2914"/>
    <x v="2913"/>
    <x v="28"/>
    <x v="1945"/>
    <x v="2"/>
    <x v="1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x v="2915"/>
    <x v="2914"/>
    <x v="378"/>
    <x v="1011"/>
    <x v="2"/>
    <x v="1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x v="2916"/>
    <x v="2915"/>
    <x v="13"/>
    <x v="1946"/>
    <x v="2"/>
    <x v="0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x v="2917"/>
    <x v="2916"/>
    <x v="10"/>
    <x v="1947"/>
    <x v="2"/>
    <x v="0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x v="2918"/>
    <x v="2917"/>
    <x v="20"/>
    <x v="152"/>
    <x v="2"/>
    <x v="0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x v="2919"/>
    <x v="2918"/>
    <x v="30"/>
    <x v="1948"/>
    <x v="2"/>
    <x v="5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x v="2920"/>
    <x v="2919"/>
    <x v="213"/>
    <x v="1949"/>
    <x v="0"/>
    <x v="0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x v="2921"/>
    <x v="2920"/>
    <x v="2"/>
    <x v="83"/>
    <x v="0"/>
    <x v="1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x v="2922"/>
    <x v="2921"/>
    <x v="43"/>
    <x v="452"/>
    <x v="0"/>
    <x v="0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x v="2923"/>
    <x v="2922"/>
    <x v="31"/>
    <x v="1950"/>
    <x v="0"/>
    <x v="0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x v="2924"/>
    <x v="2923"/>
    <x v="101"/>
    <x v="1951"/>
    <x v="0"/>
    <x v="0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x v="2925"/>
    <x v="2924"/>
    <x v="9"/>
    <x v="1952"/>
    <x v="0"/>
    <x v="0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x v="2926"/>
    <x v="2925"/>
    <x v="40"/>
    <x v="1229"/>
    <x v="0"/>
    <x v="0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x v="2927"/>
    <x v="2926"/>
    <x v="28"/>
    <x v="325"/>
    <x v="0"/>
    <x v="0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x v="2928"/>
    <x v="2927"/>
    <x v="6"/>
    <x v="1953"/>
    <x v="0"/>
    <x v="0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x v="2929"/>
    <x v="2928"/>
    <x v="3"/>
    <x v="1954"/>
    <x v="0"/>
    <x v="1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x v="2930"/>
    <x v="2929"/>
    <x v="47"/>
    <x v="1955"/>
    <x v="0"/>
    <x v="5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x v="2931"/>
    <x v="2930"/>
    <x v="379"/>
    <x v="1681"/>
    <x v="0"/>
    <x v="2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x v="2932"/>
    <x v="2931"/>
    <x v="30"/>
    <x v="1956"/>
    <x v="0"/>
    <x v="0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x v="2933"/>
    <x v="2932"/>
    <x v="30"/>
    <x v="651"/>
    <x v="0"/>
    <x v="5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x v="2934"/>
    <x v="2933"/>
    <x v="8"/>
    <x v="1957"/>
    <x v="0"/>
    <x v="0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x v="2935"/>
    <x v="2934"/>
    <x v="28"/>
    <x v="1958"/>
    <x v="0"/>
    <x v="0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x v="2936"/>
    <x v="2935"/>
    <x v="15"/>
    <x v="41"/>
    <x v="0"/>
    <x v="1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x v="2937"/>
    <x v="2936"/>
    <x v="23"/>
    <x v="1959"/>
    <x v="0"/>
    <x v="0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x v="2938"/>
    <x v="2937"/>
    <x v="6"/>
    <x v="1960"/>
    <x v="0"/>
    <x v="0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x v="2939"/>
    <x v="2938"/>
    <x v="30"/>
    <x v="615"/>
    <x v="0"/>
    <x v="0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x v="2940"/>
    <x v="2939"/>
    <x v="31"/>
    <x v="116"/>
    <x v="2"/>
    <x v="0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x v="2941"/>
    <x v="2940"/>
    <x v="61"/>
    <x v="1961"/>
    <x v="2"/>
    <x v="5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x v="2942"/>
    <x v="2941"/>
    <x v="9"/>
    <x v="117"/>
    <x v="2"/>
    <x v="0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x v="2943"/>
    <x v="2942"/>
    <x v="3"/>
    <x v="173"/>
    <x v="2"/>
    <x v="0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x v="2944"/>
    <x v="2943"/>
    <x v="63"/>
    <x v="117"/>
    <x v="2"/>
    <x v="0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x v="2945"/>
    <x v="2944"/>
    <x v="13"/>
    <x v="369"/>
    <x v="2"/>
    <x v="1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x v="2946"/>
    <x v="2945"/>
    <x v="31"/>
    <x v="1962"/>
    <x v="2"/>
    <x v="0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x v="2947"/>
    <x v="2946"/>
    <x v="69"/>
    <x v="363"/>
    <x v="2"/>
    <x v="0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x v="2948"/>
    <x v="2947"/>
    <x v="28"/>
    <x v="379"/>
    <x v="2"/>
    <x v="0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x v="2949"/>
    <x v="2948"/>
    <x v="380"/>
    <x v="117"/>
    <x v="2"/>
    <x v="0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x v="2950"/>
    <x v="2949"/>
    <x v="63"/>
    <x v="1963"/>
    <x v="1"/>
    <x v="0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x v="2951"/>
    <x v="2950"/>
    <x v="22"/>
    <x v="1964"/>
    <x v="1"/>
    <x v="0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x v="2952"/>
    <x v="2951"/>
    <x v="307"/>
    <x v="898"/>
    <x v="1"/>
    <x v="0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x v="2953"/>
    <x v="2952"/>
    <x v="36"/>
    <x v="117"/>
    <x v="1"/>
    <x v="0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x v="2954"/>
    <x v="2953"/>
    <x v="38"/>
    <x v="526"/>
    <x v="1"/>
    <x v="0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x v="2955"/>
    <x v="2954"/>
    <x v="278"/>
    <x v="1965"/>
    <x v="1"/>
    <x v="0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x v="2956"/>
    <x v="2955"/>
    <x v="36"/>
    <x v="668"/>
    <x v="1"/>
    <x v="0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x v="2957"/>
    <x v="2956"/>
    <x v="58"/>
    <x v="117"/>
    <x v="1"/>
    <x v="0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x v="2958"/>
    <x v="2957"/>
    <x v="3"/>
    <x v="117"/>
    <x v="1"/>
    <x v="1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x v="2959"/>
    <x v="2958"/>
    <x v="381"/>
    <x v="117"/>
    <x v="1"/>
    <x v="0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x v="2960"/>
    <x v="2959"/>
    <x v="10"/>
    <x v="1966"/>
    <x v="0"/>
    <x v="0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x v="2961"/>
    <x v="2960"/>
    <x v="28"/>
    <x v="1967"/>
    <x v="0"/>
    <x v="0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x v="2962"/>
    <x v="2961"/>
    <x v="3"/>
    <x v="1968"/>
    <x v="0"/>
    <x v="0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x v="2963"/>
    <x v="2962"/>
    <x v="10"/>
    <x v="1969"/>
    <x v="0"/>
    <x v="0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x v="2964"/>
    <x v="2963"/>
    <x v="15"/>
    <x v="1970"/>
    <x v="0"/>
    <x v="0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x v="2965"/>
    <x v="2964"/>
    <x v="3"/>
    <x v="1971"/>
    <x v="0"/>
    <x v="0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x v="2966"/>
    <x v="2965"/>
    <x v="10"/>
    <x v="1972"/>
    <x v="0"/>
    <x v="0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x v="2967"/>
    <x v="2966"/>
    <x v="8"/>
    <x v="1973"/>
    <x v="0"/>
    <x v="0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x v="2968"/>
    <x v="2967"/>
    <x v="28"/>
    <x v="897"/>
    <x v="0"/>
    <x v="5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x v="2969"/>
    <x v="2968"/>
    <x v="12"/>
    <x v="834"/>
    <x v="0"/>
    <x v="0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x v="2970"/>
    <x v="2969"/>
    <x v="50"/>
    <x v="1974"/>
    <x v="0"/>
    <x v="0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x v="2971"/>
    <x v="2970"/>
    <x v="13"/>
    <x v="1975"/>
    <x v="0"/>
    <x v="0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x v="2972"/>
    <x v="2971"/>
    <x v="10"/>
    <x v="1976"/>
    <x v="0"/>
    <x v="0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x v="2973"/>
    <x v="2972"/>
    <x v="10"/>
    <x v="1977"/>
    <x v="0"/>
    <x v="0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x v="2974"/>
    <x v="2973"/>
    <x v="6"/>
    <x v="1978"/>
    <x v="0"/>
    <x v="0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x v="2975"/>
    <x v="2974"/>
    <x v="159"/>
    <x v="678"/>
    <x v="0"/>
    <x v="1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x v="2976"/>
    <x v="2975"/>
    <x v="9"/>
    <x v="767"/>
    <x v="0"/>
    <x v="0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x v="2977"/>
    <x v="2976"/>
    <x v="47"/>
    <x v="1979"/>
    <x v="0"/>
    <x v="0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x v="2978"/>
    <x v="2977"/>
    <x v="10"/>
    <x v="1896"/>
    <x v="0"/>
    <x v="0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x v="2979"/>
    <x v="2978"/>
    <x v="9"/>
    <x v="1980"/>
    <x v="0"/>
    <x v="0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x v="2980"/>
    <x v="2979"/>
    <x v="23"/>
    <x v="1981"/>
    <x v="0"/>
    <x v="17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x v="2981"/>
    <x v="2980"/>
    <x v="10"/>
    <x v="1982"/>
    <x v="0"/>
    <x v="1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x v="2982"/>
    <x v="2981"/>
    <x v="382"/>
    <x v="1983"/>
    <x v="0"/>
    <x v="0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x v="2983"/>
    <x v="2982"/>
    <x v="31"/>
    <x v="1984"/>
    <x v="0"/>
    <x v="0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x v="2984"/>
    <x v="2983"/>
    <x v="3"/>
    <x v="297"/>
    <x v="0"/>
    <x v="4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x v="2985"/>
    <x v="2984"/>
    <x v="262"/>
    <x v="1985"/>
    <x v="0"/>
    <x v="1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x v="2986"/>
    <x v="2985"/>
    <x v="31"/>
    <x v="1986"/>
    <x v="0"/>
    <x v="0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x v="2987"/>
    <x v="2986"/>
    <x v="28"/>
    <x v="325"/>
    <x v="0"/>
    <x v="1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x v="2988"/>
    <x v="2987"/>
    <x v="22"/>
    <x v="1987"/>
    <x v="0"/>
    <x v="0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x v="2989"/>
    <x v="2988"/>
    <x v="3"/>
    <x v="1117"/>
    <x v="0"/>
    <x v="0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x v="2990"/>
    <x v="2989"/>
    <x v="0"/>
    <x v="1988"/>
    <x v="0"/>
    <x v="0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x v="2991"/>
    <x v="2990"/>
    <x v="9"/>
    <x v="1989"/>
    <x v="0"/>
    <x v="0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x v="2992"/>
    <x v="2991"/>
    <x v="28"/>
    <x v="1141"/>
    <x v="0"/>
    <x v="0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x v="2993"/>
    <x v="2992"/>
    <x v="43"/>
    <x v="1990"/>
    <x v="0"/>
    <x v="1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x v="2994"/>
    <x v="2993"/>
    <x v="36"/>
    <x v="1991"/>
    <x v="0"/>
    <x v="0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x v="2995"/>
    <x v="2994"/>
    <x v="19"/>
    <x v="1992"/>
    <x v="0"/>
    <x v="0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x v="2996"/>
    <x v="2995"/>
    <x v="3"/>
    <x v="1993"/>
    <x v="0"/>
    <x v="0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x v="2997"/>
    <x v="2996"/>
    <x v="63"/>
    <x v="1994"/>
    <x v="0"/>
    <x v="0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x v="2998"/>
    <x v="2997"/>
    <x v="383"/>
    <x v="1964"/>
    <x v="0"/>
    <x v="0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x v="2999"/>
    <x v="2998"/>
    <x v="2"/>
    <x v="83"/>
    <x v="0"/>
    <x v="0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x v="3000"/>
    <x v="2999"/>
    <x v="384"/>
    <x v="1995"/>
    <x v="0"/>
    <x v="0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x v="3001"/>
    <x v="3000"/>
    <x v="39"/>
    <x v="1996"/>
    <x v="0"/>
    <x v="0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x v="3002"/>
    <x v="3001"/>
    <x v="9"/>
    <x v="1891"/>
    <x v="0"/>
    <x v="0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x v="3003"/>
    <x v="3002"/>
    <x v="79"/>
    <x v="1997"/>
    <x v="0"/>
    <x v="0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x v="3004"/>
    <x v="3003"/>
    <x v="385"/>
    <x v="1998"/>
    <x v="0"/>
    <x v="0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x v="3005"/>
    <x v="3004"/>
    <x v="6"/>
    <x v="1999"/>
    <x v="0"/>
    <x v="5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x v="3006"/>
    <x v="3005"/>
    <x v="20"/>
    <x v="1144"/>
    <x v="0"/>
    <x v="0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x v="3007"/>
    <x v="3006"/>
    <x v="9"/>
    <x v="1891"/>
    <x v="0"/>
    <x v="0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x v="3008"/>
    <x v="3007"/>
    <x v="31"/>
    <x v="2000"/>
    <x v="0"/>
    <x v="0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x v="3009"/>
    <x v="3008"/>
    <x v="15"/>
    <x v="23"/>
    <x v="0"/>
    <x v="0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x v="3010"/>
    <x v="3009"/>
    <x v="43"/>
    <x v="2001"/>
    <x v="0"/>
    <x v="3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x v="3011"/>
    <x v="3010"/>
    <x v="23"/>
    <x v="2002"/>
    <x v="0"/>
    <x v="0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x v="3012"/>
    <x v="3011"/>
    <x v="3"/>
    <x v="2003"/>
    <x v="0"/>
    <x v="0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x v="3013"/>
    <x v="3012"/>
    <x v="31"/>
    <x v="2004"/>
    <x v="0"/>
    <x v="0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x v="3014"/>
    <x v="3013"/>
    <x v="104"/>
    <x v="2005"/>
    <x v="0"/>
    <x v="0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x v="3015"/>
    <x v="3014"/>
    <x v="0"/>
    <x v="2006"/>
    <x v="0"/>
    <x v="0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x v="3016"/>
    <x v="3015"/>
    <x v="29"/>
    <x v="2007"/>
    <x v="0"/>
    <x v="0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x v="3017"/>
    <x v="3016"/>
    <x v="285"/>
    <x v="2008"/>
    <x v="0"/>
    <x v="6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x v="3018"/>
    <x v="3017"/>
    <x v="36"/>
    <x v="2009"/>
    <x v="0"/>
    <x v="0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x v="3019"/>
    <x v="3018"/>
    <x v="39"/>
    <x v="2010"/>
    <x v="0"/>
    <x v="0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x v="3020"/>
    <x v="3019"/>
    <x v="37"/>
    <x v="2011"/>
    <x v="0"/>
    <x v="0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x v="3021"/>
    <x v="3020"/>
    <x v="3"/>
    <x v="2012"/>
    <x v="0"/>
    <x v="0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x v="3022"/>
    <x v="3021"/>
    <x v="176"/>
    <x v="2013"/>
    <x v="0"/>
    <x v="1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x v="3023"/>
    <x v="3022"/>
    <x v="10"/>
    <x v="2014"/>
    <x v="0"/>
    <x v="0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x v="3024"/>
    <x v="3023"/>
    <x v="30"/>
    <x v="2015"/>
    <x v="0"/>
    <x v="1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x v="3025"/>
    <x v="3024"/>
    <x v="42"/>
    <x v="2016"/>
    <x v="0"/>
    <x v="1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x v="3026"/>
    <x v="3025"/>
    <x v="79"/>
    <x v="2017"/>
    <x v="0"/>
    <x v="0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x v="3027"/>
    <x v="3026"/>
    <x v="10"/>
    <x v="2018"/>
    <x v="0"/>
    <x v="0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x v="3028"/>
    <x v="3027"/>
    <x v="11"/>
    <x v="2019"/>
    <x v="0"/>
    <x v="0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x v="3029"/>
    <x v="3028"/>
    <x v="257"/>
    <x v="122"/>
    <x v="0"/>
    <x v="0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x v="3030"/>
    <x v="3029"/>
    <x v="15"/>
    <x v="646"/>
    <x v="0"/>
    <x v="0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x v="3031"/>
    <x v="3030"/>
    <x v="28"/>
    <x v="2020"/>
    <x v="0"/>
    <x v="0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x v="3032"/>
    <x v="3031"/>
    <x v="9"/>
    <x v="2021"/>
    <x v="0"/>
    <x v="0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x v="3033"/>
    <x v="3032"/>
    <x v="57"/>
    <x v="2022"/>
    <x v="0"/>
    <x v="0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x v="3034"/>
    <x v="3033"/>
    <x v="31"/>
    <x v="2023"/>
    <x v="0"/>
    <x v="0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x v="3035"/>
    <x v="3034"/>
    <x v="31"/>
    <x v="2024"/>
    <x v="0"/>
    <x v="0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x v="3036"/>
    <x v="3035"/>
    <x v="2"/>
    <x v="1761"/>
    <x v="0"/>
    <x v="0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x v="3037"/>
    <x v="3036"/>
    <x v="28"/>
    <x v="2025"/>
    <x v="0"/>
    <x v="0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x v="3038"/>
    <x v="3037"/>
    <x v="22"/>
    <x v="2026"/>
    <x v="0"/>
    <x v="0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x v="3039"/>
    <x v="3038"/>
    <x v="9"/>
    <x v="2027"/>
    <x v="0"/>
    <x v="0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x v="3040"/>
    <x v="3039"/>
    <x v="386"/>
    <x v="2028"/>
    <x v="0"/>
    <x v="0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x v="3041"/>
    <x v="3040"/>
    <x v="15"/>
    <x v="1151"/>
    <x v="0"/>
    <x v="1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x v="3042"/>
    <x v="3041"/>
    <x v="36"/>
    <x v="2029"/>
    <x v="0"/>
    <x v="5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x v="3043"/>
    <x v="3042"/>
    <x v="14"/>
    <x v="2030"/>
    <x v="0"/>
    <x v="0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x v="3044"/>
    <x v="3043"/>
    <x v="23"/>
    <x v="2031"/>
    <x v="0"/>
    <x v="0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x v="3045"/>
    <x v="3044"/>
    <x v="278"/>
    <x v="2032"/>
    <x v="0"/>
    <x v="0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x v="3046"/>
    <x v="3045"/>
    <x v="2"/>
    <x v="2033"/>
    <x v="0"/>
    <x v="0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x v="3047"/>
    <x v="3046"/>
    <x v="10"/>
    <x v="2034"/>
    <x v="0"/>
    <x v="0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x v="3048"/>
    <x v="3047"/>
    <x v="192"/>
    <x v="417"/>
    <x v="0"/>
    <x v="0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x v="3049"/>
    <x v="3048"/>
    <x v="20"/>
    <x v="69"/>
    <x v="0"/>
    <x v="0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x v="3050"/>
    <x v="3049"/>
    <x v="8"/>
    <x v="2035"/>
    <x v="2"/>
    <x v="1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x v="3051"/>
    <x v="3050"/>
    <x v="63"/>
    <x v="735"/>
    <x v="2"/>
    <x v="0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x v="3052"/>
    <x v="3051"/>
    <x v="3"/>
    <x v="130"/>
    <x v="2"/>
    <x v="0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x v="3053"/>
    <x v="3052"/>
    <x v="43"/>
    <x v="117"/>
    <x v="2"/>
    <x v="0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x v="3054"/>
    <x v="3053"/>
    <x v="22"/>
    <x v="116"/>
    <x v="2"/>
    <x v="0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x v="3055"/>
    <x v="3054"/>
    <x v="31"/>
    <x v="117"/>
    <x v="2"/>
    <x v="0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x v="3056"/>
    <x v="3055"/>
    <x v="63"/>
    <x v="117"/>
    <x v="2"/>
    <x v="1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x v="3057"/>
    <x v="3056"/>
    <x v="102"/>
    <x v="158"/>
    <x v="2"/>
    <x v="13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x v="3058"/>
    <x v="3057"/>
    <x v="36"/>
    <x v="2036"/>
    <x v="2"/>
    <x v="0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x v="3059"/>
    <x v="3058"/>
    <x v="135"/>
    <x v="400"/>
    <x v="2"/>
    <x v="0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x v="3060"/>
    <x v="3059"/>
    <x v="80"/>
    <x v="117"/>
    <x v="2"/>
    <x v="0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x v="3061"/>
    <x v="3060"/>
    <x v="3"/>
    <x v="2037"/>
    <x v="2"/>
    <x v="0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x v="3062"/>
    <x v="3061"/>
    <x v="9"/>
    <x v="2038"/>
    <x v="2"/>
    <x v="0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x v="3063"/>
    <x v="3062"/>
    <x v="96"/>
    <x v="2039"/>
    <x v="2"/>
    <x v="0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x v="3064"/>
    <x v="3063"/>
    <x v="31"/>
    <x v="115"/>
    <x v="2"/>
    <x v="0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x v="3065"/>
    <x v="3064"/>
    <x v="90"/>
    <x v="2040"/>
    <x v="2"/>
    <x v="2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x v="3066"/>
    <x v="3065"/>
    <x v="6"/>
    <x v="148"/>
    <x v="2"/>
    <x v="4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x v="3067"/>
    <x v="3066"/>
    <x v="65"/>
    <x v="442"/>
    <x v="2"/>
    <x v="0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x v="3068"/>
    <x v="3067"/>
    <x v="28"/>
    <x v="385"/>
    <x v="2"/>
    <x v="0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x v="3069"/>
    <x v="3068"/>
    <x v="3"/>
    <x v="2041"/>
    <x v="2"/>
    <x v="1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x v="3070"/>
    <x v="3069"/>
    <x v="14"/>
    <x v="2042"/>
    <x v="2"/>
    <x v="0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x v="3071"/>
    <x v="3070"/>
    <x v="14"/>
    <x v="369"/>
    <x v="2"/>
    <x v="0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x v="3072"/>
    <x v="3071"/>
    <x v="387"/>
    <x v="2043"/>
    <x v="2"/>
    <x v="0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x v="3073"/>
    <x v="3072"/>
    <x v="31"/>
    <x v="1178"/>
    <x v="2"/>
    <x v="6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x v="3074"/>
    <x v="3073"/>
    <x v="36"/>
    <x v="2044"/>
    <x v="2"/>
    <x v="0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x v="3075"/>
    <x v="3074"/>
    <x v="3"/>
    <x v="84"/>
    <x v="2"/>
    <x v="0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x v="3076"/>
    <x v="3075"/>
    <x v="29"/>
    <x v="522"/>
    <x v="2"/>
    <x v="5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x v="3077"/>
    <x v="3076"/>
    <x v="127"/>
    <x v="1840"/>
    <x v="2"/>
    <x v="0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x v="3078"/>
    <x v="3077"/>
    <x v="388"/>
    <x v="2045"/>
    <x v="2"/>
    <x v="0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x v="3079"/>
    <x v="3078"/>
    <x v="71"/>
    <x v="308"/>
    <x v="2"/>
    <x v="0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x v="3080"/>
    <x v="3079"/>
    <x v="80"/>
    <x v="2046"/>
    <x v="2"/>
    <x v="0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x v="3081"/>
    <x v="3080"/>
    <x v="7"/>
    <x v="117"/>
    <x v="2"/>
    <x v="0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x v="3082"/>
    <x v="3081"/>
    <x v="22"/>
    <x v="443"/>
    <x v="2"/>
    <x v="0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x v="3083"/>
    <x v="3082"/>
    <x v="389"/>
    <x v="2047"/>
    <x v="2"/>
    <x v="0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x v="3084"/>
    <x v="3083"/>
    <x v="31"/>
    <x v="904"/>
    <x v="2"/>
    <x v="0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x v="3085"/>
    <x v="3084"/>
    <x v="22"/>
    <x v="155"/>
    <x v="2"/>
    <x v="13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x v="3086"/>
    <x v="3085"/>
    <x v="22"/>
    <x v="366"/>
    <x v="2"/>
    <x v="0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x v="3087"/>
    <x v="3086"/>
    <x v="99"/>
    <x v="691"/>
    <x v="2"/>
    <x v="0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x v="3088"/>
    <x v="3087"/>
    <x v="31"/>
    <x v="2048"/>
    <x v="2"/>
    <x v="0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x v="3089"/>
    <x v="3088"/>
    <x v="390"/>
    <x v="2049"/>
    <x v="2"/>
    <x v="0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x v="3090"/>
    <x v="3089"/>
    <x v="10"/>
    <x v="2050"/>
    <x v="2"/>
    <x v="0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x v="3091"/>
    <x v="3090"/>
    <x v="57"/>
    <x v="2051"/>
    <x v="2"/>
    <x v="0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x v="3092"/>
    <x v="3091"/>
    <x v="23"/>
    <x v="2052"/>
    <x v="2"/>
    <x v="5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x v="3093"/>
    <x v="3092"/>
    <x v="57"/>
    <x v="379"/>
    <x v="2"/>
    <x v="0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x v="3094"/>
    <x v="3093"/>
    <x v="391"/>
    <x v="155"/>
    <x v="2"/>
    <x v="0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x v="3095"/>
    <x v="3094"/>
    <x v="22"/>
    <x v="1955"/>
    <x v="2"/>
    <x v="0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x v="3096"/>
    <x v="3095"/>
    <x v="3"/>
    <x v="2053"/>
    <x v="2"/>
    <x v="1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x v="3097"/>
    <x v="3096"/>
    <x v="392"/>
    <x v="2054"/>
    <x v="2"/>
    <x v="0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x v="3098"/>
    <x v="3097"/>
    <x v="13"/>
    <x v="2055"/>
    <x v="2"/>
    <x v="0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x v="3099"/>
    <x v="3098"/>
    <x v="14"/>
    <x v="2056"/>
    <x v="2"/>
    <x v="0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x v="3100"/>
    <x v="3099"/>
    <x v="30"/>
    <x v="452"/>
    <x v="2"/>
    <x v="6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x v="3101"/>
    <x v="3100"/>
    <x v="194"/>
    <x v="2057"/>
    <x v="2"/>
    <x v="1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x v="3102"/>
    <x v="3101"/>
    <x v="393"/>
    <x v="143"/>
    <x v="2"/>
    <x v="0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x v="3103"/>
    <x v="3102"/>
    <x v="23"/>
    <x v="1699"/>
    <x v="2"/>
    <x v="2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x v="3104"/>
    <x v="3103"/>
    <x v="394"/>
    <x v="2058"/>
    <x v="2"/>
    <x v="0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x v="3105"/>
    <x v="3104"/>
    <x v="28"/>
    <x v="781"/>
    <x v="2"/>
    <x v="1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x v="3106"/>
    <x v="3105"/>
    <x v="79"/>
    <x v="2059"/>
    <x v="2"/>
    <x v="0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x v="3107"/>
    <x v="3106"/>
    <x v="63"/>
    <x v="375"/>
    <x v="2"/>
    <x v="0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x v="3108"/>
    <x v="3107"/>
    <x v="228"/>
    <x v="2060"/>
    <x v="2"/>
    <x v="0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x v="3109"/>
    <x v="3108"/>
    <x v="31"/>
    <x v="115"/>
    <x v="2"/>
    <x v="0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x v="3110"/>
    <x v="3109"/>
    <x v="22"/>
    <x v="2061"/>
    <x v="2"/>
    <x v="0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x v="3111"/>
    <x v="3110"/>
    <x v="34"/>
    <x v="2062"/>
    <x v="2"/>
    <x v="0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x v="3112"/>
    <x v="3111"/>
    <x v="395"/>
    <x v="673"/>
    <x v="2"/>
    <x v="0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x v="3113"/>
    <x v="3112"/>
    <x v="96"/>
    <x v="117"/>
    <x v="2"/>
    <x v="0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x v="3114"/>
    <x v="3113"/>
    <x v="3"/>
    <x v="452"/>
    <x v="2"/>
    <x v="11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x v="3115"/>
    <x v="3114"/>
    <x v="47"/>
    <x v="357"/>
    <x v="2"/>
    <x v="0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x v="3116"/>
    <x v="3115"/>
    <x v="28"/>
    <x v="116"/>
    <x v="2"/>
    <x v="1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x v="3117"/>
    <x v="3116"/>
    <x v="69"/>
    <x v="551"/>
    <x v="2"/>
    <x v="11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x v="3118"/>
    <x v="3117"/>
    <x v="3"/>
    <x v="139"/>
    <x v="2"/>
    <x v="0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x v="3119"/>
    <x v="3118"/>
    <x v="396"/>
    <x v="1491"/>
    <x v="2"/>
    <x v="9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x v="3120"/>
    <x v="3119"/>
    <x v="15"/>
    <x v="115"/>
    <x v="1"/>
    <x v="5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x v="3121"/>
    <x v="3120"/>
    <x v="212"/>
    <x v="851"/>
    <x v="1"/>
    <x v="0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x v="3122"/>
    <x v="3121"/>
    <x v="152"/>
    <x v="2063"/>
    <x v="1"/>
    <x v="0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x v="3123"/>
    <x v="3122"/>
    <x v="397"/>
    <x v="375"/>
    <x v="1"/>
    <x v="0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x v="3124"/>
    <x v="3123"/>
    <x v="86"/>
    <x v="117"/>
    <x v="1"/>
    <x v="0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x v="3125"/>
    <x v="3124"/>
    <x v="31"/>
    <x v="578"/>
    <x v="1"/>
    <x v="0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x v="3126"/>
    <x v="3125"/>
    <x v="57"/>
    <x v="117"/>
    <x v="1"/>
    <x v="0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x v="3127"/>
    <x v="3126"/>
    <x v="36"/>
    <x v="2064"/>
    <x v="3"/>
    <x v="0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x v="3128"/>
    <x v="3127"/>
    <x v="21"/>
    <x v="115"/>
    <x v="3"/>
    <x v="0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x v="3129"/>
    <x v="3128"/>
    <x v="3"/>
    <x v="672"/>
    <x v="3"/>
    <x v="0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x v="3130"/>
    <x v="3129"/>
    <x v="393"/>
    <x v="2043"/>
    <x v="3"/>
    <x v="0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x v="3131"/>
    <x v="3130"/>
    <x v="11"/>
    <x v="115"/>
    <x v="3"/>
    <x v="0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x v="3132"/>
    <x v="3131"/>
    <x v="2"/>
    <x v="2065"/>
    <x v="3"/>
    <x v="1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x v="3133"/>
    <x v="3132"/>
    <x v="28"/>
    <x v="1175"/>
    <x v="3"/>
    <x v="1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x v="3134"/>
    <x v="3133"/>
    <x v="398"/>
    <x v="2066"/>
    <x v="3"/>
    <x v="0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x v="3135"/>
    <x v="3134"/>
    <x v="2"/>
    <x v="2067"/>
    <x v="3"/>
    <x v="1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x v="3136"/>
    <x v="3135"/>
    <x v="15"/>
    <x v="155"/>
    <x v="3"/>
    <x v="0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x v="3137"/>
    <x v="3136"/>
    <x v="48"/>
    <x v="117"/>
    <x v="3"/>
    <x v="1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x v="3138"/>
    <x v="3137"/>
    <x v="63"/>
    <x v="651"/>
    <x v="3"/>
    <x v="14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x v="3139"/>
    <x v="3138"/>
    <x v="3"/>
    <x v="2068"/>
    <x v="3"/>
    <x v="6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x v="3140"/>
    <x v="3139"/>
    <x v="2"/>
    <x v="2069"/>
    <x v="3"/>
    <x v="9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x v="3141"/>
    <x v="3140"/>
    <x v="181"/>
    <x v="372"/>
    <x v="3"/>
    <x v="1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x v="3142"/>
    <x v="3141"/>
    <x v="176"/>
    <x v="117"/>
    <x v="3"/>
    <x v="1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x v="3143"/>
    <x v="3142"/>
    <x v="3"/>
    <x v="2070"/>
    <x v="3"/>
    <x v="0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x v="3144"/>
    <x v="3143"/>
    <x v="31"/>
    <x v="117"/>
    <x v="3"/>
    <x v="0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x v="3145"/>
    <x v="3144"/>
    <x v="63"/>
    <x v="2071"/>
    <x v="3"/>
    <x v="14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x v="3146"/>
    <x v="3145"/>
    <x v="22"/>
    <x v="2072"/>
    <x v="0"/>
    <x v="0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x v="3147"/>
    <x v="3146"/>
    <x v="40"/>
    <x v="2073"/>
    <x v="0"/>
    <x v="0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x v="3148"/>
    <x v="3147"/>
    <x v="21"/>
    <x v="166"/>
    <x v="0"/>
    <x v="0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x v="3149"/>
    <x v="3148"/>
    <x v="8"/>
    <x v="2074"/>
    <x v="0"/>
    <x v="0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x v="3150"/>
    <x v="3149"/>
    <x v="8"/>
    <x v="2075"/>
    <x v="0"/>
    <x v="0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x v="3151"/>
    <x v="3150"/>
    <x v="41"/>
    <x v="2076"/>
    <x v="0"/>
    <x v="1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x v="3152"/>
    <x v="3151"/>
    <x v="9"/>
    <x v="2077"/>
    <x v="0"/>
    <x v="0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x v="3153"/>
    <x v="3152"/>
    <x v="39"/>
    <x v="2059"/>
    <x v="0"/>
    <x v="0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x v="3154"/>
    <x v="3153"/>
    <x v="10"/>
    <x v="2078"/>
    <x v="0"/>
    <x v="1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x v="3155"/>
    <x v="3154"/>
    <x v="62"/>
    <x v="2079"/>
    <x v="0"/>
    <x v="0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x v="3156"/>
    <x v="3155"/>
    <x v="23"/>
    <x v="74"/>
    <x v="0"/>
    <x v="0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x v="3157"/>
    <x v="3156"/>
    <x v="10"/>
    <x v="2080"/>
    <x v="0"/>
    <x v="0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x v="3158"/>
    <x v="3157"/>
    <x v="15"/>
    <x v="2081"/>
    <x v="0"/>
    <x v="0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x v="3159"/>
    <x v="3158"/>
    <x v="37"/>
    <x v="2082"/>
    <x v="0"/>
    <x v="0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x v="3160"/>
    <x v="3159"/>
    <x v="13"/>
    <x v="2083"/>
    <x v="0"/>
    <x v="1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x v="3161"/>
    <x v="3160"/>
    <x v="23"/>
    <x v="2084"/>
    <x v="0"/>
    <x v="0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x v="3162"/>
    <x v="3161"/>
    <x v="93"/>
    <x v="2085"/>
    <x v="0"/>
    <x v="0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x v="3163"/>
    <x v="3162"/>
    <x v="30"/>
    <x v="2086"/>
    <x v="0"/>
    <x v="0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x v="3164"/>
    <x v="3163"/>
    <x v="47"/>
    <x v="2087"/>
    <x v="0"/>
    <x v="0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x v="3165"/>
    <x v="3164"/>
    <x v="19"/>
    <x v="2088"/>
    <x v="0"/>
    <x v="0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x v="3166"/>
    <x v="3165"/>
    <x v="9"/>
    <x v="2089"/>
    <x v="0"/>
    <x v="0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x v="3167"/>
    <x v="3166"/>
    <x v="30"/>
    <x v="2090"/>
    <x v="0"/>
    <x v="0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x v="3168"/>
    <x v="3167"/>
    <x v="6"/>
    <x v="2091"/>
    <x v="0"/>
    <x v="0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x v="3169"/>
    <x v="3168"/>
    <x v="13"/>
    <x v="2092"/>
    <x v="0"/>
    <x v="0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x v="3170"/>
    <x v="3169"/>
    <x v="39"/>
    <x v="2093"/>
    <x v="0"/>
    <x v="1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x v="3171"/>
    <x v="3170"/>
    <x v="13"/>
    <x v="2094"/>
    <x v="0"/>
    <x v="0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x v="3172"/>
    <x v="3171"/>
    <x v="3"/>
    <x v="285"/>
    <x v="0"/>
    <x v="0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x v="3173"/>
    <x v="3172"/>
    <x v="9"/>
    <x v="2095"/>
    <x v="0"/>
    <x v="0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x v="3174"/>
    <x v="3173"/>
    <x v="10"/>
    <x v="2096"/>
    <x v="0"/>
    <x v="0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x v="3175"/>
    <x v="3174"/>
    <x v="168"/>
    <x v="1226"/>
    <x v="0"/>
    <x v="0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x v="3176"/>
    <x v="3175"/>
    <x v="30"/>
    <x v="2097"/>
    <x v="0"/>
    <x v="0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x v="3177"/>
    <x v="3176"/>
    <x v="15"/>
    <x v="2098"/>
    <x v="0"/>
    <x v="1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x v="3178"/>
    <x v="3177"/>
    <x v="285"/>
    <x v="2099"/>
    <x v="0"/>
    <x v="0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x v="3179"/>
    <x v="3178"/>
    <x v="38"/>
    <x v="2100"/>
    <x v="0"/>
    <x v="1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x v="3180"/>
    <x v="3179"/>
    <x v="2"/>
    <x v="614"/>
    <x v="0"/>
    <x v="1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x v="3181"/>
    <x v="3180"/>
    <x v="39"/>
    <x v="2101"/>
    <x v="0"/>
    <x v="0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x v="3182"/>
    <x v="3181"/>
    <x v="30"/>
    <x v="444"/>
    <x v="0"/>
    <x v="0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x v="3183"/>
    <x v="3182"/>
    <x v="270"/>
    <x v="2102"/>
    <x v="0"/>
    <x v="0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x v="3184"/>
    <x v="3183"/>
    <x v="28"/>
    <x v="325"/>
    <x v="0"/>
    <x v="1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x v="3185"/>
    <x v="3184"/>
    <x v="50"/>
    <x v="2103"/>
    <x v="0"/>
    <x v="1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x v="3186"/>
    <x v="3185"/>
    <x v="36"/>
    <x v="2104"/>
    <x v="0"/>
    <x v="0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x v="3187"/>
    <x v="3186"/>
    <x v="48"/>
    <x v="176"/>
    <x v="2"/>
    <x v="1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x v="3188"/>
    <x v="3187"/>
    <x v="56"/>
    <x v="2105"/>
    <x v="2"/>
    <x v="11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x v="3189"/>
    <x v="3188"/>
    <x v="23"/>
    <x v="117"/>
    <x v="2"/>
    <x v="5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x v="3190"/>
    <x v="3189"/>
    <x v="192"/>
    <x v="118"/>
    <x v="2"/>
    <x v="0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x v="3191"/>
    <x v="3190"/>
    <x v="3"/>
    <x v="1301"/>
    <x v="2"/>
    <x v="1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x v="3192"/>
    <x v="3191"/>
    <x v="10"/>
    <x v="2038"/>
    <x v="2"/>
    <x v="1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x v="3193"/>
    <x v="3192"/>
    <x v="34"/>
    <x v="117"/>
    <x v="2"/>
    <x v="0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x v="3194"/>
    <x v="3193"/>
    <x v="8"/>
    <x v="127"/>
    <x v="2"/>
    <x v="0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x v="3195"/>
    <x v="3194"/>
    <x v="399"/>
    <x v="1122"/>
    <x v="2"/>
    <x v="0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x v="3196"/>
    <x v="3195"/>
    <x v="3"/>
    <x v="1288"/>
    <x v="2"/>
    <x v="10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x v="3197"/>
    <x v="3196"/>
    <x v="11"/>
    <x v="178"/>
    <x v="2"/>
    <x v="8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x v="3198"/>
    <x v="3197"/>
    <x v="10"/>
    <x v="636"/>
    <x v="2"/>
    <x v="0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x v="3199"/>
    <x v="3198"/>
    <x v="63"/>
    <x v="116"/>
    <x v="2"/>
    <x v="0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x v="3200"/>
    <x v="3199"/>
    <x v="13"/>
    <x v="379"/>
    <x v="2"/>
    <x v="1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x v="3201"/>
    <x v="3200"/>
    <x v="10"/>
    <x v="2106"/>
    <x v="2"/>
    <x v="0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x v="3202"/>
    <x v="3201"/>
    <x v="28"/>
    <x v="156"/>
    <x v="2"/>
    <x v="0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x v="3203"/>
    <x v="3202"/>
    <x v="2"/>
    <x v="117"/>
    <x v="2"/>
    <x v="0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x v="3204"/>
    <x v="3203"/>
    <x v="6"/>
    <x v="687"/>
    <x v="2"/>
    <x v="1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x v="3205"/>
    <x v="3204"/>
    <x v="10"/>
    <x v="117"/>
    <x v="2"/>
    <x v="0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x v="3206"/>
    <x v="3205"/>
    <x v="62"/>
    <x v="567"/>
    <x v="2"/>
    <x v="0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x v="3207"/>
    <x v="3206"/>
    <x v="10"/>
    <x v="2107"/>
    <x v="0"/>
    <x v="0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x v="3208"/>
    <x v="3207"/>
    <x v="196"/>
    <x v="2108"/>
    <x v="0"/>
    <x v="0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x v="3209"/>
    <x v="3208"/>
    <x v="9"/>
    <x v="2109"/>
    <x v="0"/>
    <x v="0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x v="3210"/>
    <x v="3209"/>
    <x v="165"/>
    <x v="2110"/>
    <x v="0"/>
    <x v="0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x v="3211"/>
    <x v="3210"/>
    <x v="23"/>
    <x v="2111"/>
    <x v="0"/>
    <x v="0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x v="3212"/>
    <x v="3211"/>
    <x v="12"/>
    <x v="2112"/>
    <x v="0"/>
    <x v="1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x v="3213"/>
    <x v="3212"/>
    <x v="14"/>
    <x v="2113"/>
    <x v="0"/>
    <x v="1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x v="3214"/>
    <x v="3213"/>
    <x v="19"/>
    <x v="2114"/>
    <x v="0"/>
    <x v="0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x v="3215"/>
    <x v="3214"/>
    <x v="13"/>
    <x v="660"/>
    <x v="0"/>
    <x v="1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x v="3216"/>
    <x v="3215"/>
    <x v="37"/>
    <x v="2011"/>
    <x v="0"/>
    <x v="0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x v="3217"/>
    <x v="3216"/>
    <x v="14"/>
    <x v="2115"/>
    <x v="0"/>
    <x v="1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x v="3218"/>
    <x v="3217"/>
    <x v="22"/>
    <x v="2116"/>
    <x v="0"/>
    <x v="0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x v="3219"/>
    <x v="3218"/>
    <x v="36"/>
    <x v="2117"/>
    <x v="0"/>
    <x v="0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x v="3220"/>
    <x v="3219"/>
    <x v="23"/>
    <x v="2118"/>
    <x v="0"/>
    <x v="1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x v="3221"/>
    <x v="3220"/>
    <x v="30"/>
    <x v="2119"/>
    <x v="0"/>
    <x v="0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x v="3222"/>
    <x v="3221"/>
    <x v="379"/>
    <x v="2120"/>
    <x v="0"/>
    <x v="0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x v="3223"/>
    <x v="3222"/>
    <x v="11"/>
    <x v="2121"/>
    <x v="0"/>
    <x v="0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x v="3224"/>
    <x v="3223"/>
    <x v="13"/>
    <x v="2122"/>
    <x v="0"/>
    <x v="0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x v="3225"/>
    <x v="3224"/>
    <x v="38"/>
    <x v="380"/>
    <x v="0"/>
    <x v="1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x v="3226"/>
    <x v="3225"/>
    <x v="38"/>
    <x v="646"/>
    <x v="0"/>
    <x v="1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x v="3227"/>
    <x v="3226"/>
    <x v="39"/>
    <x v="2123"/>
    <x v="0"/>
    <x v="0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x v="3228"/>
    <x v="3227"/>
    <x v="22"/>
    <x v="2124"/>
    <x v="0"/>
    <x v="0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x v="3229"/>
    <x v="3228"/>
    <x v="27"/>
    <x v="2125"/>
    <x v="0"/>
    <x v="0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x v="3230"/>
    <x v="3229"/>
    <x v="28"/>
    <x v="2126"/>
    <x v="0"/>
    <x v="0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x v="3231"/>
    <x v="3230"/>
    <x v="28"/>
    <x v="2127"/>
    <x v="0"/>
    <x v="0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x v="3232"/>
    <x v="3231"/>
    <x v="10"/>
    <x v="2128"/>
    <x v="0"/>
    <x v="0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x v="3233"/>
    <x v="3232"/>
    <x v="23"/>
    <x v="2129"/>
    <x v="0"/>
    <x v="1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x v="3234"/>
    <x v="3233"/>
    <x v="36"/>
    <x v="2130"/>
    <x v="0"/>
    <x v="0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x v="3235"/>
    <x v="3234"/>
    <x v="22"/>
    <x v="2131"/>
    <x v="0"/>
    <x v="0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x v="3236"/>
    <x v="3235"/>
    <x v="19"/>
    <x v="2132"/>
    <x v="0"/>
    <x v="0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x v="3237"/>
    <x v="3236"/>
    <x v="70"/>
    <x v="2133"/>
    <x v="0"/>
    <x v="1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x v="3238"/>
    <x v="3237"/>
    <x v="400"/>
    <x v="2134"/>
    <x v="0"/>
    <x v="1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x v="3239"/>
    <x v="3238"/>
    <x v="9"/>
    <x v="481"/>
    <x v="0"/>
    <x v="1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x v="3240"/>
    <x v="3239"/>
    <x v="0"/>
    <x v="2135"/>
    <x v="0"/>
    <x v="0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x v="3241"/>
    <x v="3240"/>
    <x v="3"/>
    <x v="2136"/>
    <x v="0"/>
    <x v="0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x v="3242"/>
    <x v="3241"/>
    <x v="6"/>
    <x v="2137"/>
    <x v="0"/>
    <x v="0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x v="3243"/>
    <x v="3242"/>
    <x v="183"/>
    <x v="2138"/>
    <x v="0"/>
    <x v="1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x v="3244"/>
    <x v="3243"/>
    <x v="223"/>
    <x v="2139"/>
    <x v="0"/>
    <x v="0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x v="3245"/>
    <x v="3244"/>
    <x v="3"/>
    <x v="2140"/>
    <x v="0"/>
    <x v="0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x v="3246"/>
    <x v="3245"/>
    <x v="30"/>
    <x v="2141"/>
    <x v="0"/>
    <x v="1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x v="3247"/>
    <x v="3246"/>
    <x v="14"/>
    <x v="2142"/>
    <x v="0"/>
    <x v="0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x v="3248"/>
    <x v="3247"/>
    <x v="62"/>
    <x v="2143"/>
    <x v="0"/>
    <x v="0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x v="3249"/>
    <x v="3248"/>
    <x v="31"/>
    <x v="2144"/>
    <x v="0"/>
    <x v="0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x v="3250"/>
    <x v="3249"/>
    <x v="15"/>
    <x v="1451"/>
    <x v="0"/>
    <x v="0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x v="3251"/>
    <x v="3250"/>
    <x v="268"/>
    <x v="2145"/>
    <x v="0"/>
    <x v="1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x v="3252"/>
    <x v="3251"/>
    <x v="22"/>
    <x v="2146"/>
    <x v="0"/>
    <x v="0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x v="3253"/>
    <x v="3252"/>
    <x v="93"/>
    <x v="2147"/>
    <x v="0"/>
    <x v="1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x v="3254"/>
    <x v="3253"/>
    <x v="43"/>
    <x v="2"/>
    <x v="0"/>
    <x v="1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x v="3255"/>
    <x v="3254"/>
    <x v="3"/>
    <x v="2148"/>
    <x v="0"/>
    <x v="0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x v="3256"/>
    <x v="3255"/>
    <x v="13"/>
    <x v="2149"/>
    <x v="0"/>
    <x v="1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x v="3257"/>
    <x v="3256"/>
    <x v="39"/>
    <x v="2150"/>
    <x v="0"/>
    <x v="0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x v="3258"/>
    <x v="3257"/>
    <x v="165"/>
    <x v="2151"/>
    <x v="0"/>
    <x v="0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x v="3259"/>
    <x v="3258"/>
    <x v="10"/>
    <x v="2152"/>
    <x v="0"/>
    <x v="0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x v="3260"/>
    <x v="3259"/>
    <x v="126"/>
    <x v="2153"/>
    <x v="0"/>
    <x v="0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x v="3261"/>
    <x v="3260"/>
    <x v="401"/>
    <x v="2154"/>
    <x v="0"/>
    <x v="0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x v="3262"/>
    <x v="3261"/>
    <x v="30"/>
    <x v="2155"/>
    <x v="0"/>
    <x v="0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x v="3263"/>
    <x v="3262"/>
    <x v="30"/>
    <x v="2156"/>
    <x v="0"/>
    <x v="0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x v="3264"/>
    <x v="3263"/>
    <x v="200"/>
    <x v="2157"/>
    <x v="0"/>
    <x v="17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x v="3265"/>
    <x v="3264"/>
    <x v="12"/>
    <x v="2158"/>
    <x v="0"/>
    <x v="0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x v="3266"/>
    <x v="3265"/>
    <x v="36"/>
    <x v="2159"/>
    <x v="0"/>
    <x v="0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x v="3267"/>
    <x v="3266"/>
    <x v="13"/>
    <x v="1904"/>
    <x v="0"/>
    <x v="0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x v="3268"/>
    <x v="3267"/>
    <x v="6"/>
    <x v="2160"/>
    <x v="0"/>
    <x v="1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x v="3269"/>
    <x v="3268"/>
    <x v="40"/>
    <x v="390"/>
    <x v="0"/>
    <x v="1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x v="3270"/>
    <x v="3269"/>
    <x v="15"/>
    <x v="2161"/>
    <x v="0"/>
    <x v="1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x v="3271"/>
    <x v="3270"/>
    <x v="3"/>
    <x v="2162"/>
    <x v="0"/>
    <x v="0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x v="3272"/>
    <x v="3271"/>
    <x v="23"/>
    <x v="2163"/>
    <x v="0"/>
    <x v="0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x v="3273"/>
    <x v="3272"/>
    <x v="289"/>
    <x v="2164"/>
    <x v="0"/>
    <x v="0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x v="3274"/>
    <x v="3273"/>
    <x v="40"/>
    <x v="2165"/>
    <x v="0"/>
    <x v="0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x v="3275"/>
    <x v="3274"/>
    <x v="37"/>
    <x v="2166"/>
    <x v="0"/>
    <x v="5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x v="3276"/>
    <x v="3275"/>
    <x v="10"/>
    <x v="2167"/>
    <x v="0"/>
    <x v="1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x v="3277"/>
    <x v="3276"/>
    <x v="30"/>
    <x v="1745"/>
    <x v="0"/>
    <x v="1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x v="3278"/>
    <x v="3277"/>
    <x v="238"/>
    <x v="2168"/>
    <x v="0"/>
    <x v="0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x v="3279"/>
    <x v="3278"/>
    <x v="13"/>
    <x v="2169"/>
    <x v="0"/>
    <x v="0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x v="3280"/>
    <x v="3279"/>
    <x v="10"/>
    <x v="599"/>
    <x v="0"/>
    <x v="0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x v="3281"/>
    <x v="3280"/>
    <x v="310"/>
    <x v="2170"/>
    <x v="0"/>
    <x v="0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x v="3282"/>
    <x v="3281"/>
    <x v="134"/>
    <x v="2171"/>
    <x v="0"/>
    <x v="1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x v="3283"/>
    <x v="3282"/>
    <x v="9"/>
    <x v="2172"/>
    <x v="0"/>
    <x v="0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x v="3284"/>
    <x v="3283"/>
    <x v="402"/>
    <x v="2173"/>
    <x v="0"/>
    <x v="0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x v="3285"/>
    <x v="3284"/>
    <x v="36"/>
    <x v="2174"/>
    <x v="0"/>
    <x v="0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x v="3286"/>
    <x v="3285"/>
    <x v="30"/>
    <x v="911"/>
    <x v="0"/>
    <x v="5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x v="3287"/>
    <x v="3286"/>
    <x v="3"/>
    <x v="2175"/>
    <x v="0"/>
    <x v="1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x v="3288"/>
    <x v="3287"/>
    <x v="2"/>
    <x v="2176"/>
    <x v="0"/>
    <x v="1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x v="3289"/>
    <x v="3288"/>
    <x v="13"/>
    <x v="2177"/>
    <x v="0"/>
    <x v="1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x v="3290"/>
    <x v="3289"/>
    <x v="2"/>
    <x v="365"/>
    <x v="0"/>
    <x v="0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x v="3291"/>
    <x v="3290"/>
    <x v="403"/>
    <x v="683"/>
    <x v="0"/>
    <x v="1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x v="3292"/>
    <x v="3291"/>
    <x v="37"/>
    <x v="2178"/>
    <x v="0"/>
    <x v="4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x v="3293"/>
    <x v="3292"/>
    <x v="20"/>
    <x v="2179"/>
    <x v="0"/>
    <x v="1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x v="3294"/>
    <x v="3293"/>
    <x v="176"/>
    <x v="2180"/>
    <x v="0"/>
    <x v="1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x v="3295"/>
    <x v="3294"/>
    <x v="15"/>
    <x v="2181"/>
    <x v="0"/>
    <x v="1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x v="3296"/>
    <x v="3295"/>
    <x v="62"/>
    <x v="2182"/>
    <x v="0"/>
    <x v="1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x v="3297"/>
    <x v="3296"/>
    <x v="3"/>
    <x v="2183"/>
    <x v="0"/>
    <x v="0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x v="3298"/>
    <x v="3297"/>
    <x v="9"/>
    <x v="2184"/>
    <x v="0"/>
    <x v="0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x v="3299"/>
    <x v="3298"/>
    <x v="9"/>
    <x v="1734"/>
    <x v="0"/>
    <x v="0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x v="3300"/>
    <x v="3299"/>
    <x v="9"/>
    <x v="2185"/>
    <x v="0"/>
    <x v="0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x v="3301"/>
    <x v="3300"/>
    <x v="33"/>
    <x v="2186"/>
    <x v="0"/>
    <x v="3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x v="3302"/>
    <x v="3301"/>
    <x v="40"/>
    <x v="2187"/>
    <x v="0"/>
    <x v="0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x v="3303"/>
    <x v="3302"/>
    <x v="36"/>
    <x v="2188"/>
    <x v="0"/>
    <x v="0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x v="3304"/>
    <x v="3303"/>
    <x v="23"/>
    <x v="2189"/>
    <x v="0"/>
    <x v="0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x v="3305"/>
    <x v="3304"/>
    <x v="15"/>
    <x v="1310"/>
    <x v="0"/>
    <x v="0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x v="3306"/>
    <x v="3305"/>
    <x v="28"/>
    <x v="2190"/>
    <x v="0"/>
    <x v="0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x v="3307"/>
    <x v="3306"/>
    <x v="8"/>
    <x v="611"/>
    <x v="0"/>
    <x v="0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x v="3308"/>
    <x v="3307"/>
    <x v="18"/>
    <x v="2191"/>
    <x v="0"/>
    <x v="1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x v="3309"/>
    <x v="3308"/>
    <x v="115"/>
    <x v="2192"/>
    <x v="0"/>
    <x v="0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x v="3310"/>
    <x v="3309"/>
    <x v="30"/>
    <x v="406"/>
    <x v="0"/>
    <x v="0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x v="3311"/>
    <x v="3310"/>
    <x v="30"/>
    <x v="1676"/>
    <x v="0"/>
    <x v="0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x v="3312"/>
    <x v="3311"/>
    <x v="13"/>
    <x v="2193"/>
    <x v="0"/>
    <x v="0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x v="3313"/>
    <x v="3312"/>
    <x v="134"/>
    <x v="472"/>
    <x v="0"/>
    <x v="1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x v="3314"/>
    <x v="3313"/>
    <x v="23"/>
    <x v="2194"/>
    <x v="0"/>
    <x v="1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x v="3315"/>
    <x v="3314"/>
    <x v="404"/>
    <x v="2195"/>
    <x v="0"/>
    <x v="0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x v="3316"/>
    <x v="3315"/>
    <x v="405"/>
    <x v="2196"/>
    <x v="0"/>
    <x v="0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x v="3317"/>
    <x v="3316"/>
    <x v="13"/>
    <x v="2197"/>
    <x v="0"/>
    <x v="5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x v="3318"/>
    <x v="3317"/>
    <x v="2"/>
    <x v="2065"/>
    <x v="0"/>
    <x v="1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x v="3319"/>
    <x v="3318"/>
    <x v="30"/>
    <x v="2198"/>
    <x v="0"/>
    <x v="0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x v="3320"/>
    <x v="3319"/>
    <x v="2"/>
    <x v="2199"/>
    <x v="0"/>
    <x v="0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x v="3321"/>
    <x v="3320"/>
    <x v="126"/>
    <x v="959"/>
    <x v="0"/>
    <x v="0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x v="3322"/>
    <x v="3321"/>
    <x v="28"/>
    <x v="2200"/>
    <x v="0"/>
    <x v="1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x v="3323"/>
    <x v="3322"/>
    <x v="15"/>
    <x v="2201"/>
    <x v="0"/>
    <x v="17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x v="3324"/>
    <x v="3323"/>
    <x v="44"/>
    <x v="2202"/>
    <x v="0"/>
    <x v="1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x v="3325"/>
    <x v="3324"/>
    <x v="6"/>
    <x v="2203"/>
    <x v="0"/>
    <x v="0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x v="3326"/>
    <x v="3325"/>
    <x v="134"/>
    <x v="1629"/>
    <x v="0"/>
    <x v="1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x v="3327"/>
    <x v="3326"/>
    <x v="40"/>
    <x v="2204"/>
    <x v="0"/>
    <x v="0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x v="3328"/>
    <x v="3327"/>
    <x v="28"/>
    <x v="2205"/>
    <x v="0"/>
    <x v="1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x v="3329"/>
    <x v="3328"/>
    <x v="15"/>
    <x v="2206"/>
    <x v="0"/>
    <x v="1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x v="3330"/>
    <x v="3329"/>
    <x v="10"/>
    <x v="538"/>
    <x v="0"/>
    <x v="0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x v="3331"/>
    <x v="3330"/>
    <x v="12"/>
    <x v="44"/>
    <x v="0"/>
    <x v="0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x v="3332"/>
    <x v="3331"/>
    <x v="8"/>
    <x v="2207"/>
    <x v="0"/>
    <x v="0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x v="3333"/>
    <x v="3332"/>
    <x v="406"/>
    <x v="2208"/>
    <x v="0"/>
    <x v="0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x v="3334"/>
    <x v="3333"/>
    <x v="10"/>
    <x v="2209"/>
    <x v="0"/>
    <x v="1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x v="3335"/>
    <x v="3334"/>
    <x v="49"/>
    <x v="156"/>
    <x v="0"/>
    <x v="1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x v="3336"/>
    <x v="3335"/>
    <x v="30"/>
    <x v="2210"/>
    <x v="0"/>
    <x v="1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x v="3337"/>
    <x v="3336"/>
    <x v="36"/>
    <x v="2211"/>
    <x v="0"/>
    <x v="0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x v="3338"/>
    <x v="3337"/>
    <x v="6"/>
    <x v="2212"/>
    <x v="0"/>
    <x v="0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x v="3339"/>
    <x v="3338"/>
    <x v="9"/>
    <x v="2213"/>
    <x v="0"/>
    <x v="0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x v="3340"/>
    <x v="3339"/>
    <x v="295"/>
    <x v="959"/>
    <x v="0"/>
    <x v="1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x v="3341"/>
    <x v="3340"/>
    <x v="12"/>
    <x v="627"/>
    <x v="0"/>
    <x v="0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x v="3342"/>
    <x v="3341"/>
    <x v="176"/>
    <x v="647"/>
    <x v="0"/>
    <x v="1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x v="3343"/>
    <x v="3342"/>
    <x v="37"/>
    <x v="1494"/>
    <x v="0"/>
    <x v="0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x v="3344"/>
    <x v="3343"/>
    <x v="2"/>
    <x v="1084"/>
    <x v="0"/>
    <x v="0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x v="3345"/>
    <x v="3344"/>
    <x v="15"/>
    <x v="2214"/>
    <x v="0"/>
    <x v="0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x v="3346"/>
    <x v="3345"/>
    <x v="13"/>
    <x v="2215"/>
    <x v="0"/>
    <x v="1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x v="3265"/>
    <x v="3346"/>
    <x v="62"/>
    <x v="2216"/>
    <x v="0"/>
    <x v="0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x v="3347"/>
    <x v="3347"/>
    <x v="28"/>
    <x v="2217"/>
    <x v="0"/>
    <x v="0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x v="3348"/>
    <x v="3348"/>
    <x v="8"/>
    <x v="2218"/>
    <x v="0"/>
    <x v="19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x v="3349"/>
    <x v="3349"/>
    <x v="10"/>
    <x v="2219"/>
    <x v="0"/>
    <x v="1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x v="3350"/>
    <x v="3350"/>
    <x v="10"/>
    <x v="2220"/>
    <x v="0"/>
    <x v="1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x v="3351"/>
    <x v="3351"/>
    <x v="2"/>
    <x v="607"/>
    <x v="0"/>
    <x v="1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x v="3352"/>
    <x v="3352"/>
    <x v="9"/>
    <x v="2221"/>
    <x v="0"/>
    <x v="0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x v="3353"/>
    <x v="3353"/>
    <x v="257"/>
    <x v="2222"/>
    <x v="0"/>
    <x v="1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x v="3354"/>
    <x v="3354"/>
    <x v="15"/>
    <x v="1259"/>
    <x v="0"/>
    <x v="1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x v="3355"/>
    <x v="3355"/>
    <x v="13"/>
    <x v="895"/>
    <x v="0"/>
    <x v="1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x v="3356"/>
    <x v="3356"/>
    <x v="3"/>
    <x v="2223"/>
    <x v="0"/>
    <x v="0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x v="3357"/>
    <x v="3357"/>
    <x v="23"/>
    <x v="2224"/>
    <x v="0"/>
    <x v="0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x v="3358"/>
    <x v="3358"/>
    <x v="7"/>
    <x v="2225"/>
    <x v="0"/>
    <x v="20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x v="3359"/>
    <x v="3359"/>
    <x v="10"/>
    <x v="2226"/>
    <x v="0"/>
    <x v="0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x v="3360"/>
    <x v="3360"/>
    <x v="2"/>
    <x v="2227"/>
    <x v="0"/>
    <x v="0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x v="3361"/>
    <x v="3361"/>
    <x v="407"/>
    <x v="2228"/>
    <x v="0"/>
    <x v="0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x v="3362"/>
    <x v="3362"/>
    <x v="9"/>
    <x v="2229"/>
    <x v="0"/>
    <x v="1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x v="3363"/>
    <x v="3363"/>
    <x v="30"/>
    <x v="1287"/>
    <x v="0"/>
    <x v="0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x v="3364"/>
    <x v="3364"/>
    <x v="2"/>
    <x v="2230"/>
    <x v="0"/>
    <x v="0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x v="3365"/>
    <x v="3365"/>
    <x v="47"/>
    <x v="1763"/>
    <x v="0"/>
    <x v="1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x v="3366"/>
    <x v="3366"/>
    <x v="28"/>
    <x v="2231"/>
    <x v="0"/>
    <x v="0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x v="3367"/>
    <x v="3367"/>
    <x v="10"/>
    <x v="2232"/>
    <x v="0"/>
    <x v="17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x v="3368"/>
    <x v="3368"/>
    <x v="15"/>
    <x v="2233"/>
    <x v="0"/>
    <x v="0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x v="3369"/>
    <x v="3369"/>
    <x v="48"/>
    <x v="1766"/>
    <x v="0"/>
    <x v="0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x v="3370"/>
    <x v="3370"/>
    <x v="28"/>
    <x v="831"/>
    <x v="0"/>
    <x v="0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x v="3371"/>
    <x v="3371"/>
    <x v="13"/>
    <x v="557"/>
    <x v="0"/>
    <x v="1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x v="3372"/>
    <x v="3372"/>
    <x v="8"/>
    <x v="2234"/>
    <x v="0"/>
    <x v="5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x v="3373"/>
    <x v="3373"/>
    <x v="9"/>
    <x v="142"/>
    <x v="0"/>
    <x v="1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x v="3374"/>
    <x v="3374"/>
    <x v="6"/>
    <x v="2235"/>
    <x v="0"/>
    <x v="0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x v="3375"/>
    <x v="3375"/>
    <x v="6"/>
    <x v="2236"/>
    <x v="0"/>
    <x v="1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x v="3376"/>
    <x v="3376"/>
    <x v="131"/>
    <x v="2237"/>
    <x v="0"/>
    <x v="1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x v="3377"/>
    <x v="3377"/>
    <x v="13"/>
    <x v="2238"/>
    <x v="0"/>
    <x v="1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x v="3378"/>
    <x v="3378"/>
    <x v="9"/>
    <x v="2239"/>
    <x v="0"/>
    <x v="0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x v="3379"/>
    <x v="3379"/>
    <x v="23"/>
    <x v="2240"/>
    <x v="0"/>
    <x v="0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x v="3380"/>
    <x v="3380"/>
    <x v="8"/>
    <x v="2241"/>
    <x v="0"/>
    <x v="1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x v="3381"/>
    <x v="3381"/>
    <x v="257"/>
    <x v="2242"/>
    <x v="0"/>
    <x v="0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x v="3382"/>
    <x v="3382"/>
    <x v="12"/>
    <x v="2243"/>
    <x v="0"/>
    <x v="0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x v="3383"/>
    <x v="3383"/>
    <x v="13"/>
    <x v="41"/>
    <x v="0"/>
    <x v="0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x v="3384"/>
    <x v="3384"/>
    <x v="13"/>
    <x v="1740"/>
    <x v="0"/>
    <x v="0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x v="3385"/>
    <x v="3385"/>
    <x v="9"/>
    <x v="2244"/>
    <x v="0"/>
    <x v="0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x v="3386"/>
    <x v="3386"/>
    <x v="15"/>
    <x v="2245"/>
    <x v="0"/>
    <x v="1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x v="3387"/>
    <x v="3387"/>
    <x v="3"/>
    <x v="2246"/>
    <x v="0"/>
    <x v="0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x v="3388"/>
    <x v="3388"/>
    <x v="15"/>
    <x v="2247"/>
    <x v="0"/>
    <x v="0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x v="3389"/>
    <x v="3389"/>
    <x v="2"/>
    <x v="2196"/>
    <x v="0"/>
    <x v="0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x v="3390"/>
    <x v="3390"/>
    <x v="2"/>
    <x v="83"/>
    <x v="0"/>
    <x v="1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x v="3391"/>
    <x v="3391"/>
    <x v="15"/>
    <x v="2248"/>
    <x v="0"/>
    <x v="0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x v="3392"/>
    <x v="3392"/>
    <x v="131"/>
    <x v="2249"/>
    <x v="0"/>
    <x v="1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x v="3393"/>
    <x v="3393"/>
    <x v="2"/>
    <x v="1622"/>
    <x v="0"/>
    <x v="1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x v="3394"/>
    <x v="3394"/>
    <x v="15"/>
    <x v="415"/>
    <x v="0"/>
    <x v="0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x v="3395"/>
    <x v="3395"/>
    <x v="49"/>
    <x v="668"/>
    <x v="0"/>
    <x v="1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x v="3396"/>
    <x v="3396"/>
    <x v="23"/>
    <x v="2250"/>
    <x v="0"/>
    <x v="0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x v="3397"/>
    <x v="3397"/>
    <x v="38"/>
    <x v="459"/>
    <x v="0"/>
    <x v="1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x v="3398"/>
    <x v="3398"/>
    <x v="3"/>
    <x v="2251"/>
    <x v="0"/>
    <x v="0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x v="3399"/>
    <x v="3399"/>
    <x v="193"/>
    <x v="2252"/>
    <x v="0"/>
    <x v="1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x v="3400"/>
    <x v="3400"/>
    <x v="36"/>
    <x v="2253"/>
    <x v="0"/>
    <x v="0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x v="3401"/>
    <x v="3401"/>
    <x v="13"/>
    <x v="41"/>
    <x v="0"/>
    <x v="1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x v="3402"/>
    <x v="3402"/>
    <x v="2"/>
    <x v="904"/>
    <x v="0"/>
    <x v="0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x v="3403"/>
    <x v="3403"/>
    <x v="18"/>
    <x v="2254"/>
    <x v="0"/>
    <x v="1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x v="3404"/>
    <x v="3404"/>
    <x v="3"/>
    <x v="2255"/>
    <x v="0"/>
    <x v="0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x v="3405"/>
    <x v="3405"/>
    <x v="13"/>
    <x v="2256"/>
    <x v="0"/>
    <x v="1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x v="3406"/>
    <x v="3406"/>
    <x v="2"/>
    <x v="2257"/>
    <x v="0"/>
    <x v="0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x v="3407"/>
    <x v="3407"/>
    <x v="2"/>
    <x v="2258"/>
    <x v="0"/>
    <x v="1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x v="3408"/>
    <x v="3408"/>
    <x v="9"/>
    <x v="2259"/>
    <x v="0"/>
    <x v="0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x v="3409"/>
    <x v="3409"/>
    <x v="36"/>
    <x v="2260"/>
    <x v="0"/>
    <x v="0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x v="3410"/>
    <x v="3410"/>
    <x v="9"/>
    <x v="142"/>
    <x v="0"/>
    <x v="1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x v="3411"/>
    <x v="3411"/>
    <x v="2"/>
    <x v="1084"/>
    <x v="0"/>
    <x v="0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x v="3412"/>
    <x v="3412"/>
    <x v="9"/>
    <x v="2090"/>
    <x v="0"/>
    <x v="0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x v="3413"/>
    <x v="3413"/>
    <x v="48"/>
    <x v="148"/>
    <x v="0"/>
    <x v="0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x v="3414"/>
    <x v="3414"/>
    <x v="23"/>
    <x v="2261"/>
    <x v="0"/>
    <x v="1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x v="3415"/>
    <x v="3415"/>
    <x v="180"/>
    <x v="2262"/>
    <x v="0"/>
    <x v="0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x v="3416"/>
    <x v="3416"/>
    <x v="23"/>
    <x v="2263"/>
    <x v="0"/>
    <x v="0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x v="3417"/>
    <x v="3417"/>
    <x v="181"/>
    <x v="2264"/>
    <x v="0"/>
    <x v="17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x v="3418"/>
    <x v="3418"/>
    <x v="176"/>
    <x v="2265"/>
    <x v="0"/>
    <x v="1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x v="3419"/>
    <x v="3419"/>
    <x v="3"/>
    <x v="2266"/>
    <x v="0"/>
    <x v="0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x v="3420"/>
    <x v="3420"/>
    <x v="9"/>
    <x v="2267"/>
    <x v="0"/>
    <x v="1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x v="3421"/>
    <x v="3421"/>
    <x v="49"/>
    <x v="457"/>
    <x v="0"/>
    <x v="0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x v="3422"/>
    <x v="3422"/>
    <x v="12"/>
    <x v="2268"/>
    <x v="0"/>
    <x v="0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x v="3423"/>
    <x v="3423"/>
    <x v="11"/>
    <x v="2269"/>
    <x v="0"/>
    <x v="0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x v="3424"/>
    <x v="3424"/>
    <x v="192"/>
    <x v="1959"/>
    <x v="0"/>
    <x v="0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x v="3425"/>
    <x v="3425"/>
    <x v="15"/>
    <x v="646"/>
    <x v="0"/>
    <x v="1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x v="3426"/>
    <x v="3426"/>
    <x v="13"/>
    <x v="910"/>
    <x v="0"/>
    <x v="1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x v="3427"/>
    <x v="3427"/>
    <x v="325"/>
    <x v="666"/>
    <x v="0"/>
    <x v="1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x v="3428"/>
    <x v="3428"/>
    <x v="13"/>
    <x v="2270"/>
    <x v="0"/>
    <x v="1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x v="3429"/>
    <x v="3429"/>
    <x v="13"/>
    <x v="41"/>
    <x v="0"/>
    <x v="0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x v="3430"/>
    <x v="3430"/>
    <x v="13"/>
    <x v="2271"/>
    <x v="0"/>
    <x v="0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x v="3431"/>
    <x v="3431"/>
    <x v="196"/>
    <x v="2272"/>
    <x v="0"/>
    <x v="0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x v="3432"/>
    <x v="3432"/>
    <x v="3"/>
    <x v="1285"/>
    <x v="0"/>
    <x v="0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x v="3433"/>
    <x v="3433"/>
    <x v="28"/>
    <x v="2273"/>
    <x v="0"/>
    <x v="0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x v="3434"/>
    <x v="3434"/>
    <x v="10"/>
    <x v="2274"/>
    <x v="0"/>
    <x v="0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x v="3435"/>
    <x v="3435"/>
    <x v="9"/>
    <x v="168"/>
    <x v="0"/>
    <x v="0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x v="3436"/>
    <x v="3436"/>
    <x v="30"/>
    <x v="2275"/>
    <x v="0"/>
    <x v="1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x v="3437"/>
    <x v="3437"/>
    <x v="38"/>
    <x v="2276"/>
    <x v="0"/>
    <x v="0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x v="3438"/>
    <x v="3438"/>
    <x v="10"/>
    <x v="2277"/>
    <x v="0"/>
    <x v="0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x v="3439"/>
    <x v="3439"/>
    <x v="30"/>
    <x v="1644"/>
    <x v="0"/>
    <x v="0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x v="3440"/>
    <x v="3440"/>
    <x v="49"/>
    <x v="156"/>
    <x v="0"/>
    <x v="0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x v="3441"/>
    <x v="3441"/>
    <x v="28"/>
    <x v="2278"/>
    <x v="0"/>
    <x v="0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x v="3442"/>
    <x v="3442"/>
    <x v="43"/>
    <x v="2279"/>
    <x v="0"/>
    <x v="2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x v="3443"/>
    <x v="3443"/>
    <x v="13"/>
    <x v="41"/>
    <x v="0"/>
    <x v="1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x v="3444"/>
    <x v="3444"/>
    <x v="28"/>
    <x v="876"/>
    <x v="0"/>
    <x v="1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x v="3445"/>
    <x v="3445"/>
    <x v="28"/>
    <x v="2280"/>
    <x v="0"/>
    <x v="0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x v="3446"/>
    <x v="3446"/>
    <x v="190"/>
    <x v="2281"/>
    <x v="0"/>
    <x v="0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x v="3447"/>
    <x v="3447"/>
    <x v="134"/>
    <x v="2282"/>
    <x v="0"/>
    <x v="0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x v="3448"/>
    <x v="3448"/>
    <x v="2"/>
    <x v="1158"/>
    <x v="0"/>
    <x v="1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x v="3449"/>
    <x v="3449"/>
    <x v="81"/>
    <x v="2283"/>
    <x v="0"/>
    <x v="0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x v="3450"/>
    <x v="3450"/>
    <x v="28"/>
    <x v="2284"/>
    <x v="0"/>
    <x v="0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x v="3451"/>
    <x v="3451"/>
    <x v="43"/>
    <x v="2285"/>
    <x v="0"/>
    <x v="1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x v="3452"/>
    <x v="3452"/>
    <x v="176"/>
    <x v="2286"/>
    <x v="0"/>
    <x v="1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x v="3453"/>
    <x v="3453"/>
    <x v="3"/>
    <x v="2287"/>
    <x v="0"/>
    <x v="0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x v="3454"/>
    <x v="3454"/>
    <x v="9"/>
    <x v="2288"/>
    <x v="0"/>
    <x v="0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x v="3455"/>
    <x v="3455"/>
    <x v="13"/>
    <x v="2289"/>
    <x v="0"/>
    <x v="0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x v="3456"/>
    <x v="3456"/>
    <x v="408"/>
    <x v="2290"/>
    <x v="0"/>
    <x v="0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x v="3457"/>
    <x v="3457"/>
    <x v="2"/>
    <x v="2291"/>
    <x v="0"/>
    <x v="1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x v="3458"/>
    <x v="3458"/>
    <x v="2"/>
    <x v="2292"/>
    <x v="0"/>
    <x v="1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x v="3459"/>
    <x v="3459"/>
    <x v="2"/>
    <x v="2293"/>
    <x v="0"/>
    <x v="0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x v="3460"/>
    <x v="3460"/>
    <x v="49"/>
    <x v="2294"/>
    <x v="0"/>
    <x v="0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x v="3461"/>
    <x v="3461"/>
    <x v="3"/>
    <x v="2295"/>
    <x v="0"/>
    <x v="5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x v="3462"/>
    <x v="3462"/>
    <x v="10"/>
    <x v="2296"/>
    <x v="0"/>
    <x v="0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x v="3463"/>
    <x v="3463"/>
    <x v="13"/>
    <x v="2169"/>
    <x v="0"/>
    <x v="1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x v="3464"/>
    <x v="3464"/>
    <x v="8"/>
    <x v="2297"/>
    <x v="0"/>
    <x v="0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x v="3465"/>
    <x v="3465"/>
    <x v="9"/>
    <x v="168"/>
    <x v="0"/>
    <x v="0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x v="3466"/>
    <x v="3466"/>
    <x v="3"/>
    <x v="2298"/>
    <x v="0"/>
    <x v="0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x v="3467"/>
    <x v="3467"/>
    <x v="70"/>
    <x v="2299"/>
    <x v="0"/>
    <x v="0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x v="3468"/>
    <x v="3468"/>
    <x v="49"/>
    <x v="672"/>
    <x v="0"/>
    <x v="0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x v="3469"/>
    <x v="3469"/>
    <x v="2"/>
    <x v="2300"/>
    <x v="0"/>
    <x v="1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x v="3470"/>
    <x v="3470"/>
    <x v="13"/>
    <x v="2301"/>
    <x v="0"/>
    <x v="0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x v="3471"/>
    <x v="3471"/>
    <x v="244"/>
    <x v="2302"/>
    <x v="0"/>
    <x v="0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x v="3472"/>
    <x v="3472"/>
    <x v="13"/>
    <x v="895"/>
    <x v="0"/>
    <x v="1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x v="3473"/>
    <x v="3473"/>
    <x v="43"/>
    <x v="2303"/>
    <x v="0"/>
    <x v="1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x v="3474"/>
    <x v="3474"/>
    <x v="43"/>
    <x v="2304"/>
    <x v="0"/>
    <x v="0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x v="3475"/>
    <x v="3475"/>
    <x v="40"/>
    <x v="857"/>
    <x v="0"/>
    <x v="0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x v="3476"/>
    <x v="3476"/>
    <x v="13"/>
    <x v="2305"/>
    <x v="0"/>
    <x v="0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x v="3477"/>
    <x v="3477"/>
    <x v="15"/>
    <x v="2306"/>
    <x v="0"/>
    <x v="1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x v="3478"/>
    <x v="3478"/>
    <x v="15"/>
    <x v="2307"/>
    <x v="0"/>
    <x v="0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x v="3479"/>
    <x v="3479"/>
    <x v="3"/>
    <x v="2308"/>
    <x v="0"/>
    <x v="2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x v="3480"/>
    <x v="3480"/>
    <x v="9"/>
    <x v="2309"/>
    <x v="0"/>
    <x v="1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x v="3481"/>
    <x v="3481"/>
    <x v="295"/>
    <x v="2310"/>
    <x v="0"/>
    <x v="0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x v="3482"/>
    <x v="3482"/>
    <x v="30"/>
    <x v="2311"/>
    <x v="0"/>
    <x v="0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x v="3483"/>
    <x v="3483"/>
    <x v="409"/>
    <x v="1827"/>
    <x v="0"/>
    <x v="0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x v="3484"/>
    <x v="3484"/>
    <x v="9"/>
    <x v="2312"/>
    <x v="0"/>
    <x v="0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x v="3485"/>
    <x v="3485"/>
    <x v="13"/>
    <x v="948"/>
    <x v="0"/>
    <x v="1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x v="3486"/>
    <x v="3486"/>
    <x v="9"/>
    <x v="2313"/>
    <x v="0"/>
    <x v="0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x v="3487"/>
    <x v="3487"/>
    <x v="10"/>
    <x v="2314"/>
    <x v="0"/>
    <x v="1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x v="3488"/>
    <x v="3488"/>
    <x v="28"/>
    <x v="2315"/>
    <x v="0"/>
    <x v="0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x v="3489"/>
    <x v="3489"/>
    <x v="2"/>
    <x v="2316"/>
    <x v="0"/>
    <x v="0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x v="3490"/>
    <x v="3490"/>
    <x v="276"/>
    <x v="2317"/>
    <x v="0"/>
    <x v="0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x v="3491"/>
    <x v="3491"/>
    <x v="15"/>
    <x v="646"/>
    <x v="0"/>
    <x v="0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x v="3492"/>
    <x v="3492"/>
    <x v="44"/>
    <x v="402"/>
    <x v="0"/>
    <x v="0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x v="3493"/>
    <x v="3493"/>
    <x v="10"/>
    <x v="2318"/>
    <x v="0"/>
    <x v="5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x v="3494"/>
    <x v="3494"/>
    <x v="9"/>
    <x v="2319"/>
    <x v="0"/>
    <x v="0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x v="3495"/>
    <x v="3495"/>
    <x v="410"/>
    <x v="472"/>
    <x v="0"/>
    <x v="0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x v="3496"/>
    <x v="3496"/>
    <x v="409"/>
    <x v="2320"/>
    <x v="0"/>
    <x v="5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x v="3497"/>
    <x v="3497"/>
    <x v="13"/>
    <x v="2321"/>
    <x v="0"/>
    <x v="0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x v="3498"/>
    <x v="3498"/>
    <x v="28"/>
    <x v="2322"/>
    <x v="0"/>
    <x v="0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x v="3499"/>
    <x v="3499"/>
    <x v="15"/>
    <x v="17"/>
    <x v="0"/>
    <x v="1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x v="3500"/>
    <x v="3500"/>
    <x v="23"/>
    <x v="2323"/>
    <x v="0"/>
    <x v="0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x v="3501"/>
    <x v="3501"/>
    <x v="30"/>
    <x v="2324"/>
    <x v="0"/>
    <x v="1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x v="3502"/>
    <x v="3502"/>
    <x v="28"/>
    <x v="325"/>
    <x v="0"/>
    <x v="0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x v="3503"/>
    <x v="3503"/>
    <x v="30"/>
    <x v="2325"/>
    <x v="0"/>
    <x v="0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x v="3504"/>
    <x v="3504"/>
    <x v="9"/>
    <x v="631"/>
    <x v="0"/>
    <x v="0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x v="3505"/>
    <x v="3505"/>
    <x v="3"/>
    <x v="2326"/>
    <x v="0"/>
    <x v="0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x v="3506"/>
    <x v="3506"/>
    <x v="213"/>
    <x v="147"/>
    <x v="0"/>
    <x v="1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x v="3507"/>
    <x v="3507"/>
    <x v="9"/>
    <x v="2327"/>
    <x v="0"/>
    <x v="0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x v="3508"/>
    <x v="3508"/>
    <x v="42"/>
    <x v="1217"/>
    <x v="0"/>
    <x v="0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x v="3509"/>
    <x v="3509"/>
    <x v="15"/>
    <x v="2328"/>
    <x v="0"/>
    <x v="1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x v="3510"/>
    <x v="3510"/>
    <x v="28"/>
    <x v="325"/>
    <x v="0"/>
    <x v="1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x v="3511"/>
    <x v="3511"/>
    <x v="70"/>
    <x v="2153"/>
    <x v="0"/>
    <x v="0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x v="3512"/>
    <x v="3512"/>
    <x v="2"/>
    <x v="1100"/>
    <x v="0"/>
    <x v="0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x v="3513"/>
    <x v="3513"/>
    <x v="9"/>
    <x v="2329"/>
    <x v="0"/>
    <x v="0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x v="3514"/>
    <x v="3514"/>
    <x v="30"/>
    <x v="911"/>
    <x v="0"/>
    <x v="0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x v="3515"/>
    <x v="3515"/>
    <x v="23"/>
    <x v="417"/>
    <x v="0"/>
    <x v="1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x v="3516"/>
    <x v="3516"/>
    <x v="15"/>
    <x v="2330"/>
    <x v="0"/>
    <x v="0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x v="3517"/>
    <x v="3517"/>
    <x v="13"/>
    <x v="40"/>
    <x v="0"/>
    <x v="1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x v="3518"/>
    <x v="3518"/>
    <x v="13"/>
    <x v="1132"/>
    <x v="0"/>
    <x v="1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x v="3519"/>
    <x v="3519"/>
    <x v="18"/>
    <x v="2331"/>
    <x v="0"/>
    <x v="0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x v="3520"/>
    <x v="3520"/>
    <x v="411"/>
    <x v="1174"/>
    <x v="0"/>
    <x v="1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x v="3521"/>
    <x v="3521"/>
    <x v="23"/>
    <x v="2332"/>
    <x v="0"/>
    <x v="1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x v="3522"/>
    <x v="3522"/>
    <x v="3"/>
    <x v="2333"/>
    <x v="0"/>
    <x v="0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x v="3523"/>
    <x v="3523"/>
    <x v="2"/>
    <x v="798"/>
    <x v="0"/>
    <x v="0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x v="3524"/>
    <x v="3524"/>
    <x v="126"/>
    <x v="2334"/>
    <x v="0"/>
    <x v="0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x v="3525"/>
    <x v="3525"/>
    <x v="12"/>
    <x v="2335"/>
    <x v="0"/>
    <x v="0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x v="3526"/>
    <x v="3526"/>
    <x v="409"/>
    <x v="2336"/>
    <x v="0"/>
    <x v="1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x v="3527"/>
    <x v="3527"/>
    <x v="2"/>
    <x v="2337"/>
    <x v="0"/>
    <x v="0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x v="3528"/>
    <x v="3528"/>
    <x v="181"/>
    <x v="2338"/>
    <x v="0"/>
    <x v="1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x v="3529"/>
    <x v="3529"/>
    <x v="28"/>
    <x v="1958"/>
    <x v="0"/>
    <x v="0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x v="3530"/>
    <x v="3530"/>
    <x v="412"/>
    <x v="1936"/>
    <x v="0"/>
    <x v="0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x v="3531"/>
    <x v="3531"/>
    <x v="2"/>
    <x v="2291"/>
    <x v="0"/>
    <x v="0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x v="3532"/>
    <x v="3532"/>
    <x v="10"/>
    <x v="2339"/>
    <x v="0"/>
    <x v="0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x v="3533"/>
    <x v="3533"/>
    <x v="13"/>
    <x v="2340"/>
    <x v="0"/>
    <x v="1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x v="3534"/>
    <x v="3534"/>
    <x v="325"/>
    <x v="398"/>
    <x v="0"/>
    <x v="1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x v="3535"/>
    <x v="3535"/>
    <x v="413"/>
    <x v="1967"/>
    <x v="0"/>
    <x v="5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x v="3536"/>
    <x v="3536"/>
    <x v="13"/>
    <x v="1956"/>
    <x v="0"/>
    <x v="1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x v="3537"/>
    <x v="3537"/>
    <x v="20"/>
    <x v="2341"/>
    <x v="0"/>
    <x v="0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x v="3538"/>
    <x v="3538"/>
    <x v="43"/>
    <x v="2342"/>
    <x v="0"/>
    <x v="1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x v="3539"/>
    <x v="3539"/>
    <x v="38"/>
    <x v="2343"/>
    <x v="0"/>
    <x v="1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x v="3540"/>
    <x v="3540"/>
    <x v="62"/>
    <x v="2344"/>
    <x v="0"/>
    <x v="0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x v="3541"/>
    <x v="3541"/>
    <x v="15"/>
    <x v="76"/>
    <x v="0"/>
    <x v="12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x v="3542"/>
    <x v="3542"/>
    <x v="30"/>
    <x v="911"/>
    <x v="0"/>
    <x v="0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x v="3543"/>
    <x v="3543"/>
    <x v="49"/>
    <x v="2345"/>
    <x v="0"/>
    <x v="0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x v="3544"/>
    <x v="3544"/>
    <x v="184"/>
    <x v="2346"/>
    <x v="0"/>
    <x v="0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x v="3545"/>
    <x v="3545"/>
    <x v="19"/>
    <x v="2347"/>
    <x v="0"/>
    <x v="0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x v="3546"/>
    <x v="3546"/>
    <x v="190"/>
    <x v="2307"/>
    <x v="0"/>
    <x v="0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x v="3547"/>
    <x v="3547"/>
    <x v="28"/>
    <x v="806"/>
    <x v="0"/>
    <x v="1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x v="3548"/>
    <x v="3548"/>
    <x v="30"/>
    <x v="2348"/>
    <x v="0"/>
    <x v="1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x v="3549"/>
    <x v="3549"/>
    <x v="15"/>
    <x v="2349"/>
    <x v="0"/>
    <x v="0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x v="3550"/>
    <x v="3550"/>
    <x v="414"/>
    <x v="2350"/>
    <x v="0"/>
    <x v="1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x v="3551"/>
    <x v="3551"/>
    <x v="62"/>
    <x v="2351"/>
    <x v="0"/>
    <x v="0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x v="3552"/>
    <x v="3552"/>
    <x v="10"/>
    <x v="2352"/>
    <x v="0"/>
    <x v="0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x v="3553"/>
    <x v="3553"/>
    <x v="262"/>
    <x v="1162"/>
    <x v="0"/>
    <x v="13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x v="3554"/>
    <x v="3554"/>
    <x v="41"/>
    <x v="2222"/>
    <x v="0"/>
    <x v="1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x v="3555"/>
    <x v="3555"/>
    <x v="57"/>
    <x v="2353"/>
    <x v="0"/>
    <x v="0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x v="3556"/>
    <x v="3556"/>
    <x v="18"/>
    <x v="1929"/>
    <x v="0"/>
    <x v="1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x v="3557"/>
    <x v="3557"/>
    <x v="28"/>
    <x v="831"/>
    <x v="0"/>
    <x v="2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x v="3558"/>
    <x v="3558"/>
    <x v="50"/>
    <x v="2354"/>
    <x v="0"/>
    <x v="5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x v="3559"/>
    <x v="3559"/>
    <x v="30"/>
    <x v="1904"/>
    <x v="0"/>
    <x v="0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x v="3560"/>
    <x v="3560"/>
    <x v="415"/>
    <x v="2355"/>
    <x v="0"/>
    <x v="1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x v="3561"/>
    <x v="3561"/>
    <x v="2"/>
    <x v="2356"/>
    <x v="0"/>
    <x v="1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x v="3562"/>
    <x v="3562"/>
    <x v="28"/>
    <x v="2025"/>
    <x v="0"/>
    <x v="1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x v="3563"/>
    <x v="3563"/>
    <x v="42"/>
    <x v="1156"/>
    <x v="0"/>
    <x v="0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x v="3564"/>
    <x v="3564"/>
    <x v="13"/>
    <x v="2357"/>
    <x v="0"/>
    <x v="1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x v="3565"/>
    <x v="3565"/>
    <x v="28"/>
    <x v="2358"/>
    <x v="0"/>
    <x v="1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x v="3566"/>
    <x v="3566"/>
    <x v="28"/>
    <x v="2359"/>
    <x v="0"/>
    <x v="0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x v="3567"/>
    <x v="3567"/>
    <x v="10"/>
    <x v="2360"/>
    <x v="0"/>
    <x v="0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x v="3568"/>
    <x v="3568"/>
    <x v="13"/>
    <x v="2361"/>
    <x v="0"/>
    <x v="0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x v="3569"/>
    <x v="3569"/>
    <x v="15"/>
    <x v="2362"/>
    <x v="0"/>
    <x v="1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x v="3570"/>
    <x v="3570"/>
    <x v="2"/>
    <x v="83"/>
    <x v="0"/>
    <x v="1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x v="3571"/>
    <x v="3571"/>
    <x v="9"/>
    <x v="2363"/>
    <x v="0"/>
    <x v="1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x v="3572"/>
    <x v="3572"/>
    <x v="238"/>
    <x v="2364"/>
    <x v="0"/>
    <x v="0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x v="3573"/>
    <x v="3573"/>
    <x v="3"/>
    <x v="2365"/>
    <x v="0"/>
    <x v="0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x v="3574"/>
    <x v="3574"/>
    <x v="213"/>
    <x v="173"/>
    <x v="0"/>
    <x v="0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x v="3575"/>
    <x v="3575"/>
    <x v="20"/>
    <x v="1911"/>
    <x v="0"/>
    <x v="0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x v="3576"/>
    <x v="3576"/>
    <x v="15"/>
    <x v="2366"/>
    <x v="0"/>
    <x v="1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x v="3577"/>
    <x v="3577"/>
    <x v="2"/>
    <x v="83"/>
    <x v="0"/>
    <x v="1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x v="3578"/>
    <x v="3578"/>
    <x v="42"/>
    <x v="581"/>
    <x v="0"/>
    <x v="0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x v="3579"/>
    <x v="3579"/>
    <x v="15"/>
    <x v="646"/>
    <x v="0"/>
    <x v="1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x v="3580"/>
    <x v="3580"/>
    <x v="28"/>
    <x v="2367"/>
    <x v="0"/>
    <x v="0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x v="3581"/>
    <x v="3581"/>
    <x v="9"/>
    <x v="2259"/>
    <x v="0"/>
    <x v="0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x v="3582"/>
    <x v="3582"/>
    <x v="9"/>
    <x v="2368"/>
    <x v="0"/>
    <x v="1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x v="3583"/>
    <x v="3583"/>
    <x v="104"/>
    <x v="909"/>
    <x v="0"/>
    <x v="0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x v="3584"/>
    <x v="3584"/>
    <x v="51"/>
    <x v="2369"/>
    <x v="0"/>
    <x v="0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x v="3585"/>
    <x v="3585"/>
    <x v="2"/>
    <x v="1508"/>
    <x v="0"/>
    <x v="1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x v="3586"/>
    <x v="3586"/>
    <x v="48"/>
    <x v="1671"/>
    <x v="0"/>
    <x v="1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x v="3587"/>
    <x v="3587"/>
    <x v="23"/>
    <x v="1977"/>
    <x v="0"/>
    <x v="0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x v="3588"/>
    <x v="3588"/>
    <x v="10"/>
    <x v="2370"/>
    <x v="0"/>
    <x v="1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x v="3589"/>
    <x v="3589"/>
    <x v="176"/>
    <x v="1281"/>
    <x v="0"/>
    <x v="0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x v="3590"/>
    <x v="3590"/>
    <x v="13"/>
    <x v="2371"/>
    <x v="0"/>
    <x v="0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x v="3591"/>
    <x v="3591"/>
    <x v="9"/>
    <x v="1830"/>
    <x v="0"/>
    <x v="0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x v="3592"/>
    <x v="3592"/>
    <x v="183"/>
    <x v="1132"/>
    <x v="0"/>
    <x v="0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x v="3593"/>
    <x v="3593"/>
    <x v="27"/>
    <x v="2372"/>
    <x v="0"/>
    <x v="0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x v="3594"/>
    <x v="3594"/>
    <x v="184"/>
    <x v="1699"/>
    <x v="0"/>
    <x v="5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x v="3595"/>
    <x v="3595"/>
    <x v="30"/>
    <x v="1644"/>
    <x v="0"/>
    <x v="0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x v="3596"/>
    <x v="3596"/>
    <x v="28"/>
    <x v="1666"/>
    <x v="0"/>
    <x v="0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x v="3597"/>
    <x v="3597"/>
    <x v="2"/>
    <x v="2373"/>
    <x v="0"/>
    <x v="0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x v="3598"/>
    <x v="3598"/>
    <x v="185"/>
    <x v="31"/>
    <x v="0"/>
    <x v="0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x v="3599"/>
    <x v="3599"/>
    <x v="13"/>
    <x v="2374"/>
    <x v="0"/>
    <x v="1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x v="3600"/>
    <x v="3600"/>
    <x v="23"/>
    <x v="2375"/>
    <x v="0"/>
    <x v="0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x v="3601"/>
    <x v="3601"/>
    <x v="15"/>
    <x v="1904"/>
    <x v="0"/>
    <x v="0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x v="3602"/>
    <x v="3602"/>
    <x v="9"/>
    <x v="1477"/>
    <x v="0"/>
    <x v="0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x v="3603"/>
    <x v="3603"/>
    <x v="49"/>
    <x v="75"/>
    <x v="0"/>
    <x v="1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x v="3604"/>
    <x v="3604"/>
    <x v="9"/>
    <x v="2376"/>
    <x v="0"/>
    <x v="1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x v="3605"/>
    <x v="3605"/>
    <x v="131"/>
    <x v="2377"/>
    <x v="0"/>
    <x v="1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x v="3606"/>
    <x v="3606"/>
    <x v="134"/>
    <x v="25"/>
    <x v="0"/>
    <x v="1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x v="3607"/>
    <x v="3607"/>
    <x v="416"/>
    <x v="2378"/>
    <x v="0"/>
    <x v="1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x v="3608"/>
    <x v="3608"/>
    <x v="28"/>
    <x v="2379"/>
    <x v="0"/>
    <x v="1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x v="3609"/>
    <x v="3609"/>
    <x v="30"/>
    <x v="95"/>
    <x v="0"/>
    <x v="1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x v="3610"/>
    <x v="3610"/>
    <x v="10"/>
    <x v="2380"/>
    <x v="0"/>
    <x v="5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x v="3611"/>
    <x v="3611"/>
    <x v="21"/>
    <x v="380"/>
    <x v="0"/>
    <x v="0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x v="3438"/>
    <x v="3612"/>
    <x v="30"/>
    <x v="2381"/>
    <x v="0"/>
    <x v="0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x v="3612"/>
    <x v="3613"/>
    <x v="30"/>
    <x v="1293"/>
    <x v="0"/>
    <x v="1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x v="3613"/>
    <x v="3614"/>
    <x v="30"/>
    <x v="2119"/>
    <x v="0"/>
    <x v="1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x v="3614"/>
    <x v="3615"/>
    <x v="417"/>
    <x v="2382"/>
    <x v="0"/>
    <x v="1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x v="3615"/>
    <x v="3616"/>
    <x v="13"/>
    <x v="895"/>
    <x v="0"/>
    <x v="1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x v="3616"/>
    <x v="3617"/>
    <x v="28"/>
    <x v="932"/>
    <x v="0"/>
    <x v="0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x v="3617"/>
    <x v="3618"/>
    <x v="124"/>
    <x v="2383"/>
    <x v="0"/>
    <x v="0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x v="3618"/>
    <x v="3619"/>
    <x v="9"/>
    <x v="2384"/>
    <x v="0"/>
    <x v="0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x v="3619"/>
    <x v="3620"/>
    <x v="28"/>
    <x v="2385"/>
    <x v="0"/>
    <x v="0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x v="3620"/>
    <x v="3621"/>
    <x v="30"/>
    <x v="142"/>
    <x v="0"/>
    <x v="0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x v="3621"/>
    <x v="3622"/>
    <x v="9"/>
    <x v="2386"/>
    <x v="0"/>
    <x v="0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x v="3622"/>
    <x v="3623"/>
    <x v="9"/>
    <x v="2329"/>
    <x v="0"/>
    <x v="1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x v="3623"/>
    <x v="3624"/>
    <x v="23"/>
    <x v="2387"/>
    <x v="0"/>
    <x v="1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x v="3624"/>
    <x v="3625"/>
    <x v="13"/>
    <x v="41"/>
    <x v="0"/>
    <x v="0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x v="3625"/>
    <x v="3626"/>
    <x v="57"/>
    <x v="117"/>
    <x v="2"/>
    <x v="0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x v="3626"/>
    <x v="3627"/>
    <x v="80"/>
    <x v="369"/>
    <x v="2"/>
    <x v="0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x v="3627"/>
    <x v="3628"/>
    <x v="9"/>
    <x v="116"/>
    <x v="2"/>
    <x v="1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x v="3628"/>
    <x v="3629"/>
    <x v="418"/>
    <x v="2388"/>
    <x v="2"/>
    <x v="0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x v="3629"/>
    <x v="3630"/>
    <x v="2"/>
    <x v="173"/>
    <x v="2"/>
    <x v="1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x v="3630"/>
    <x v="3631"/>
    <x v="10"/>
    <x v="2389"/>
    <x v="2"/>
    <x v="0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x v="3631"/>
    <x v="3632"/>
    <x v="96"/>
    <x v="2390"/>
    <x v="2"/>
    <x v="5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x v="3632"/>
    <x v="3633"/>
    <x v="8"/>
    <x v="2391"/>
    <x v="2"/>
    <x v="0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x v="3633"/>
    <x v="3634"/>
    <x v="60"/>
    <x v="117"/>
    <x v="2"/>
    <x v="0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x v="3634"/>
    <x v="3635"/>
    <x v="9"/>
    <x v="1796"/>
    <x v="2"/>
    <x v="0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x v="3635"/>
    <x v="3636"/>
    <x v="126"/>
    <x v="1168"/>
    <x v="2"/>
    <x v="5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x v="3636"/>
    <x v="3637"/>
    <x v="31"/>
    <x v="116"/>
    <x v="2"/>
    <x v="0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x v="3637"/>
    <x v="3638"/>
    <x v="28"/>
    <x v="434"/>
    <x v="2"/>
    <x v="0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x v="3638"/>
    <x v="3639"/>
    <x v="9"/>
    <x v="117"/>
    <x v="2"/>
    <x v="0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x v="3639"/>
    <x v="3640"/>
    <x v="176"/>
    <x v="493"/>
    <x v="2"/>
    <x v="12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x v="3640"/>
    <x v="3641"/>
    <x v="31"/>
    <x v="117"/>
    <x v="2"/>
    <x v="0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x v="3641"/>
    <x v="3642"/>
    <x v="10"/>
    <x v="378"/>
    <x v="2"/>
    <x v="0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x v="3642"/>
    <x v="3643"/>
    <x v="28"/>
    <x v="116"/>
    <x v="2"/>
    <x v="5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x v="3643"/>
    <x v="3644"/>
    <x v="3"/>
    <x v="517"/>
    <x v="2"/>
    <x v="0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x v="3644"/>
    <x v="3645"/>
    <x v="2"/>
    <x v="134"/>
    <x v="2"/>
    <x v="1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x v="3645"/>
    <x v="3646"/>
    <x v="79"/>
    <x v="2392"/>
    <x v="0"/>
    <x v="0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x v="3646"/>
    <x v="3647"/>
    <x v="47"/>
    <x v="1911"/>
    <x v="0"/>
    <x v="5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x v="3647"/>
    <x v="3648"/>
    <x v="2"/>
    <x v="83"/>
    <x v="0"/>
    <x v="1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x v="3648"/>
    <x v="3649"/>
    <x v="2"/>
    <x v="624"/>
    <x v="0"/>
    <x v="0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x v="2866"/>
    <x v="3650"/>
    <x v="43"/>
    <x v="2393"/>
    <x v="0"/>
    <x v="5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x v="3649"/>
    <x v="3651"/>
    <x v="13"/>
    <x v="1118"/>
    <x v="0"/>
    <x v="1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x v="3650"/>
    <x v="3652"/>
    <x v="15"/>
    <x v="2394"/>
    <x v="0"/>
    <x v="1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x v="3651"/>
    <x v="3653"/>
    <x v="10"/>
    <x v="2395"/>
    <x v="0"/>
    <x v="0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x v="3652"/>
    <x v="3654"/>
    <x v="10"/>
    <x v="2396"/>
    <x v="0"/>
    <x v="16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x v="3653"/>
    <x v="3655"/>
    <x v="13"/>
    <x v="2397"/>
    <x v="0"/>
    <x v="8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x v="3654"/>
    <x v="3656"/>
    <x v="15"/>
    <x v="17"/>
    <x v="0"/>
    <x v="0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x v="3655"/>
    <x v="3657"/>
    <x v="9"/>
    <x v="2398"/>
    <x v="0"/>
    <x v="0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x v="3656"/>
    <x v="3658"/>
    <x v="49"/>
    <x v="156"/>
    <x v="0"/>
    <x v="1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x v="3657"/>
    <x v="3659"/>
    <x v="9"/>
    <x v="2399"/>
    <x v="0"/>
    <x v="0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x v="3658"/>
    <x v="3660"/>
    <x v="6"/>
    <x v="2400"/>
    <x v="0"/>
    <x v="5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x v="3659"/>
    <x v="3661"/>
    <x v="419"/>
    <x v="731"/>
    <x v="0"/>
    <x v="1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x v="3660"/>
    <x v="3662"/>
    <x v="134"/>
    <x v="983"/>
    <x v="0"/>
    <x v="0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x v="3661"/>
    <x v="3663"/>
    <x v="420"/>
    <x v="2401"/>
    <x v="0"/>
    <x v="6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x v="3662"/>
    <x v="3664"/>
    <x v="38"/>
    <x v="647"/>
    <x v="0"/>
    <x v="0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x v="3663"/>
    <x v="3665"/>
    <x v="9"/>
    <x v="2402"/>
    <x v="0"/>
    <x v="1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x v="3664"/>
    <x v="3666"/>
    <x v="28"/>
    <x v="831"/>
    <x v="0"/>
    <x v="0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x v="3665"/>
    <x v="3667"/>
    <x v="28"/>
    <x v="2403"/>
    <x v="0"/>
    <x v="1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x v="3666"/>
    <x v="3668"/>
    <x v="421"/>
    <x v="854"/>
    <x v="0"/>
    <x v="1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x v="3667"/>
    <x v="3669"/>
    <x v="8"/>
    <x v="2404"/>
    <x v="0"/>
    <x v="0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x v="3668"/>
    <x v="3670"/>
    <x v="9"/>
    <x v="2405"/>
    <x v="0"/>
    <x v="1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x v="3669"/>
    <x v="3671"/>
    <x v="23"/>
    <x v="2406"/>
    <x v="0"/>
    <x v="1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x v="3670"/>
    <x v="3672"/>
    <x v="37"/>
    <x v="605"/>
    <x v="0"/>
    <x v="12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x v="3671"/>
    <x v="3673"/>
    <x v="45"/>
    <x v="119"/>
    <x v="0"/>
    <x v="1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x v="3672"/>
    <x v="3674"/>
    <x v="134"/>
    <x v="1249"/>
    <x v="0"/>
    <x v="0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x v="3673"/>
    <x v="3675"/>
    <x v="14"/>
    <x v="2407"/>
    <x v="0"/>
    <x v="0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x v="3674"/>
    <x v="3676"/>
    <x v="13"/>
    <x v="420"/>
    <x v="0"/>
    <x v="1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x v="3675"/>
    <x v="3677"/>
    <x v="13"/>
    <x v="2408"/>
    <x v="0"/>
    <x v="0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x v="3676"/>
    <x v="3678"/>
    <x v="9"/>
    <x v="2409"/>
    <x v="0"/>
    <x v="0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x v="3677"/>
    <x v="3679"/>
    <x v="28"/>
    <x v="2410"/>
    <x v="0"/>
    <x v="0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x v="3678"/>
    <x v="3680"/>
    <x v="9"/>
    <x v="2411"/>
    <x v="0"/>
    <x v="0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x v="3679"/>
    <x v="3681"/>
    <x v="8"/>
    <x v="2412"/>
    <x v="0"/>
    <x v="0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x v="3680"/>
    <x v="3682"/>
    <x v="47"/>
    <x v="2413"/>
    <x v="0"/>
    <x v="0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x v="3681"/>
    <x v="3683"/>
    <x v="10"/>
    <x v="2414"/>
    <x v="0"/>
    <x v="0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x v="3682"/>
    <x v="3684"/>
    <x v="18"/>
    <x v="2415"/>
    <x v="0"/>
    <x v="0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x v="3683"/>
    <x v="3685"/>
    <x v="10"/>
    <x v="2416"/>
    <x v="0"/>
    <x v="0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x v="3684"/>
    <x v="3686"/>
    <x v="9"/>
    <x v="1980"/>
    <x v="0"/>
    <x v="1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x v="3685"/>
    <x v="3687"/>
    <x v="9"/>
    <x v="504"/>
    <x v="0"/>
    <x v="0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x v="3686"/>
    <x v="3688"/>
    <x v="15"/>
    <x v="1122"/>
    <x v="0"/>
    <x v="0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x v="3687"/>
    <x v="3689"/>
    <x v="79"/>
    <x v="2417"/>
    <x v="0"/>
    <x v="0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x v="3688"/>
    <x v="3690"/>
    <x v="28"/>
    <x v="2343"/>
    <x v="0"/>
    <x v="0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x v="3689"/>
    <x v="3691"/>
    <x v="422"/>
    <x v="357"/>
    <x v="0"/>
    <x v="1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x v="3690"/>
    <x v="3692"/>
    <x v="8"/>
    <x v="2418"/>
    <x v="0"/>
    <x v="0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x v="3691"/>
    <x v="3693"/>
    <x v="23"/>
    <x v="2419"/>
    <x v="0"/>
    <x v="0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x v="3692"/>
    <x v="3694"/>
    <x v="13"/>
    <x v="109"/>
    <x v="0"/>
    <x v="1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x v="3693"/>
    <x v="3695"/>
    <x v="13"/>
    <x v="2420"/>
    <x v="0"/>
    <x v="1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x v="3694"/>
    <x v="3696"/>
    <x v="10"/>
    <x v="2421"/>
    <x v="0"/>
    <x v="0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x v="3695"/>
    <x v="3697"/>
    <x v="30"/>
    <x v="2381"/>
    <x v="0"/>
    <x v="0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x v="3696"/>
    <x v="3698"/>
    <x v="2"/>
    <x v="2422"/>
    <x v="0"/>
    <x v="0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x v="3697"/>
    <x v="3699"/>
    <x v="15"/>
    <x v="2423"/>
    <x v="0"/>
    <x v="1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x v="3698"/>
    <x v="3700"/>
    <x v="9"/>
    <x v="1980"/>
    <x v="0"/>
    <x v="1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x v="3699"/>
    <x v="3701"/>
    <x v="405"/>
    <x v="2044"/>
    <x v="0"/>
    <x v="0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x v="3700"/>
    <x v="3702"/>
    <x v="43"/>
    <x v="2424"/>
    <x v="0"/>
    <x v="1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x v="3701"/>
    <x v="3703"/>
    <x v="423"/>
    <x v="2425"/>
    <x v="0"/>
    <x v="0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x v="3702"/>
    <x v="3704"/>
    <x v="15"/>
    <x v="2426"/>
    <x v="0"/>
    <x v="0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x v="3703"/>
    <x v="3705"/>
    <x v="28"/>
    <x v="586"/>
    <x v="0"/>
    <x v="0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x v="3704"/>
    <x v="3706"/>
    <x v="176"/>
    <x v="1740"/>
    <x v="0"/>
    <x v="0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x v="3705"/>
    <x v="3707"/>
    <x v="28"/>
    <x v="2427"/>
    <x v="0"/>
    <x v="1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x v="3706"/>
    <x v="3708"/>
    <x v="46"/>
    <x v="2428"/>
    <x v="0"/>
    <x v="0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x v="3707"/>
    <x v="3709"/>
    <x v="2"/>
    <x v="365"/>
    <x v="0"/>
    <x v="0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x v="3708"/>
    <x v="3710"/>
    <x v="51"/>
    <x v="2429"/>
    <x v="0"/>
    <x v="0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x v="3709"/>
    <x v="3711"/>
    <x v="13"/>
    <x v="1944"/>
    <x v="0"/>
    <x v="0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x v="3710"/>
    <x v="3712"/>
    <x v="3"/>
    <x v="990"/>
    <x v="0"/>
    <x v="0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x v="3711"/>
    <x v="3713"/>
    <x v="8"/>
    <x v="2430"/>
    <x v="0"/>
    <x v="1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x v="3712"/>
    <x v="3714"/>
    <x v="134"/>
    <x v="2431"/>
    <x v="0"/>
    <x v="0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x v="3713"/>
    <x v="3715"/>
    <x v="23"/>
    <x v="2432"/>
    <x v="0"/>
    <x v="1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x v="3714"/>
    <x v="3716"/>
    <x v="2"/>
    <x v="1890"/>
    <x v="0"/>
    <x v="1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x v="3715"/>
    <x v="3717"/>
    <x v="48"/>
    <x v="2433"/>
    <x v="0"/>
    <x v="1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x v="3716"/>
    <x v="3718"/>
    <x v="126"/>
    <x v="2434"/>
    <x v="0"/>
    <x v="0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x v="3717"/>
    <x v="3719"/>
    <x v="10"/>
    <x v="2435"/>
    <x v="0"/>
    <x v="0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x v="3718"/>
    <x v="3720"/>
    <x v="15"/>
    <x v="2436"/>
    <x v="0"/>
    <x v="5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x v="3719"/>
    <x v="3721"/>
    <x v="37"/>
    <x v="2437"/>
    <x v="0"/>
    <x v="1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x v="3720"/>
    <x v="3722"/>
    <x v="270"/>
    <x v="2438"/>
    <x v="0"/>
    <x v="1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x v="3721"/>
    <x v="3723"/>
    <x v="43"/>
    <x v="1363"/>
    <x v="0"/>
    <x v="1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x v="3722"/>
    <x v="3724"/>
    <x v="16"/>
    <x v="2439"/>
    <x v="0"/>
    <x v="0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x v="3723"/>
    <x v="3725"/>
    <x v="13"/>
    <x v="1132"/>
    <x v="0"/>
    <x v="0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x v="3724"/>
    <x v="3726"/>
    <x v="22"/>
    <x v="2440"/>
    <x v="2"/>
    <x v="0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x v="3725"/>
    <x v="3727"/>
    <x v="10"/>
    <x v="2441"/>
    <x v="2"/>
    <x v="0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x v="3726"/>
    <x v="3728"/>
    <x v="28"/>
    <x v="173"/>
    <x v="2"/>
    <x v="0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x v="3727"/>
    <x v="3729"/>
    <x v="62"/>
    <x v="972"/>
    <x v="2"/>
    <x v="0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x v="3728"/>
    <x v="3730"/>
    <x v="16"/>
    <x v="449"/>
    <x v="2"/>
    <x v="9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x v="3729"/>
    <x v="3731"/>
    <x v="15"/>
    <x v="117"/>
    <x v="2"/>
    <x v="0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x v="3730"/>
    <x v="3732"/>
    <x v="15"/>
    <x v="2442"/>
    <x v="2"/>
    <x v="0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x v="3731"/>
    <x v="3733"/>
    <x v="325"/>
    <x v="170"/>
    <x v="2"/>
    <x v="1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x v="3732"/>
    <x v="3734"/>
    <x v="15"/>
    <x v="115"/>
    <x v="2"/>
    <x v="1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x v="3476"/>
    <x v="3735"/>
    <x v="176"/>
    <x v="403"/>
    <x v="2"/>
    <x v="0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x v="3733"/>
    <x v="3736"/>
    <x v="15"/>
    <x v="795"/>
    <x v="2"/>
    <x v="1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x v="3734"/>
    <x v="3737"/>
    <x v="23"/>
    <x v="1007"/>
    <x v="2"/>
    <x v="1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x v="3735"/>
    <x v="3738"/>
    <x v="13"/>
    <x v="1812"/>
    <x v="2"/>
    <x v="0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x v="3736"/>
    <x v="3739"/>
    <x v="22"/>
    <x v="117"/>
    <x v="2"/>
    <x v="0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x v="3737"/>
    <x v="3740"/>
    <x v="10"/>
    <x v="173"/>
    <x v="2"/>
    <x v="0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x v="3738"/>
    <x v="3741"/>
    <x v="41"/>
    <x v="117"/>
    <x v="2"/>
    <x v="0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x v="3739"/>
    <x v="3742"/>
    <x v="38"/>
    <x v="117"/>
    <x v="2"/>
    <x v="0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x v="3740"/>
    <x v="3743"/>
    <x v="213"/>
    <x v="115"/>
    <x v="2"/>
    <x v="0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x v="3741"/>
    <x v="3744"/>
    <x v="0"/>
    <x v="1672"/>
    <x v="2"/>
    <x v="0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x v="3742"/>
    <x v="3745"/>
    <x v="30"/>
    <x v="379"/>
    <x v="2"/>
    <x v="1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x v="3743"/>
    <x v="3746"/>
    <x v="10"/>
    <x v="2443"/>
    <x v="0"/>
    <x v="0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x v="3744"/>
    <x v="3747"/>
    <x v="2"/>
    <x v="2"/>
    <x v="0"/>
    <x v="0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x v="3745"/>
    <x v="3748"/>
    <x v="12"/>
    <x v="2444"/>
    <x v="0"/>
    <x v="0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x v="3746"/>
    <x v="3749"/>
    <x v="28"/>
    <x v="2445"/>
    <x v="0"/>
    <x v="0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x v="3747"/>
    <x v="3750"/>
    <x v="2"/>
    <x v="1941"/>
    <x v="0"/>
    <x v="1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x v="3748"/>
    <x v="3751"/>
    <x v="10"/>
    <x v="2446"/>
    <x v="0"/>
    <x v="0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x v="3749"/>
    <x v="3752"/>
    <x v="30"/>
    <x v="142"/>
    <x v="0"/>
    <x v="0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x v="3750"/>
    <x v="3753"/>
    <x v="131"/>
    <x v="2447"/>
    <x v="0"/>
    <x v="1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x v="3751"/>
    <x v="3754"/>
    <x v="37"/>
    <x v="2448"/>
    <x v="0"/>
    <x v="0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x v="3752"/>
    <x v="3755"/>
    <x v="8"/>
    <x v="2449"/>
    <x v="0"/>
    <x v="0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x v="3753"/>
    <x v="3756"/>
    <x v="15"/>
    <x v="317"/>
    <x v="0"/>
    <x v="0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x v="3754"/>
    <x v="3757"/>
    <x v="23"/>
    <x v="2450"/>
    <x v="0"/>
    <x v="0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x v="3755"/>
    <x v="3758"/>
    <x v="10"/>
    <x v="2451"/>
    <x v="0"/>
    <x v="0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x v="3756"/>
    <x v="3759"/>
    <x v="2"/>
    <x v="83"/>
    <x v="0"/>
    <x v="1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x v="3757"/>
    <x v="3760"/>
    <x v="21"/>
    <x v="2452"/>
    <x v="0"/>
    <x v="1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x v="3758"/>
    <x v="3761"/>
    <x v="10"/>
    <x v="97"/>
    <x v="0"/>
    <x v="0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x v="3759"/>
    <x v="3762"/>
    <x v="15"/>
    <x v="646"/>
    <x v="0"/>
    <x v="0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x v="3760"/>
    <x v="3763"/>
    <x v="39"/>
    <x v="2453"/>
    <x v="0"/>
    <x v="0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x v="3761"/>
    <x v="3764"/>
    <x v="3"/>
    <x v="2454"/>
    <x v="0"/>
    <x v="0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x v="3762"/>
    <x v="3765"/>
    <x v="13"/>
    <x v="2455"/>
    <x v="0"/>
    <x v="0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x v="3763"/>
    <x v="3766"/>
    <x v="23"/>
    <x v="2456"/>
    <x v="0"/>
    <x v="0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x v="3764"/>
    <x v="3767"/>
    <x v="184"/>
    <x v="1742"/>
    <x v="0"/>
    <x v="0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x v="3765"/>
    <x v="3768"/>
    <x v="13"/>
    <x v="41"/>
    <x v="0"/>
    <x v="1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x v="3766"/>
    <x v="3769"/>
    <x v="28"/>
    <x v="2457"/>
    <x v="0"/>
    <x v="0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x v="3767"/>
    <x v="3770"/>
    <x v="10"/>
    <x v="2458"/>
    <x v="0"/>
    <x v="0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x v="3768"/>
    <x v="3771"/>
    <x v="10"/>
    <x v="106"/>
    <x v="0"/>
    <x v="0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x v="3769"/>
    <x v="3772"/>
    <x v="30"/>
    <x v="911"/>
    <x v="0"/>
    <x v="5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x v="3770"/>
    <x v="3773"/>
    <x v="13"/>
    <x v="557"/>
    <x v="0"/>
    <x v="0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x v="3771"/>
    <x v="3774"/>
    <x v="6"/>
    <x v="763"/>
    <x v="0"/>
    <x v="0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x v="3772"/>
    <x v="3775"/>
    <x v="13"/>
    <x v="2459"/>
    <x v="0"/>
    <x v="0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x v="3773"/>
    <x v="3776"/>
    <x v="262"/>
    <x v="570"/>
    <x v="0"/>
    <x v="0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x v="3774"/>
    <x v="3777"/>
    <x v="36"/>
    <x v="2460"/>
    <x v="0"/>
    <x v="0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x v="3775"/>
    <x v="3778"/>
    <x v="30"/>
    <x v="142"/>
    <x v="0"/>
    <x v="0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x v="3776"/>
    <x v="3779"/>
    <x v="37"/>
    <x v="2461"/>
    <x v="0"/>
    <x v="0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x v="3777"/>
    <x v="3780"/>
    <x v="13"/>
    <x v="1256"/>
    <x v="0"/>
    <x v="1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x v="3778"/>
    <x v="3781"/>
    <x v="38"/>
    <x v="2462"/>
    <x v="0"/>
    <x v="0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x v="3779"/>
    <x v="3782"/>
    <x v="28"/>
    <x v="1900"/>
    <x v="0"/>
    <x v="5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x v="3780"/>
    <x v="3783"/>
    <x v="13"/>
    <x v="10"/>
    <x v="0"/>
    <x v="1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x v="3781"/>
    <x v="3784"/>
    <x v="12"/>
    <x v="2463"/>
    <x v="0"/>
    <x v="0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x v="3782"/>
    <x v="3785"/>
    <x v="18"/>
    <x v="574"/>
    <x v="0"/>
    <x v="0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x v="3783"/>
    <x v="3786"/>
    <x v="96"/>
    <x v="83"/>
    <x v="2"/>
    <x v="0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x v="3784"/>
    <x v="3787"/>
    <x v="424"/>
    <x v="851"/>
    <x v="2"/>
    <x v="1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x v="3785"/>
    <x v="3788"/>
    <x v="36"/>
    <x v="117"/>
    <x v="2"/>
    <x v="0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x v="3786"/>
    <x v="3789"/>
    <x v="15"/>
    <x v="117"/>
    <x v="2"/>
    <x v="0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x v="3787"/>
    <x v="3790"/>
    <x v="78"/>
    <x v="428"/>
    <x v="2"/>
    <x v="0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x v="3788"/>
    <x v="3791"/>
    <x v="39"/>
    <x v="2411"/>
    <x v="2"/>
    <x v="0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x v="3789"/>
    <x v="3792"/>
    <x v="10"/>
    <x v="155"/>
    <x v="2"/>
    <x v="1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x v="3790"/>
    <x v="3793"/>
    <x v="20"/>
    <x v="115"/>
    <x v="2"/>
    <x v="1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x v="3791"/>
    <x v="3794"/>
    <x v="290"/>
    <x v="116"/>
    <x v="2"/>
    <x v="0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x v="3792"/>
    <x v="3795"/>
    <x v="12"/>
    <x v="2464"/>
    <x v="2"/>
    <x v="0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x v="3793"/>
    <x v="3796"/>
    <x v="54"/>
    <x v="581"/>
    <x v="2"/>
    <x v="0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x v="3794"/>
    <x v="3797"/>
    <x v="3"/>
    <x v="2465"/>
    <x v="2"/>
    <x v="0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x v="3795"/>
    <x v="3798"/>
    <x v="29"/>
    <x v="695"/>
    <x v="2"/>
    <x v="0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x v="3796"/>
    <x v="3799"/>
    <x v="10"/>
    <x v="446"/>
    <x v="2"/>
    <x v="0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x v="3797"/>
    <x v="3800"/>
    <x v="9"/>
    <x v="117"/>
    <x v="2"/>
    <x v="0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x v="3798"/>
    <x v="3801"/>
    <x v="14"/>
    <x v="2466"/>
    <x v="2"/>
    <x v="0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x v="3799"/>
    <x v="3802"/>
    <x v="6"/>
    <x v="117"/>
    <x v="2"/>
    <x v="0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x v="3800"/>
    <x v="3803"/>
    <x v="60"/>
    <x v="158"/>
    <x v="2"/>
    <x v="0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x v="3801"/>
    <x v="3804"/>
    <x v="51"/>
    <x v="139"/>
    <x v="2"/>
    <x v="2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x v="3802"/>
    <x v="3805"/>
    <x v="15"/>
    <x v="2467"/>
    <x v="2"/>
    <x v="0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x v="3803"/>
    <x v="3806"/>
    <x v="28"/>
    <x v="325"/>
    <x v="0"/>
    <x v="1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x v="3804"/>
    <x v="3807"/>
    <x v="13"/>
    <x v="874"/>
    <x v="0"/>
    <x v="1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x v="3805"/>
    <x v="3808"/>
    <x v="15"/>
    <x v="2468"/>
    <x v="0"/>
    <x v="0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x v="3806"/>
    <x v="3809"/>
    <x v="49"/>
    <x v="2469"/>
    <x v="0"/>
    <x v="1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x v="3807"/>
    <x v="3810"/>
    <x v="13"/>
    <x v="1539"/>
    <x v="0"/>
    <x v="5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x v="3808"/>
    <x v="3811"/>
    <x v="190"/>
    <x v="2470"/>
    <x v="0"/>
    <x v="0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x v="3809"/>
    <x v="3812"/>
    <x v="15"/>
    <x v="2083"/>
    <x v="0"/>
    <x v="0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x v="3810"/>
    <x v="3813"/>
    <x v="28"/>
    <x v="2471"/>
    <x v="0"/>
    <x v="1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x v="3811"/>
    <x v="3814"/>
    <x v="15"/>
    <x v="2472"/>
    <x v="0"/>
    <x v="0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x v="3812"/>
    <x v="3815"/>
    <x v="13"/>
    <x v="2473"/>
    <x v="0"/>
    <x v="0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x v="3813"/>
    <x v="3816"/>
    <x v="49"/>
    <x v="365"/>
    <x v="0"/>
    <x v="0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x v="3814"/>
    <x v="3705"/>
    <x v="28"/>
    <x v="2474"/>
    <x v="0"/>
    <x v="0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x v="3815"/>
    <x v="3817"/>
    <x v="43"/>
    <x v="357"/>
    <x v="0"/>
    <x v="1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x v="3816"/>
    <x v="3818"/>
    <x v="8"/>
    <x v="2475"/>
    <x v="0"/>
    <x v="0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x v="3817"/>
    <x v="3819"/>
    <x v="10"/>
    <x v="2476"/>
    <x v="0"/>
    <x v="12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x v="3818"/>
    <x v="3820"/>
    <x v="30"/>
    <x v="2477"/>
    <x v="0"/>
    <x v="0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x v="3819"/>
    <x v="3821"/>
    <x v="49"/>
    <x v="795"/>
    <x v="0"/>
    <x v="1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x v="3820"/>
    <x v="3822"/>
    <x v="10"/>
    <x v="2478"/>
    <x v="0"/>
    <x v="0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x v="3821"/>
    <x v="3823"/>
    <x v="20"/>
    <x v="526"/>
    <x v="0"/>
    <x v="1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x v="3822"/>
    <x v="3824"/>
    <x v="9"/>
    <x v="2479"/>
    <x v="0"/>
    <x v="1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x v="3823"/>
    <x v="3825"/>
    <x v="10"/>
    <x v="97"/>
    <x v="0"/>
    <x v="0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x v="3824"/>
    <x v="3826"/>
    <x v="2"/>
    <x v="2480"/>
    <x v="0"/>
    <x v="0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x v="3825"/>
    <x v="3827"/>
    <x v="213"/>
    <x v="1175"/>
    <x v="0"/>
    <x v="0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x v="3826"/>
    <x v="3828"/>
    <x v="2"/>
    <x v="2481"/>
    <x v="0"/>
    <x v="0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x v="3827"/>
    <x v="3829"/>
    <x v="38"/>
    <x v="2482"/>
    <x v="0"/>
    <x v="0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x v="3828"/>
    <x v="3830"/>
    <x v="38"/>
    <x v="2483"/>
    <x v="0"/>
    <x v="5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x v="3829"/>
    <x v="3831"/>
    <x v="9"/>
    <x v="2484"/>
    <x v="0"/>
    <x v="1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x v="3830"/>
    <x v="3832"/>
    <x v="48"/>
    <x v="1002"/>
    <x v="0"/>
    <x v="1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x v="3831"/>
    <x v="3833"/>
    <x v="134"/>
    <x v="72"/>
    <x v="0"/>
    <x v="0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x v="3832"/>
    <x v="3834"/>
    <x v="13"/>
    <x v="2485"/>
    <x v="0"/>
    <x v="1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x v="3833"/>
    <x v="3835"/>
    <x v="57"/>
    <x v="2486"/>
    <x v="0"/>
    <x v="11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x v="3834"/>
    <x v="3836"/>
    <x v="13"/>
    <x v="874"/>
    <x v="0"/>
    <x v="0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x v="3835"/>
    <x v="3837"/>
    <x v="332"/>
    <x v="654"/>
    <x v="0"/>
    <x v="1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x v="3836"/>
    <x v="3838"/>
    <x v="3"/>
    <x v="2487"/>
    <x v="2"/>
    <x v="0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x v="3837"/>
    <x v="3839"/>
    <x v="10"/>
    <x v="2488"/>
    <x v="2"/>
    <x v="1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x v="3838"/>
    <x v="3840"/>
    <x v="10"/>
    <x v="2489"/>
    <x v="2"/>
    <x v="0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x v="3839"/>
    <x v="3841"/>
    <x v="336"/>
    <x v="2490"/>
    <x v="2"/>
    <x v="0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x v="3840"/>
    <x v="3842"/>
    <x v="79"/>
    <x v="2491"/>
    <x v="2"/>
    <x v="0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x v="3841"/>
    <x v="3843"/>
    <x v="39"/>
    <x v="2492"/>
    <x v="2"/>
    <x v="0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x v="3842"/>
    <x v="3844"/>
    <x v="124"/>
    <x v="1230"/>
    <x v="2"/>
    <x v="0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x v="3843"/>
    <x v="3845"/>
    <x v="93"/>
    <x v="2493"/>
    <x v="2"/>
    <x v="0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x v="3844"/>
    <x v="3846"/>
    <x v="11"/>
    <x v="2494"/>
    <x v="2"/>
    <x v="12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x v="3845"/>
    <x v="3847"/>
    <x v="28"/>
    <x v="2495"/>
    <x v="2"/>
    <x v="0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x v="3846"/>
    <x v="3848"/>
    <x v="30"/>
    <x v="1483"/>
    <x v="2"/>
    <x v="1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x v="3847"/>
    <x v="3849"/>
    <x v="3"/>
    <x v="170"/>
    <x v="2"/>
    <x v="0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x v="3848"/>
    <x v="3850"/>
    <x v="57"/>
    <x v="375"/>
    <x v="2"/>
    <x v="0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x v="3849"/>
    <x v="3851"/>
    <x v="34"/>
    <x v="2496"/>
    <x v="2"/>
    <x v="0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x v="3850"/>
    <x v="3852"/>
    <x v="28"/>
    <x v="379"/>
    <x v="2"/>
    <x v="0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x v="3851"/>
    <x v="3853"/>
    <x v="10"/>
    <x v="116"/>
    <x v="2"/>
    <x v="0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x v="3852"/>
    <x v="3854"/>
    <x v="10"/>
    <x v="92"/>
    <x v="2"/>
    <x v="0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x v="3853"/>
    <x v="3855"/>
    <x v="2"/>
    <x v="115"/>
    <x v="2"/>
    <x v="1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x v="3854"/>
    <x v="3856"/>
    <x v="30"/>
    <x v="116"/>
    <x v="2"/>
    <x v="0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x v="3855"/>
    <x v="3857"/>
    <x v="12"/>
    <x v="848"/>
    <x v="2"/>
    <x v="0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x v="3856"/>
    <x v="3858"/>
    <x v="13"/>
    <x v="173"/>
    <x v="2"/>
    <x v="0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x v="3857"/>
    <x v="3859"/>
    <x v="51"/>
    <x v="116"/>
    <x v="2"/>
    <x v="0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x v="3858"/>
    <x v="3860"/>
    <x v="12"/>
    <x v="117"/>
    <x v="2"/>
    <x v="0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x v="3859"/>
    <x v="3861"/>
    <x v="10"/>
    <x v="177"/>
    <x v="2"/>
    <x v="0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x v="3860"/>
    <x v="3862"/>
    <x v="425"/>
    <x v="1084"/>
    <x v="2"/>
    <x v="5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x v="3861"/>
    <x v="3863"/>
    <x v="13"/>
    <x v="143"/>
    <x v="2"/>
    <x v="0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x v="3862"/>
    <x v="3864"/>
    <x v="13"/>
    <x v="2345"/>
    <x v="2"/>
    <x v="0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x v="3863"/>
    <x v="3865"/>
    <x v="10"/>
    <x v="115"/>
    <x v="1"/>
    <x v="1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x v="3864"/>
    <x v="3866"/>
    <x v="426"/>
    <x v="2497"/>
    <x v="1"/>
    <x v="0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x v="3865"/>
    <x v="3867"/>
    <x v="3"/>
    <x v="646"/>
    <x v="1"/>
    <x v="0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x v="3866"/>
    <x v="3868"/>
    <x v="15"/>
    <x v="130"/>
    <x v="1"/>
    <x v="0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x v="3867"/>
    <x v="3869"/>
    <x v="36"/>
    <x v="117"/>
    <x v="1"/>
    <x v="0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x v="3868"/>
    <x v="3870"/>
    <x v="62"/>
    <x v="117"/>
    <x v="1"/>
    <x v="0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x v="3869"/>
    <x v="3871"/>
    <x v="420"/>
    <x v="117"/>
    <x v="1"/>
    <x v="4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x v="3870"/>
    <x v="3872"/>
    <x v="11"/>
    <x v="117"/>
    <x v="1"/>
    <x v="8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x v="3871"/>
    <x v="3873"/>
    <x v="195"/>
    <x v="2498"/>
    <x v="1"/>
    <x v="1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x v="3872"/>
    <x v="3874"/>
    <x v="31"/>
    <x v="2499"/>
    <x v="1"/>
    <x v="0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x v="3873"/>
    <x v="3875"/>
    <x v="102"/>
    <x v="115"/>
    <x v="1"/>
    <x v="0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x v="3874"/>
    <x v="3876"/>
    <x v="36"/>
    <x v="117"/>
    <x v="1"/>
    <x v="1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x v="3875"/>
    <x v="3877"/>
    <x v="51"/>
    <x v="1255"/>
    <x v="1"/>
    <x v="1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x v="3876"/>
    <x v="3878"/>
    <x v="2"/>
    <x v="379"/>
    <x v="1"/>
    <x v="0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x v="3877"/>
    <x v="3879"/>
    <x v="11"/>
    <x v="117"/>
    <x v="1"/>
    <x v="2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x v="3878"/>
    <x v="3880"/>
    <x v="36"/>
    <x v="117"/>
    <x v="1"/>
    <x v="1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x v="3879"/>
    <x v="3881"/>
    <x v="3"/>
    <x v="117"/>
    <x v="1"/>
    <x v="0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x v="3880"/>
    <x v="3882"/>
    <x v="427"/>
    <x v="117"/>
    <x v="1"/>
    <x v="0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x v="3881"/>
    <x v="3883"/>
    <x v="3"/>
    <x v="117"/>
    <x v="1"/>
    <x v="2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x v="3882"/>
    <x v="3884"/>
    <x v="13"/>
    <x v="428"/>
    <x v="1"/>
    <x v="0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x v="3883"/>
    <x v="3885"/>
    <x v="13"/>
    <x v="2500"/>
    <x v="2"/>
    <x v="1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x v="3884"/>
    <x v="3886"/>
    <x v="6"/>
    <x v="1497"/>
    <x v="2"/>
    <x v="0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x v="3885"/>
    <x v="3887"/>
    <x v="36"/>
    <x v="2501"/>
    <x v="2"/>
    <x v="0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x v="3886"/>
    <x v="3888"/>
    <x v="134"/>
    <x v="92"/>
    <x v="2"/>
    <x v="0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x v="3887"/>
    <x v="3889"/>
    <x v="28"/>
    <x v="117"/>
    <x v="2"/>
    <x v="0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x v="3888"/>
    <x v="3890"/>
    <x v="63"/>
    <x v="2502"/>
    <x v="2"/>
    <x v="0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x v="3889"/>
    <x v="3891"/>
    <x v="36"/>
    <x v="624"/>
    <x v="2"/>
    <x v="0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x v="3890"/>
    <x v="3892"/>
    <x v="28"/>
    <x v="155"/>
    <x v="2"/>
    <x v="0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x v="3891"/>
    <x v="3893"/>
    <x v="183"/>
    <x v="575"/>
    <x v="2"/>
    <x v="0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x v="3892"/>
    <x v="3894"/>
    <x v="30"/>
    <x v="1901"/>
    <x v="2"/>
    <x v="4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x v="3893"/>
    <x v="3895"/>
    <x v="30"/>
    <x v="552"/>
    <x v="2"/>
    <x v="1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x v="3894"/>
    <x v="3896"/>
    <x v="3"/>
    <x v="366"/>
    <x v="2"/>
    <x v="0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x v="3895"/>
    <x v="3897"/>
    <x v="30"/>
    <x v="2503"/>
    <x v="2"/>
    <x v="0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x v="3896"/>
    <x v="3898"/>
    <x v="9"/>
    <x v="379"/>
    <x v="2"/>
    <x v="0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x v="3897"/>
    <x v="3899"/>
    <x v="9"/>
    <x v="159"/>
    <x v="2"/>
    <x v="1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x v="3898"/>
    <x v="3900"/>
    <x v="15"/>
    <x v="117"/>
    <x v="2"/>
    <x v="0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x v="3899"/>
    <x v="3901"/>
    <x v="3"/>
    <x v="158"/>
    <x v="2"/>
    <x v="0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x v="3900"/>
    <x v="3902"/>
    <x v="15"/>
    <x v="2504"/>
    <x v="2"/>
    <x v="1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x v="3901"/>
    <x v="3903"/>
    <x v="15"/>
    <x v="2373"/>
    <x v="2"/>
    <x v="1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x v="3902"/>
    <x v="3904"/>
    <x v="28"/>
    <x v="358"/>
    <x v="2"/>
    <x v="0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x v="3903"/>
    <x v="3905"/>
    <x v="47"/>
    <x v="654"/>
    <x v="2"/>
    <x v="0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x v="3904"/>
    <x v="3906"/>
    <x v="127"/>
    <x v="2503"/>
    <x v="2"/>
    <x v="0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x v="3905"/>
    <x v="3907"/>
    <x v="12"/>
    <x v="1935"/>
    <x v="2"/>
    <x v="0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x v="3906"/>
    <x v="3908"/>
    <x v="6"/>
    <x v="2505"/>
    <x v="2"/>
    <x v="0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x v="3907"/>
    <x v="3909"/>
    <x v="36"/>
    <x v="116"/>
    <x v="2"/>
    <x v="0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x v="3908"/>
    <x v="3910"/>
    <x v="3"/>
    <x v="325"/>
    <x v="2"/>
    <x v="0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x v="3909"/>
    <x v="3911"/>
    <x v="30"/>
    <x v="711"/>
    <x v="2"/>
    <x v="1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x v="3910"/>
    <x v="3912"/>
    <x v="15"/>
    <x v="139"/>
    <x v="2"/>
    <x v="1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x v="3911"/>
    <x v="3913"/>
    <x v="13"/>
    <x v="117"/>
    <x v="2"/>
    <x v="8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x v="3912"/>
    <x v="3914"/>
    <x v="8"/>
    <x v="115"/>
    <x v="2"/>
    <x v="1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x v="3913"/>
    <x v="3915"/>
    <x v="127"/>
    <x v="678"/>
    <x v="2"/>
    <x v="1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x v="3914"/>
    <x v="3916"/>
    <x v="10"/>
    <x v="456"/>
    <x v="2"/>
    <x v="1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x v="3915"/>
    <x v="3917"/>
    <x v="30"/>
    <x v="2503"/>
    <x v="2"/>
    <x v="1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x v="3916"/>
    <x v="3918"/>
    <x v="9"/>
    <x v="117"/>
    <x v="2"/>
    <x v="1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x v="3917"/>
    <x v="3919"/>
    <x v="47"/>
    <x v="377"/>
    <x v="2"/>
    <x v="0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x v="3918"/>
    <x v="3920"/>
    <x v="236"/>
    <x v="2506"/>
    <x v="2"/>
    <x v="1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x v="3919"/>
    <x v="3921"/>
    <x v="36"/>
    <x v="2507"/>
    <x v="2"/>
    <x v="0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x v="3920"/>
    <x v="3922"/>
    <x v="325"/>
    <x v="493"/>
    <x v="2"/>
    <x v="0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x v="3921"/>
    <x v="3923"/>
    <x v="10"/>
    <x v="493"/>
    <x v="2"/>
    <x v="2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x v="3922"/>
    <x v="3924"/>
    <x v="30"/>
    <x v="379"/>
    <x v="2"/>
    <x v="1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x v="3923"/>
    <x v="3925"/>
    <x v="10"/>
    <x v="1208"/>
    <x v="2"/>
    <x v="0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x v="3924"/>
    <x v="3926"/>
    <x v="22"/>
    <x v="2508"/>
    <x v="2"/>
    <x v="0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x v="3925"/>
    <x v="3927"/>
    <x v="3"/>
    <x v="117"/>
    <x v="2"/>
    <x v="2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x v="3926"/>
    <x v="3928"/>
    <x v="6"/>
    <x v="117"/>
    <x v="2"/>
    <x v="0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x v="3927"/>
    <x v="3929"/>
    <x v="14"/>
    <x v="116"/>
    <x v="2"/>
    <x v="0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x v="3928"/>
    <x v="3930"/>
    <x v="39"/>
    <x v="2509"/>
    <x v="2"/>
    <x v="0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x v="3929"/>
    <x v="3931"/>
    <x v="10"/>
    <x v="1100"/>
    <x v="2"/>
    <x v="0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x v="3930"/>
    <x v="3932"/>
    <x v="9"/>
    <x v="2510"/>
    <x v="2"/>
    <x v="1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x v="3931"/>
    <x v="3933"/>
    <x v="22"/>
    <x v="117"/>
    <x v="2"/>
    <x v="0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x v="3932"/>
    <x v="3934"/>
    <x v="428"/>
    <x v="2511"/>
    <x v="2"/>
    <x v="0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x v="3933"/>
    <x v="3935"/>
    <x v="429"/>
    <x v="2512"/>
    <x v="2"/>
    <x v="0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x v="3934"/>
    <x v="3936"/>
    <x v="10"/>
    <x v="139"/>
    <x v="2"/>
    <x v="2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x v="3935"/>
    <x v="3937"/>
    <x v="10"/>
    <x v="143"/>
    <x v="2"/>
    <x v="0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x v="3936"/>
    <x v="3938"/>
    <x v="62"/>
    <x v="155"/>
    <x v="2"/>
    <x v="0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x v="3937"/>
    <x v="3939"/>
    <x v="38"/>
    <x v="117"/>
    <x v="2"/>
    <x v="0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x v="3938"/>
    <x v="3940"/>
    <x v="10"/>
    <x v="2513"/>
    <x v="2"/>
    <x v="0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x v="3939"/>
    <x v="3941"/>
    <x v="10"/>
    <x v="117"/>
    <x v="2"/>
    <x v="0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x v="3940"/>
    <x v="3942"/>
    <x v="13"/>
    <x v="139"/>
    <x v="2"/>
    <x v="0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x v="3941"/>
    <x v="3943"/>
    <x v="12"/>
    <x v="666"/>
    <x v="2"/>
    <x v="0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x v="3942"/>
    <x v="3944"/>
    <x v="9"/>
    <x v="462"/>
    <x v="2"/>
    <x v="0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x v="3943"/>
    <x v="3945"/>
    <x v="11"/>
    <x v="117"/>
    <x v="2"/>
    <x v="2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x v="3944"/>
    <x v="3946"/>
    <x v="3"/>
    <x v="2514"/>
    <x v="2"/>
    <x v="2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x v="3945"/>
    <x v="3947"/>
    <x v="23"/>
    <x v="379"/>
    <x v="2"/>
    <x v="0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x v="3946"/>
    <x v="2849"/>
    <x v="61"/>
    <x v="116"/>
    <x v="2"/>
    <x v="17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x v="3947"/>
    <x v="3948"/>
    <x v="91"/>
    <x v="379"/>
    <x v="2"/>
    <x v="0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x v="3948"/>
    <x v="3949"/>
    <x v="430"/>
    <x v="117"/>
    <x v="2"/>
    <x v="0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x v="3949"/>
    <x v="3950"/>
    <x v="31"/>
    <x v="117"/>
    <x v="2"/>
    <x v="5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x v="3950"/>
    <x v="3951"/>
    <x v="257"/>
    <x v="94"/>
    <x v="2"/>
    <x v="0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x v="3951"/>
    <x v="3952"/>
    <x v="62"/>
    <x v="117"/>
    <x v="2"/>
    <x v="0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x v="3952"/>
    <x v="3953"/>
    <x v="89"/>
    <x v="1001"/>
    <x v="2"/>
    <x v="0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x v="3953"/>
    <x v="3954"/>
    <x v="13"/>
    <x v="762"/>
    <x v="2"/>
    <x v="0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x v="3954"/>
    <x v="3955"/>
    <x v="38"/>
    <x v="2515"/>
    <x v="2"/>
    <x v="0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x v="3955"/>
    <x v="3956"/>
    <x v="9"/>
    <x v="372"/>
    <x v="2"/>
    <x v="0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x v="3956"/>
    <x v="3957"/>
    <x v="10"/>
    <x v="577"/>
    <x v="2"/>
    <x v="1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x v="3957"/>
    <x v="3958"/>
    <x v="123"/>
    <x v="372"/>
    <x v="2"/>
    <x v="1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x v="3958"/>
    <x v="3959"/>
    <x v="3"/>
    <x v="117"/>
    <x v="2"/>
    <x v="5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x v="3959"/>
    <x v="3960"/>
    <x v="13"/>
    <x v="691"/>
    <x v="2"/>
    <x v="0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x v="3960"/>
    <x v="3961"/>
    <x v="13"/>
    <x v="2516"/>
    <x v="2"/>
    <x v="0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x v="3961"/>
    <x v="3962"/>
    <x v="51"/>
    <x v="372"/>
    <x v="2"/>
    <x v="0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x v="3962"/>
    <x v="3963"/>
    <x v="180"/>
    <x v="22"/>
    <x v="2"/>
    <x v="0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x v="3963"/>
    <x v="3964"/>
    <x v="10"/>
    <x v="2517"/>
    <x v="2"/>
    <x v="0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x v="3964"/>
    <x v="3965"/>
    <x v="431"/>
    <x v="2518"/>
    <x v="2"/>
    <x v="0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x v="3965"/>
    <x v="3966"/>
    <x v="36"/>
    <x v="143"/>
    <x v="2"/>
    <x v="0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x v="3966"/>
    <x v="3967"/>
    <x v="32"/>
    <x v="2519"/>
    <x v="2"/>
    <x v="0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x v="3967"/>
    <x v="3968"/>
    <x v="28"/>
    <x v="2518"/>
    <x v="2"/>
    <x v="0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x v="3968"/>
    <x v="3969"/>
    <x v="10"/>
    <x v="2520"/>
    <x v="2"/>
    <x v="0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x v="3969"/>
    <x v="3970"/>
    <x v="28"/>
    <x v="1002"/>
    <x v="2"/>
    <x v="1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x v="3970"/>
    <x v="3971"/>
    <x v="432"/>
    <x v="117"/>
    <x v="2"/>
    <x v="0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x v="3971"/>
    <x v="3972"/>
    <x v="46"/>
    <x v="972"/>
    <x v="2"/>
    <x v="0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x v="3972"/>
    <x v="3973"/>
    <x v="161"/>
    <x v="2521"/>
    <x v="2"/>
    <x v="0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x v="3973"/>
    <x v="3974"/>
    <x v="13"/>
    <x v="2522"/>
    <x v="2"/>
    <x v="0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x v="3974"/>
    <x v="3975"/>
    <x v="12"/>
    <x v="178"/>
    <x v="2"/>
    <x v="1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x v="3975"/>
    <x v="3976"/>
    <x v="30"/>
    <x v="2202"/>
    <x v="2"/>
    <x v="0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x v="3357"/>
    <x v="3357"/>
    <x v="11"/>
    <x v="1281"/>
    <x v="2"/>
    <x v="0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x v="3976"/>
    <x v="3977"/>
    <x v="16"/>
    <x v="575"/>
    <x v="2"/>
    <x v="1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x v="3977"/>
    <x v="3978"/>
    <x v="433"/>
    <x v="2523"/>
    <x v="2"/>
    <x v="0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x v="3978"/>
    <x v="3979"/>
    <x v="15"/>
    <x v="483"/>
    <x v="2"/>
    <x v="1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x v="3979"/>
    <x v="3980"/>
    <x v="13"/>
    <x v="762"/>
    <x v="2"/>
    <x v="0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x v="3980"/>
    <x v="3981"/>
    <x v="10"/>
    <x v="2524"/>
    <x v="2"/>
    <x v="1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x v="3981"/>
    <x v="3982"/>
    <x v="44"/>
    <x v="118"/>
    <x v="2"/>
    <x v="1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x v="3982"/>
    <x v="3983"/>
    <x v="15"/>
    <x v="573"/>
    <x v="2"/>
    <x v="0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x v="3983"/>
    <x v="3984"/>
    <x v="9"/>
    <x v="117"/>
    <x v="2"/>
    <x v="0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x v="3984"/>
    <x v="3985"/>
    <x v="409"/>
    <x v="2525"/>
    <x v="2"/>
    <x v="1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x v="3985"/>
    <x v="3986"/>
    <x v="2"/>
    <x v="173"/>
    <x v="2"/>
    <x v="0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x v="3986"/>
    <x v="3987"/>
    <x v="3"/>
    <x v="2526"/>
    <x v="2"/>
    <x v="0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x v="3987"/>
    <x v="3988"/>
    <x v="63"/>
    <x v="158"/>
    <x v="2"/>
    <x v="0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x v="3988"/>
    <x v="3989"/>
    <x v="13"/>
    <x v="139"/>
    <x v="2"/>
    <x v="0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x v="3989"/>
    <x v="3990"/>
    <x v="48"/>
    <x v="119"/>
    <x v="2"/>
    <x v="1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x v="3990"/>
    <x v="3991"/>
    <x v="9"/>
    <x v="2527"/>
    <x v="2"/>
    <x v="0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x v="3991"/>
    <x v="3992"/>
    <x v="9"/>
    <x v="117"/>
    <x v="2"/>
    <x v="1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x v="3992"/>
    <x v="3993"/>
    <x v="21"/>
    <x v="526"/>
    <x v="2"/>
    <x v="0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x v="3993"/>
    <x v="3994"/>
    <x v="39"/>
    <x v="2528"/>
    <x v="2"/>
    <x v="0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x v="3994"/>
    <x v="3995"/>
    <x v="6"/>
    <x v="115"/>
    <x v="2"/>
    <x v="0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x v="3995"/>
    <x v="3996"/>
    <x v="38"/>
    <x v="2508"/>
    <x v="2"/>
    <x v="1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x v="3996"/>
    <x v="3997"/>
    <x v="21"/>
    <x v="1937"/>
    <x v="2"/>
    <x v="0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x v="3997"/>
    <x v="3960"/>
    <x v="13"/>
    <x v="1671"/>
    <x v="2"/>
    <x v="0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x v="3998"/>
    <x v="3998"/>
    <x v="2"/>
    <x v="116"/>
    <x v="2"/>
    <x v="0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x v="3999"/>
    <x v="3999"/>
    <x v="9"/>
    <x v="130"/>
    <x v="2"/>
    <x v="0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x v="4000"/>
    <x v="4000"/>
    <x v="11"/>
    <x v="369"/>
    <x v="2"/>
    <x v="0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x v="3988"/>
    <x v="4001"/>
    <x v="13"/>
    <x v="139"/>
    <x v="2"/>
    <x v="0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x v="4001"/>
    <x v="4002"/>
    <x v="28"/>
    <x v="177"/>
    <x v="2"/>
    <x v="1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x v="4002"/>
    <x v="4003"/>
    <x v="434"/>
    <x v="735"/>
    <x v="2"/>
    <x v="1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x v="4003"/>
    <x v="4004"/>
    <x v="312"/>
    <x v="2529"/>
    <x v="2"/>
    <x v="0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x v="4004"/>
    <x v="4005"/>
    <x v="49"/>
    <x v="1820"/>
    <x v="2"/>
    <x v="1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x v="4005"/>
    <x v="4006"/>
    <x v="435"/>
    <x v="117"/>
    <x v="2"/>
    <x v="1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x v="4006"/>
    <x v="4007"/>
    <x v="13"/>
    <x v="375"/>
    <x v="2"/>
    <x v="0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x v="4007"/>
    <x v="4008"/>
    <x v="7"/>
    <x v="117"/>
    <x v="2"/>
    <x v="0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x v="4008"/>
    <x v="4009"/>
    <x v="39"/>
    <x v="116"/>
    <x v="2"/>
    <x v="0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x v="4009"/>
    <x v="4010"/>
    <x v="2"/>
    <x v="119"/>
    <x v="2"/>
    <x v="1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x v="4010"/>
    <x v="4011"/>
    <x v="3"/>
    <x v="522"/>
    <x v="2"/>
    <x v="0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x v="4011"/>
    <x v="4012"/>
    <x v="15"/>
    <x v="176"/>
    <x v="2"/>
    <x v="1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x v="4012"/>
    <x v="4013"/>
    <x v="8"/>
    <x v="792"/>
    <x v="2"/>
    <x v="0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x v="4013"/>
    <x v="4014"/>
    <x v="20"/>
    <x v="173"/>
    <x v="2"/>
    <x v="0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x v="4014"/>
    <x v="4015"/>
    <x v="36"/>
    <x v="366"/>
    <x v="2"/>
    <x v="0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x v="4015"/>
    <x v="4016"/>
    <x v="102"/>
    <x v="2530"/>
    <x v="2"/>
    <x v="0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x v="4016"/>
    <x v="4017"/>
    <x v="39"/>
    <x v="117"/>
    <x v="2"/>
    <x v="0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x v="4017"/>
    <x v="4018"/>
    <x v="134"/>
    <x v="115"/>
    <x v="2"/>
    <x v="0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x v="4018"/>
    <x v="4019"/>
    <x v="10"/>
    <x v="156"/>
    <x v="2"/>
    <x v="6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x v="4019"/>
    <x v="4020"/>
    <x v="23"/>
    <x v="117"/>
    <x v="2"/>
    <x v="0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x v="4020"/>
    <x v="4021"/>
    <x v="9"/>
    <x v="394"/>
    <x v="2"/>
    <x v="0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x v="4021"/>
    <x v="4022"/>
    <x v="13"/>
    <x v="2531"/>
    <x v="2"/>
    <x v="0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x v="4022"/>
    <x v="4023"/>
    <x v="22"/>
    <x v="117"/>
    <x v="2"/>
    <x v="0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x v="4023"/>
    <x v="4024"/>
    <x v="30"/>
    <x v="402"/>
    <x v="2"/>
    <x v="0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x v="4024"/>
    <x v="4025"/>
    <x v="10"/>
    <x v="117"/>
    <x v="2"/>
    <x v="0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x v="4025"/>
    <x v="4026"/>
    <x v="436"/>
    <x v="2532"/>
    <x v="2"/>
    <x v="0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x v="4026"/>
    <x v="4027"/>
    <x v="437"/>
    <x v="2533"/>
    <x v="2"/>
    <x v="1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x v="4027"/>
    <x v="4028"/>
    <x v="438"/>
    <x v="148"/>
    <x v="2"/>
    <x v="0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x v="4028"/>
    <x v="4029"/>
    <x v="3"/>
    <x v="2534"/>
    <x v="2"/>
    <x v="0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x v="4029"/>
    <x v="3326"/>
    <x v="12"/>
    <x v="2535"/>
    <x v="2"/>
    <x v="0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x v="4030"/>
    <x v="4030"/>
    <x v="176"/>
    <x v="439"/>
    <x v="2"/>
    <x v="0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x v="4031"/>
    <x v="4031"/>
    <x v="30"/>
    <x v="356"/>
    <x v="2"/>
    <x v="0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x v="4032"/>
    <x v="4032"/>
    <x v="2"/>
    <x v="452"/>
    <x v="2"/>
    <x v="0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x v="4033"/>
    <x v="4033"/>
    <x v="6"/>
    <x v="911"/>
    <x v="2"/>
    <x v="0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x v="4034"/>
    <x v="4034"/>
    <x v="10"/>
    <x v="577"/>
    <x v="2"/>
    <x v="1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x v="4035"/>
    <x v="4035"/>
    <x v="3"/>
    <x v="577"/>
    <x v="2"/>
    <x v="0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x v="4036"/>
    <x v="4036"/>
    <x v="43"/>
    <x v="117"/>
    <x v="2"/>
    <x v="5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x v="4037"/>
    <x v="4037"/>
    <x v="20"/>
    <x v="1175"/>
    <x v="2"/>
    <x v="0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x v="4038"/>
    <x v="4038"/>
    <x v="10"/>
    <x v="116"/>
    <x v="2"/>
    <x v="2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x v="4039"/>
    <x v="4039"/>
    <x v="439"/>
    <x v="75"/>
    <x v="2"/>
    <x v="0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x v="4040"/>
    <x v="4040"/>
    <x v="10"/>
    <x v="178"/>
    <x v="2"/>
    <x v="0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x v="4041"/>
    <x v="4041"/>
    <x v="73"/>
    <x v="2536"/>
    <x v="2"/>
    <x v="1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x v="4042"/>
    <x v="4042"/>
    <x v="22"/>
    <x v="1486"/>
    <x v="2"/>
    <x v="0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x v="4043"/>
    <x v="4043"/>
    <x v="15"/>
    <x v="116"/>
    <x v="2"/>
    <x v="0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x v="4044"/>
    <x v="4044"/>
    <x v="2"/>
    <x v="117"/>
    <x v="2"/>
    <x v="0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x v="4045"/>
    <x v="4045"/>
    <x v="9"/>
    <x v="1673"/>
    <x v="2"/>
    <x v="0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x v="4046"/>
    <x v="4046"/>
    <x v="2"/>
    <x v="178"/>
    <x v="2"/>
    <x v="1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x v="4047"/>
    <x v="4047"/>
    <x v="440"/>
    <x v="117"/>
    <x v="2"/>
    <x v="0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x v="4048"/>
    <x v="4048"/>
    <x v="10"/>
    <x v="695"/>
    <x v="2"/>
    <x v="1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x v="4049"/>
    <x v="4049"/>
    <x v="15"/>
    <x v="1955"/>
    <x v="2"/>
    <x v="0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x v="4050"/>
    <x v="4050"/>
    <x v="8"/>
    <x v="2537"/>
    <x v="2"/>
    <x v="1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x v="4051"/>
    <x v="4051"/>
    <x v="192"/>
    <x v="483"/>
    <x v="2"/>
    <x v="0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x v="4052"/>
    <x v="4052"/>
    <x v="3"/>
    <x v="156"/>
    <x v="2"/>
    <x v="5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x v="4053"/>
    <x v="4053"/>
    <x v="3"/>
    <x v="2516"/>
    <x v="2"/>
    <x v="5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x v="4054"/>
    <x v="4054"/>
    <x v="441"/>
    <x v="117"/>
    <x v="2"/>
    <x v="0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x v="4055"/>
    <x v="4055"/>
    <x v="22"/>
    <x v="2538"/>
    <x v="2"/>
    <x v="0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x v="4056"/>
    <x v="4056"/>
    <x v="196"/>
    <x v="2503"/>
    <x v="2"/>
    <x v="1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x v="4057"/>
    <x v="4057"/>
    <x v="13"/>
    <x v="2285"/>
    <x v="2"/>
    <x v="2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x v="4058"/>
    <x v="4058"/>
    <x v="23"/>
    <x v="2539"/>
    <x v="2"/>
    <x v="0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x v="4059"/>
    <x v="4059"/>
    <x v="36"/>
    <x v="379"/>
    <x v="2"/>
    <x v="0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x v="4060"/>
    <x v="3887"/>
    <x v="10"/>
    <x v="631"/>
    <x v="2"/>
    <x v="0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x v="4061"/>
    <x v="4060"/>
    <x v="442"/>
    <x v="2540"/>
    <x v="2"/>
    <x v="0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x v="4062"/>
    <x v="4061"/>
    <x v="21"/>
    <x v="357"/>
    <x v="2"/>
    <x v="1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x v="4063"/>
    <x v="4062"/>
    <x v="28"/>
    <x v="785"/>
    <x v="2"/>
    <x v="0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x v="4064"/>
    <x v="4063"/>
    <x v="22"/>
    <x v="117"/>
    <x v="2"/>
    <x v="14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x v="4065"/>
    <x v="4064"/>
    <x v="28"/>
    <x v="460"/>
    <x v="2"/>
    <x v="1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x v="4066"/>
    <x v="4065"/>
    <x v="8"/>
    <x v="2541"/>
    <x v="2"/>
    <x v="0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x v="4067"/>
    <x v="4066"/>
    <x v="181"/>
    <x v="2542"/>
    <x v="2"/>
    <x v="1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x v="4068"/>
    <x v="4067"/>
    <x v="13"/>
    <x v="2543"/>
    <x v="2"/>
    <x v="1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x v="4069"/>
    <x v="4068"/>
    <x v="176"/>
    <x v="117"/>
    <x v="2"/>
    <x v="0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x v="4070"/>
    <x v="4069"/>
    <x v="36"/>
    <x v="2544"/>
    <x v="2"/>
    <x v="0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x v="4071"/>
    <x v="4070"/>
    <x v="49"/>
    <x v="117"/>
    <x v="2"/>
    <x v="1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x v="4072"/>
    <x v="4071"/>
    <x v="9"/>
    <x v="139"/>
    <x v="2"/>
    <x v="0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x v="4073"/>
    <x v="4072"/>
    <x v="9"/>
    <x v="117"/>
    <x v="2"/>
    <x v="0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x v="4074"/>
    <x v="4073"/>
    <x v="443"/>
    <x v="457"/>
    <x v="2"/>
    <x v="0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x v="4075"/>
    <x v="4074"/>
    <x v="325"/>
    <x v="158"/>
    <x v="2"/>
    <x v="0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x v="4076"/>
    <x v="4075"/>
    <x v="8"/>
    <x v="2545"/>
    <x v="2"/>
    <x v="0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x v="4077"/>
    <x v="4076"/>
    <x v="9"/>
    <x v="115"/>
    <x v="2"/>
    <x v="13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x v="4078"/>
    <x v="4077"/>
    <x v="8"/>
    <x v="115"/>
    <x v="2"/>
    <x v="0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x v="4079"/>
    <x v="4078"/>
    <x v="28"/>
    <x v="779"/>
    <x v="2"/>
    <x v="0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x v="4080"/>
    <x v="4079"/>
    <x v="376"/>
    <x v="117"/>
    <x v="2"/>
    <x v="0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x v="4081"/>
    <x v="4080"/>
    <x v="13"/>
    <x v="1168"/>
    <x v="2"/>
    <x v="1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x v="4082"/>
    <x v="4081"/>
    <x v="10"/>
    <x v="739"/>
    <x v="2"/>
    <x v="0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x v="4083"/>
    <x v="4082"/>
    <x v="28"/>
    <x v="573"/>
    <x v="2"/>
    <x v="0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x v="4084"/>
    <x v="4083"/>
    <x v="183"/>
    <x v="2546"/>
    <x v="2"/>
    <x v="0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x v="4085"/>
    <x v="4084"/>
    <x v="74"/>
    <x v="170"/>
    <x v="2"/>
    <x v="0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x v="4086"/>
    <x v="4085"/>
    <x v="30"/>
    <x v="177"/>
    <x v="2"/>
    <x v="1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x v="4087"/>
    <x v="4086"/>
    <x v="13"/>
    <x v="655"/>
    <x v="2"/>
    <x v="0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x v="4088"/>
    <x v="4087"/>
    <x v="11"/>
    <x v="25"/>
    <x v="2"/>
    <x v="14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x v="4089"/>
    <x v="4088"/>
    <x v="8"/>
    <x v="402"/>
    <x v="2"/>
    <x v="1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x v="4090"/>
    <x v="4089"/>
    <x v="3"/>
    <x v="117"/>
    <x v="2"/>
    <x v="1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x v="4091"/>
    <x v="4090"/>
    <x v="96"/>
    <x v="117"/>
    <x v="2"/>
    <x v="0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x v="4092"/>
    <x v="4091"/>
    <x v="37"/>
    <x v="155"/>
    <x v="2"/>
    <x v="0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x v="4093"/>
    <x v="4092"/>
    <x v="444"/>
    <x v="117"/>
    <x v="2"/>
    <x v="0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x v="4094"/>
    <x v="4093"/>
    <x v="20"/>
    <x v="117"/>
    <x v="2"/>
    <x v="0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x v="4095"/>
    <x v="4094"/>
    <x v="2"/>
    <x v="2547"/>
    <x v="2"/>
    <x v="0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x v="4096"/>
    <x v="4095"/>
    <x v="28"/>
    <x v="173"/>
    <x v="2"/>
    <x v="0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x v="4097"/>
    <x v="4096"/>
    <x v="9"/>
    <x v="762"/>
    <x v="2"/>
    <x v="2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x v="4098"/>
    <x v="4097"/>
    <x v="287"/>
    <x v="2094"/>
    <x v="2"/>
    <x v="14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x v="4099"/>
    <x v="4098"/>
    <x v="10"/>
    <x v="2404"/>
    <x v="2"/>
    <x v="0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x v="4100"/>
    <x v="4099"/>
    <x v="13"/>
    <x v="781"/>
    <x v="2"/>
    <x v="0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x v="4101"/>
    <x v="4100"/>
    <x v="9"/>
    <x v="1765"/>
    <x v="2"/>
    <x v="0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x v="4102"/>
    <x v="4101"/>
    <x v="2"/>
    <x v="117"/>
    <x v="2"/>
    <x v="1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x v="4103"/>
    <x v="4102"/>
    <x v="43"/>
    <x v="1726"/>
    <x v="2"/>
    <x v="1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x v="4104"/>
    <x v="4103"/>
    <x v="9"/>
    <x v="1077"/>
    <x v="2"/>
    <x v="0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x v="4105"/>
    <x v="2849"/>
    <x v="30"/>
    <x v="116"/>
    <x v="2"/>
    <x v="17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x v="4106"/>
    <x v="4104"/>
    <x v="15"/>
    <x v="158"/>
    <x v="2"/>
    <x v="0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6A71E-94CD-E748-BF23-DDFCA7C0B8B6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G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x="2"/>
        <item x="3"/>
        <item x="4"/>
        <item x="5"/>
        <item x="6"/>
        <item x="7"/>
        <item x="8"/>
        <item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5529E-5CD8-7343-8EC0-2B995E09C391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8:G92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x="1"/>
        <item x="2"/>
        <item x="3"/>
        <item x="4"/>
        <item x="5"/>
        <item x="6"/>
        <item x="7"/>
        <item x="8"/>
        <item x="9"/>
        <item sd="0" x="10"/>
        <item t="default"/>
      </items>
    </pivotField>
  </pivotFields>
  <rowFields count="2">
    <field x="21"/>
    <field x="18"/>
  </rowFields>
  <rowItems count="63">
    <i>
      <x v="2"/>
    </i>
    <i r="1">
      <x v="7"/>
    </i>
    <i r="1">
      <x v="10"/>
    </i>
    <i r="1">
      <x v="12"/>
    </i>
    <i>
      <x v="3"/>
    </i>
    <i r="1">
      <x v="3"/>
    </i>
    <i r="1">
      <x v="4"/>
    </i>
    <i r="1">
      <x v="12"/>
    </i>
    <i>
      <x v="4"/>
    </i>
    <i r="1">
      <x v="1"/>
    </i>
    <i r="1">
      <x v="3"/>
    </i>
    <i r="1">
      <x v="4"/>
    </i>
    <i r="1">
      <x v="9"/>
    </i>
    <i r="1">
      <x v="11"/>
    </i>
    <i>
      <x v="5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>
      <x v="6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EAF3D-024A-9A4A-BED9-3B3A555C14E3}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4:R24" firstHeaderRow="0" firstDataRow="1" firstDataCol="1" rowPageCount="1" colPageCount="1"/>
  <pivotFields count="22">
    <pivotField showAll="0"/>
    <pivotField showAll="0"/>
    <pivotField showAll="0"/>
    <pivotField numFmtId="44" showAll="0"/>
    <pivotField dataField="1" numFmtId="164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multipleItemSelectionAllowed="1" showAll="0">
      <items count="5">
        <item h="1" x="1"/>
        <item h="1" x="2"/>
        <item h="1" x="3"/>
        <item x="0"/>
        <item t="default"/>
      </items>
    </pivotField>
    <pivotField axis="axisRow" showAll="0" sortType="descending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6"/>
  </rowFields>
  <rowItems count="20">
    <i>
      <x v="18"/>
    </i>
    <i>
      <x v="19"/>
    </i>
    <i>
      <x v="14"/>
    </i>
    <i>
      <x v="16"/>
    </i>
    <i>
      <x v="4"/>
    </i>
    <i>
      <x v="20"/>
    </i>
    <i>
      <x v="7"/>
    </i>
    <i>
      <x v="5"/>
    </i>
    <i>
      <x v="17"/>
    </i>
    <i>
      <x v="13"/>
    </i>
    <i>
      <x v="1"/>
    </i>
    <i>
      <x v="3"/>
    </i>
    <i>
      <x v="11"/>
    </i>
    <i>
      <x v="9"/>
    </i>
    <i>
      <x v="8"/>
    </i>
    <i>
      <x v="12"/>
    </i>
    <i>
      <x v="6"/>
    </i>
    <i>
      <x v="15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Average of backers_count" fld="11" subtotal="average" baseField="0" baseItem="0" numFmtId="2"/>
    <dataField name="Average of pledg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CEA1F-55ED-4F40-8A80-62B16722F614}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N24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Row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6"/>
  </rowFields>
  <rowItems count="2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B14DF-CEF3-5544-AC55-803C62B545EF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6"/>
  </rowFields>
  <rowItems count="10">
    <i>
      <x v="8"/>
    </i>
    <i>
      <x v="4"/>
    </i>
    <i>
      <x v="7"/>
    </i>
    <i>
      <x/>
    </i>
    <i>
      <x v="6"/>
    </i>
    <i>
      <x v="2"/>
    </i>
    <i>
      <x v="5"/>
    </i>
    <i>
      <x v="1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7"/>
  <sheetViews>
    <sheetView tabSelected="1" zoomScale="95" zoomScaleNormal="95" workbookViewId="0">
      <selection activeCell="B2" sqref="B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83203125" bestFit="1" customWidth="1"/>
    <col min="16" max="16" width="15" bestFit="1" customWidth="1"/>
    <col min="17" max="17" width="41.1640625" customWidth="1"/>
    <col min="18" max="18" width="15.6640625" bestFit="1" customWidth="1"/>
    <col min="19" max="19" width="20.1640625" style="15" bestFit="1" customWidth="1"/>
    <col min="20" max="20" width="19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  <c r="S1" s="14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5">
        <f>(((J2/60)/60)/24)+(DATE(1970,1,1))</f>
        <v>42177.007071759261</v>
      </c>
      <c r="T2" s="15">
        <f>(((I2/60)/60)/24)+(DATE(1970,1,1))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5">
        <f t="shared" ref="S3:S66" si="2">(((J3/60)/60)/24)+(DATE(1970,1,1))</f>
        <v>42766.600497685184</v>
      </c>
      <c r="T3" s="15">
        <f t="shared" ref="T3:T66" si="3">(((I3/60)/60)/24)+(DATE(1970,1,1))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5">
        <f t="shared" ref="S67:S130" si="6">(((J67/60)/60)/24)+(DATE(1970,1,1))</f>
        <v>41835.821226851855</v>
      </c>
      <c r="T67" s="15">
        <f t="shared" ref="T67:T130" si="7">(((I67/60)/60)/24)+(DATE(1970,1,1))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0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5">
        <f t="shared" ref="S131:S194" si="10">(((J131/60)/60)/24)+(DATE(1970,1,1))</f>
        <v>41882.937303240738</v>
      </c>
      <c r="T131" s="15">
        <f t="shared" ref="T131:T194" si="11">(((I131/60)/60)/24)+(DATE(1970,1,1))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0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5">
        <f t="shared" ref="S195:S258" si="14">(((J195/60)/60)/24)+(DATE(1970,1,1))</f>
        <v>41911.934791666667</v>
      </c>
      <c r="T195" s="15">
        <f t="shared" ref="T195:T258" si="15">(((I195/60)/60)/24)+(DATE(1970,1,1))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0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5">
        <f t="shared" ref="S259:S322" si="18">(((J259/60)/60)/24)+(DATE(1970,1,1))</f>
        <v>42479.626875000002</v>
      </c>
      <c r="T259" s="15">
        <f t="shared" ref="T259:T322" si="19">(((I259/60)/60)/24)+(DATE(1970,1,1))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0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5">
        <f t="shared" ref="S323:S386" si="22">(((J323/60)/60)/24)+(DATE(1970,1,1))</f>
        <v>42647.446597222224</v>
      </c>
      <c r="T323" s="15">
        <f t="shared" ref="T323:T386" si="23">(((I323/60)/60)/24)+(DATE(1970,1,1))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0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5">
        <f t="shared" ref="S387:S450" si="26">(((J387/60)/60)/24)+(DATE(1970,1,1))</f>
        <v>41934.584502314814</v>
      </c>
      <c r="T387" s="15">
        <f t="shared" ref="T387:T450" si="27">(((I387/60)/60)/24)+(DATE(1970,1,1))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0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5">
        <f t="shared" ref="S451:S514" si="30">(((J451/60)/60)/24)+(DATE(1970,1,1))</f>
        <v>41534.568113425928</v>
      </c>
      <c r="T451" s="15">
        <f t="shared" ref="T451:T514" si="31">(((I451/60)/60)/24)+(DATE(1970,1,1))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0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5">
        <f t="shared" ref="S515:S578" si="34">(((J515/60)/60)/24)+(DATE(1970,1,1))</f>
        <v>42552.653993055559</v>
      </c>
      <c r="T515" s="15">
        <f t="shared" ref="T515:T578" si="35">(((I515/60)/60)/24)+(DATE(1970,1,1))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0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5">
        <f t="shared" ref="S579:S642" si="38">(((J579/60)/60)/24)+(DATE(1970,1,1))</f>
        <v>42450.589143518519</v>
      </c>
      <c r="T579" s="15">
        <f t="shared" ref="T579:T642" si="39">(((I579/60)/60)/24)+(DATE(1970,1,1))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5">
        <f t="shared" si="38"/>
        <v>42049.716620370367</v>
      </c>
      <c r="T586" s="15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5">
        <f t="shared" si="38"/>
        <v>42283.3909375</v>
      </c>
      <c r="T587" s="15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5">
        <f t="shared" si="38"/>
        <v>42020.854247685187</v>
      </c>
      <c r="T588" s="15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5">
        <f t="shared" si="38"/>
        <v>42080.757326388892</v>
      </c>
      <c r="T589" s="15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5">
        <f t="shared" si="38"/>
        <v>42631.769513888896</v>
      </c>
      <c r="T590" s="15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5">
        <f t="shared" si="38"/>
        <v>42178.614571759259</v>
      </c>
      <c r="T591" s="15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5">
        <f t="shared" si="38"/>
        <v>42377.554756944446</v>
      </c>
      <c r="T592" s="15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5">
        <f t="shared" si="38"/>
        <v>42177.543171296296</v>
      </c>
      <c r="T593" s="15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5">
        <f t="shared" si="38"/>
        <v>41946.232175925928</v>
      </c>
      <c r="T594" s="15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5">
        <f t="shared" si="38"/>
        <v>42070.677604166667</v>
      </c>
      <c r="T595" s="15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5">
        <f t="shared" si="38"/>
        <v>42446.780162037037</v>
      </c>
      <c r="T596" s="15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5">
        <f t="shared" si="38"/>
        <v>42083.069884259254</v>
      </c>
      <c r="T597" s="15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5">
        <f t="shared" si="38"/>
        <v>42646.896898148145</v>
      </c>
      <c r="T598" s="15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5">
        <f t="shared" si="38"/>
        <v>42545.705266203702</v>
      </c>
      <c r="T599" s="15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5">
        <f t="shared" si="38"/>
        <v>41948.00209490741</v>
      </c>
      <c r="T600" s="15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5">
        <f t="shared" si="38"/>
        <v>42047.812523148154</v>
      </c>
      <c r="T601" s="15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5">
        <f t="shared" si="38"/>
        <v>42073.798171296294</v>
      </c>
      <c r="T602" s="15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5">
        <f t="shared" si="38"/>
        <v>41969.858090277776</v>
      </c>
      <c r="T603" s="15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5">
        <f t="shared" si="38"/>
        <v>42143.79415509259</v>
      </c>
      <c r="T604" s="15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5">
        <f t="shared" si="38"/>
        <v>41835.639155092591</v>
      </c>
      <c r="T605" s="15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5">
        <f t="shared" si="38"/>
        <v>41849.035370370373</v>
      </c>
      <c r="T606" s="15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5">
        <f t="shared" si="38"/>
        <v>42194.357731481476</v>
      </c>
      <c r="T607" s="15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5">
        <f t="shared" si="38"/>
        <v>42102.650567129633</v>
      </c>
      <c r="T608" s="15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5">
        <f t="shared" si="38"/>
        <v>42300.825648148151</v>
      </c>
      <c r="T609" s="15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5">
        <f t="shared" si="38"/>
        <v>42140.921064814815</v>
      </c>
      <c r="T610" s="15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5">
        <f t="shared" si="38"/>
        <v>42307.034074074079</v>
      </c>
      <c r="T611" s="15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5">
        <f t="shared" si="38"/>
        <v>42086.83085648148</v>
      </c>
      <c r="T612" s="15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5">
        <f t="shared" si="38"/>
        <v>42328.560613425929</v>
      </c>
      <c r="T613" s="15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5">
        <f t="shared" si="38"/>
        <v>42585.031782407401</v>
      </c>
      <c r="T614" s="15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5">
        <f t="shared" si="38"/>
        <v>42247.496759259258</v>
      </c>
      <c r="T615" s="15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5">
        <f t="shared" si="38"/>
        <v>42515.061805555553</v>
      </c>
      <c r="T616" s="15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5">
        <f t="shared" si="38"/>
        <v>42242.122210648144</v>
      </c>
      <c r="T617" s="15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5">
        <f t="shared" si="38"/>
        <v>42761.376238425932</v>
      </c>
      <c r="T618" s="15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5">
        <f t="shared" si="38"/>
        <v>42087.343090277776</v>
      </c>
      <c r="T619" s="15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5">
        <f t="shared" si="38"/>
        <v>42317.810219907406</v>
      </c>
      <c r="T620" s="15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5">
        <f t="shared" si="38"/>
        <v>41908.650347222225</v>
      </c>
      <c r="T621" s="15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5">
        <f t="shared" si="38"/>
        <v>41831.716874999998</v>
      </c>
      <c r="T622" s="15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5">
        <f t="shared" si="38"/>
        <v>42528.987696759257</v>
      </c>
      <c r="T623" s="15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5">
        <f t="shared" si="38"/>
        <v>42532.774745370371</v>
      </c>
      <c r="T624" s="15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5">
        <f t="shared" si="38"/>
        <v>42122.009224537032</v>
      </c>
      <c r="T625" s="15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5">
        <f t="shared" si="38"/>
        <v>42108.988900462966</v>
      </c>
      <c r="T626" s="15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5">
        <f t="shared" si="38"/>
        <v>42790.895567129628</v>
      </c>
      <c r="T627" s="15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5">
        <f t="shared" si="38"/>
        <v>42198.559479166666</v>
      </c>
      <c r="T628" s="15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5">
        <f t="shared" si="38"/>
        <v>42384.306840277779</v>
      </c>
      <c r="T629" s="15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5">
        <f t="shared" si="38"/>
        <v>41803.692789351851</v>
      </c>
      <c r="T630" s="15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5">
        <f t="shared" si="38"/>
        <v>42474.637824074074</v>
      </c>
      <c r="T631" s="15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5">
        <f t="shared" si="38"/>
        <v>42223.619456018518</v>
      </c>
      <c r="T632" s="15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5">
        <f t="shared" si="38"/>
        <v>42489.772326388891</v>
      </c>
      <c r="T633" s="15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5">
        <f t="shared" si="38"/>
        <v>42303.659317129626</v>
      </c>
      <c r="T634" s="15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5">
        <f t="shared" si="38"/>
        <v>42507.29932870371</v>
      </c>
      <c r="T635" s="15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5">
        <f t="shared" si="38"/>
        <v>42031.928576388891</v>
      </c>
      <c r="T636" s="15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5">
        <f t="shared" si="38"/>
        <v>42076.092152777783</v>
      </c>
      <c r="T637" s="15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5">
        <f t="shared" si="38"/>
        <v>42131.455439814818</v>
      </c>
      <c r="T638" s="15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5">
        <f t="shared" si="38"/>
        <v>42762.962013888886</v>
      </c>
      <c r="T639" s="15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5">
        <f t="shared" si="38"/>
        <v>42759.593310185184</v>
      </c>
      <c r="T640" s="15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5">
        <f t="shared" si="38"/>
        <v>41865.583275462966</v>
      </c>
      <c r="T641" s="15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0" t="s">
        <v>8317</v>
      </c>
      <c r="R642" t="s">
        <v>8319</v>
      </c>
      <c r="S642" s="15">
        <f t="shared" si="38"/>
        <v>42683.420312500006</v>
      </c>
      <c r="T642" s="15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5">
        <f t="shared" ref="S643:S706" si="42">(((J643/60)/60)/24)+(DATE(1970,1,1))</f>
        <v>42199.57</v>
      </c>
      <c r="T643" s="15">
        <f t="shared" ref="T643:T706" si="43">(((I643/60)/60)/24)+(DATE(1970,1,1))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5">
        <f t="shared" si="42"/>
        <v>41891.693379629629</v>
      </c>
      <c r="T650" s="15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5">
        <f t="shared" si="42"/>
        <v>41877.912187499998</v>
      </c>
      <c r="T651" s="15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5">
        <f t="shared" si="42"/>
        <v>41932.036851851852</v>
      </c>
      <c r="T652" s="15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5">
        <f t="shared" si="42"/>
        <v>41956.017488425925</v>
      </c>
      <c r="T653" s="15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5">
        <f t="shared" si="42"/>
        <v>42675.690393518518</v>
      </c>
      <c r="T654" s="15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5">
        <f t="shared" si="42"/>
        <v>42199.618518518517</v>
      </c>
      <c r="T655" s="15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5">
        <f t="shared" si="42"/>
        <v>42163.957326388889</v>
      </c>
      <c r="T656" s="15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5">
        <f t="shared" si="42"/>
        <v>42045.957314814819</v>
      </c>
      <c r="T657" s="15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5">
        <f t="shared" si="42"/>
        <v>42417.804618055554</v>
      </c>
      <c r="T658" s="15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5">
        <f t="shared" si="42"/>
        <v>42331.84574074074</v>
      </c>
      <c r="T659" s="15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5">
        <f t="shared" si="42"/>
        <v>42179.160752314812</v>
      </c>
      <c r="T660" s="15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5">
        <f t="shared" si="42"/>
        <v>42209.593692129631</v>
      </c>
      <c r="T661" s="15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5">
        <f t="shared" si="42"/>
        <v>41922.741655092592</v>
      </c>
      <c r="T662" s="15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5">
        <f t="shared" si="42"/>
        <v>42636.645358796297</v>
      </c>
      <c r="T663" s="15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5">
        <f t="shared" si="42"/>
        <v>41990.438043981485</v>
      </c>
      <c r="T664" s="15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5">
        <f t="shared" si="42"/>
        <v>42173.843240740738</v>
      </c>
      <c r="T665" s="15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5">
        <f t="shared" si="42"/>
        <v>42077.666377314818</v>
      </c>
      <c r="T666" s="15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5">
        <f t="shared" si="42"/>
        <v>42688.711354166662</v>
      </c>
      <c r="T667" s="15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5">
        <f t="shared" si="42"/>
        <v>41838.832152777781</v>
      </c>
      <c r="T668" s="15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5">
        <f t="shared" si="42"/>
        <v>42632.373414351852</v>
      </c>
      <c r="T669" s="15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5">
        <f t="shared" si="42"/>
        <v>42090.831273148149</v>
      </c>
      <c r="T670" s="15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5">
        <f t="shared" si="42"/>
        <v>42527.625671296293</v>
      </c>
      <c r="T671" s="15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5">
        <f t="shared" si="42"/>
        <v>42506.709722222222</v>
      </c>
      <c r="T672" s="15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5">
        <f t="shared" si="42"/>
        <v>41984.692731481482</v>
      </c>
      <c r="T673" s="15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5">
        <f t="shared" si="42"/>
        <v>41974.219490740739</v>
      </c>
      <c r="T674" s="15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5">
        <f t="shared" si="42"/>
        <v>41838.840474537035</v>
      </c>
      <c r="T675" s="15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5">
        <f t="shared" si="42"/>
        <v>41803.116053240738</v>
      </c>
      <c r="T676" s="15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5">
        <f t="shared" si="42"/>
        <v>41975.930601851855</v>
      </c>
      <c r="T677" s="15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5">
        <f t="shared" si="42"/>
        <v>42012.768298611118</v>
      </c>
      <c r="T678" s="15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5">
        <f t="shared" si="42"/>
        <v>42504.403877314813</v>
      </c>
      <c r="T679" s="15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5">
        <f t="shared" si="42"/>
        <v>42481.376597222217</v>
      </c>
      <c r="T680" s="15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5">
        <f t="shared" si="42"/>
        <v>42556.695706018523</v>
      </c>
      <c r="T681" s="15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5">
        <f t="shared" si="42"/>
        <v>41864.501516203702</v>
      </c>
      <c r="T682" s="15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5">
        <f t="shared" si="42"/>
        <v>42639.805601851855</v>
      </c>
      <c r="T683" s="15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5">
        <f t="shared" si="42"/>
        <v>42778.765300925923</v>
      </c>
      <c r="T684" s="15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5">
        <f t="shared" si="42"/>
        <v>42634.900046296301</v>
      </c>
      <c r="T685" s="15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5">
        <f t="shared" si="42"/>
        <v>41809.473275462966</v>
      </c>
      <c r="T686" s="15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5">
        <f t="shared" si="42"/>
        <v>41971.866574074069</v>
      </c>
      <c r="T687" s="15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5">
        <f t="shared" si="42"/>
        <v>42189.673263888893</v>
      </c>
      <c r="T688" s="15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5">
        <f t="shared" si="42"/>
        <v>42711.750613425931</v>
      </c>
      <c r="T689" s="15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5">
        <f t="shared" si="42"/>
        <v>42262.104780092588</v>
      </c>
      <c r="T690" s="15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5">
        <f t="shared" si="42"/>
        <v>42675.66778935185</v>
      </c>
      <c r="T691" s="15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5">
        <f t="shared" si="42"/>
        <v>42579.634733796294</v>
      </c>
      <c r="T692" s="15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5">
        <f t="shared" si="42"/>
        <v>42158.028310185182</v>
      </c>
      <c r="T693" s="15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5">
        <f t="shared" si="42"/>
        <v>42696.37572916667</v>
      </c>
      <c r="T694" s="15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5">
        <f t="shared" si="42"/>
        <v>42094.808182870373</v>
      </c>
      <c r="T695" s="15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5">
        <f t="shared" si="42"/>
        <v>42737.663877314815</v>
      </c>
      <c r="T696" s="15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5">
        <f t="shared" si="42"/>
        <v>41913.521064814813</v>
      </c>
      <c r="T697" s="15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5">
        <f t="shared" si="42"/>
        <v>41815.927106481482</v>
      </c>
      <c r="T698" s="15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5">
        <f t="shared" si="42"/>
        <v>42388.523020833338</v>
      </c>
      <c r="T699" s="15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5">
        <f t="shared" si="42"/>
        <v>41866.931076388886</v>
      </c>
      <c r="T700" s="15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5">
        <f t="shared" si="42"/>
        <v>41563.485509259262</v>
      </c>
      <c r="T701" s="15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5">
        <f t="shared" si="42"/>
        <v>42715.688437500001</v>
      </c>
      <c r="T702" s="15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5">
        <f t="shared" si="42"/>
        <v>41813.662962962961</v>
      </c>
      <c r="T703" s="15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5">
        <f t="shared" si="42"/>
        <v>42668.726701388892</v>
      </c>
      <c r="T704" s="15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5">
        <f t="shared" si="42"/>
        <v>42711.950798611113</v>
      </c>
      <c r="T705" s="15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0" t="s">
        <v>8317</v>
      </c>
      <c r="R706" t="s">
        <v>8319</v>
      </c>
      <c r="S706" s="15">
        <f t="shared" si="42"/>
        <v>42726.192916666667</v>
      </c>
      <c r="T706" s="15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5">
        <f t="shared" ref="S707:S770" si="46">(((J707/60)/60)/24)+(DATE(1970,1,1))</f>
        <v>42726.491643518515</v>
      </c>
      <c r="T707" s="15">
        <f t="shared" ref="T707:T770" si="47">(((I707/60)/60)/24)+(DATE(1970,1,1))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5">
        <f t="shared" si="46"/>
        <v>42384.680925925932</v>
      </c>
      <c r="T714" s="15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5">
        <f t="shared" si="46"/>
        <v>42496.529305555552</v>
      </c>
      <c r="T715" s="15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5">
        <f t="shared" si="46"/>
        <v>42734.787986111114</v>
      </c>
      <c r="T716" s="15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5">
        <f t="shared" si="46"/>
        <v>42273.090740740736</v>
      </c>
      <c r="T717" s="15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5">
        <f t="shared" si="46"/>
        <v>41940.658645833333</v>
      </c>
      <c r="T718" s="15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5">
        <f t="shared" si="46"/>
        <v>41857.854189814818</v>
      </c>
      <c r="T719" s="15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5">
        <f t="shared" si="46"/>
        <v>42752.845451388886</v>
      </c>
      <c r="T720" s="15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5">
        <f t="shared" si="46"/>
        <v>42409.040231481486</v>
      </c>
      <c r="T721" s="15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5">
        <f t="shared" si="46"/>
        <v>40909.649201388893</v>
      </c>
      <c r="T722" s="15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5">
        <f t="shared" si="46"/>
        <v>41807.571840277778</v>
      </c>
      <c r="T723" s="15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5">
        <f t="shared" si="46"/>
        <v>40977.805300925924</v>
      </c>
      <c r="T724" s="15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5">
        <f t="shared" si="46"/>
        <v>42184.816539351858</v>
      </c>
      <c r="T725" s="15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5">
        <f t="shared" si="46"/>
        <v>40694.638460648144</v>
      </c>
      <c r="T726" s="15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5">
        <f t="shared" si="46"/>
        <v>42321.626296296294</v>
      </c>
      <c r="T727" s="15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5">
        <f t="shared" si="46"/>
        <v>41346.042673611111</v>
      </c>
      <c r="T728" s="15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5">
        <f t="shared" si="46"/>
        <v>41247.020243055551</v>
      </c>
      <c r="T729" s="15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5">
        <f t="shared" si="46"/>
        <v>40731.837465277778</v>
      </c>
      <c r="T730" s="15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5">
        <f t="shared" si="46"/>
        <v>41111.185891203706</v>
      </c>
      <c r="T731" s="15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5">
        <f t="shared" si="46"/>
        <v>40854.745266203703</v>
      </c>
      <c r="T732" s="15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5">
        <f t="shared" si="46"/>
        <v>40879.795682870368</v>
      </c>
      <c r="T733" s="15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5">
        <f t="shared" si="46"/>
        <v>41486.424317129626</v>
      </c>
      <c r="T734" s="15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5">
        <f t="shared" si="46"/>
        <v>41598.420046296298</v>
      </c>
      <c r="T735" s="15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5">
        <f t="shared" si="46"/>
        <v>42102.164583333331</v>
      </c>
      <c r="T736" s="15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5">
        <f t="shared" si="46"/>
        <v>41946.029467592591</v>
      </c>
      <c r="T737" s="15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5">
        <f t="shared" si="46"/>
        <v>41579.734259259261</v>
      </c>
      <c r="T738" s="15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5">
        <f t="shared" si="46"/>
        <v>41667.275312500002</v>
      </c>
      <c r="T739" s="15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5">
        <f t="shared" si="46"/>
        <v>41943.604097222218</v>
      </c>
      <c r="T740" s="15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5">
        <f t="shared" si="46"/>
        <v>41829.502650462964</v>
      </c>
      <c r="T741" s="15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5">
        <f t="shared" si="46"/>
        <v>42162.146782407406</v>
      </c>
      <c r="T742" s="15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5">
        <f t="shared" si="46"/>
        <v>41401.648217592592</v>
      </c>
      <c r="T743" s="15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5">
        <f t="shared" si="46"/>
        <v>41689.917962962965</v>
      </c>
      <c r="T744" s="15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5">
        <f t="shared" si="46"/>
        <v>40990.709317129629</v>
      </c>
      <c r="T745" s="15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5">
        <f t="shared" si="46"/>
        <v>41226.95721064815</v>
      </c>
      <c r="T746" s="15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5">
        <f t="shared" si="46"/>
        <v>41367.572280092594</v>
      </c>
      <c r="T747" s="15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5">
        <f t="shared" si="46"/>
        <v>41157.042928240742</v>
      </c>
      <c r="T748" s="15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5">
        <f t="shared" si="46"/>
        <v>41988.548831018517</v>
      </c>
      <c r="T749" s="15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5">
        <f t="shared" si="46"/>
        <v>41831.846828703703</v>
      </c>
      <c r="T750" s="15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5">
        <f t="shared" si="46"/>
        <v>42733.94131944445</v>
      </c>
      <c r="T751" s="15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5">
        <f t="shared" si="46"/>
        <v>41299.878148148149</v>
      </c>
      <c r="T752" s="15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5">
        <f t="shared" si="46"/>
        <v>40713.630497685182</v>
      </c>
      <c r="T753" s="15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5">
        <f t="shared" si="46"/>
        <v>42639.421493055561</v>
      </c>
      <c r="T754" s="15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5">
        <f t="shared" si="46"/>
        <v>42019.590173611112</v>
      </c>
      <c r="T755" s="15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5">
        <f t="shared" si="46"/>
        <v>41249.749085648145</v>
      </c>
      <c r="T756" s="15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5">
        <f t="shared" si="46"/>
        <v>41383.605057870373</v>
      </c>
      <c r="T757" s="15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5">
        <f t="shared" si="46"/>
        <v>40590.766886574071</v>
      </c>
      <c r="T758" s="15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5">
        <f t="shared" si="46"/>
        <v>41235.054560185185</v>
      </c>
      <c r="T759" s="15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5">
        <f t="shared" si="46"/>
        <v>40429.836435185185</v>
      </c>
      <c r="T760" s="15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5">
        <f t="shared" si="46"/>
        <v>41789.330312500002</v>
      </c>
      <c r="T761" s="15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5">
        <f t="shared" si="46"/>
        <v>42670.764039351852</v>
      </c>
      <c r="T762" s="15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5">
        <f t="shared" si="46"/>
        <v>41642.751458333332</v>
      </c>
      <c r="T763" s="15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5">
        <f t="shared" si="46"/>
        <v>42690.858449074076</v>
      </c>
      <c r="T764" s="15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5">
        <f t="shared" si="46"/>
        <v>41471.446851851848</v>
      </c>
      <c r="T765" s="15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5">
        <f t="shared" si="46"/>
        <v>42227.173159722224</v>
      </c>
      <c r="T766" s="15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5">
        <f t="shared" si="46"/>
        <v>41901.542638888888</v>
      </c>
      <c r="T767" s="15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5">
        <f t="shared" si="46"/>
        <v>42021.783368055556</v>
      </c>
      <c r="T768" s="15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5">
        <f t="shared" si="46"/>
        <v>42115.143634259264</v>
      </c>
      <c r="T769" s="15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0" t="s">
        <v>8320</v>
      </c>
      <c r="R770" t="s">
        <v>8322</v>
      </c>
      <c r="S770" s="15">
        <f t="shared" si="46"/>
        <v>41594.207060185188</v>
      </c>
      <c r="T770" s="15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5">
        <f t="shared" ref="S771:S834" si="50">(((J771/60)/60)/24)+(DATE(1970,1,1))</f>
        <v>41604.996458333335</v>
      </c>
      <c r="T771" s="15">
        <f t="shared" ref="T771:T834" si="51">(((I771/60)/60)/24)+(DATE(1970,1,1))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5">
        <f t="shared" si="50"/>
        <v>42250.685706018514</v>
      </c>
      <c r="T778" s="15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5">
        <f t="shared" si="50"/>
        <v>41456.981215277774</v>
      </c>
      <c r="T779" s="15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5">
        <f t="shared" si="50"/>
        <v>41729.702314814815</v>
      </c>
      <c r="T780" s="15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5">
        <f t="shared" si="50"/>
        <v>40436.68408564815</v>
      </c>
      <c r="T781" s="15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5">
        <f t="shared" si="50"/>
        <v>40636.673900462964</v>
      </c>
      <c r="T782" s="15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5">
        <f t="shared" si="50"/>
        <v>41403.000856481485</v>
      </c>
      <c r="T783" s="15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5">
        <f t="shared" si="50"/>
        <v>41116.758125</v>
      </c>
      <c r="T784" s="15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5">
        <f t="shared" si="50"/>
        <v>40987.773715277777</v>
      </c>
      <c r="T785" s="15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5">
        <f t="shared" si="50"/>
        <v>41675.149525462963</v>
      </c>
      <c r="T786" s="15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5">
        <f t="shared" si="50"/>
        <v>41303.593923611108</v>
      </c>
      <c r="T787" s="15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5">
        <f t="shared" si="50"/>
        <v>40983.055949074071</v>
      </c>
      <c r="T788" s="15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5">
        <f t="shared" si="50"/>
        <v>41549.627615740741</v>
      </c>
      <c r="T789" s="15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5">
        <f t="shared" si="50"/>
        <v>41059.006805555553</v>
      </c>
      <c r="T790" s="15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5">
        <f t="shared" si="50"/>
        <v>41277.186111111114</v>
      </c>
      <c r="T791" s="15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5">
        <f t="shared" si="50"/>
        <v>41276.047905092593</v>
      </c>
      <c r="T792" s="15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5">
        <f t="shared" si="50"/>
        <v>41557.780624999999</v>
      </c>
      <c r="T793" s="15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5">
        <f t="shared" si="50"/>
        <v>41555.873645833337</v>
      </c>
      <c r="T794" s="15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5">
        <f t="shared" si="50"/>
        <v>41442.741249999999</v>
      </c>
      <c r="T795" s="15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5">
        <f t="shared" si="50"/>
        <v>40736.115011574075</v>
      </c>
      <c r="T796" s="15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5">
        <f t="shared" si="50"/>
        <v>40963.613032407404</v>
      </c>
      <c r="T797" s="15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5">
        <f t="shared" si="50"/>
        <v>41502.882928240739</v>
      </c>
      <c r="T798" s="15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5">
        <f t="shared" si="50"/>
        <v>40996.994074074071</v>
      </c>
      <c r="T799" s="15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5">
        <f t="shared" si="50"/>
        <v>41882.590127314819</v>
      </c>
      <c r="T800" s="15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5">
        <f t="shared" si="50"/>
        <v>40996.667199074072</v>
      </c>
      <c r="T801" s="15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5">
        <f t="shared" si="50"/>
        <v>41863.433495370373</v>
      </c>
      <c r="T802" s="15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5">
        <f t="shared" si="50"/>
        <v>40695.795370370368</v>
      </c>
      <c r="T803" s="15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5">
        <f t="shared" si="50"/>
        <v>41123.022268518522</v>
      </c>
      <c r="T804" s="15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5">
        <f t="shared" si="50"/>
        <v>40665.949976851851</v>
      </c>
      <c r="T805" s="15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5">
        <f t="shared" si="50"/>
        <v>40730.105625000004</v>
      </c>
      <c r="T806" s="15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5">
        <f t="shared" si="50"/>
        <v>40690.823055555556</v>
      </c>
      <c r="T807" s="15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5">
        <f t="shared" si="50"/>
        <v>40763.691423611112</v>
      </c>
      <c r="T808" s="15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5">
        <f t="shared" si="50"/>
        <v>42759.628599537042</v>
      </c>
      <c r="T809" s="15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5">
        <f t="shared" si="50"/>
        <v>41962.100532407407</v>
      </c>
      <c r="T810" s="15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5">
        <f t="shared" si="50"/>
        <v>41628.833680555559</v>
      </c>
      <c r="T811" s="15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5">
        <f t="shared" si="50"/>
        <v>41123.056273148148</v>
      </c>
      <c r="T812" s="15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5">
        <f t="shared" si="50"/>
        <v>41443.643541666665</v>
      </c>
      <c r="T813" s="15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5">
        <f t="shared" si="50"/>
        <v>41282.017962962964</v>
      </c>
      <c r="T814" s="15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5">
        <f t="shared" si="50"/>
        <v>41080.960243055553</v>
      </c>
      <c r="T815" s="15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5">
        <f t="shared" si="50"/>
        <v>40679.743067129632</v>
      </c>
      <c r="T816" s="15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5">
        <f t="shared" si="50"/>
        <v>41914.917858796296</v>
      </c>
      <c r="T817" s="15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5">
        <f t="shared" si="50"/>
        <v>41341.870868055557</v>
      </c>
      <c r="T818" s="15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5">
        <f t="shared" si="50"/>
        <v>40925.599664351852</v>
      </c>
      <c r="T819" s="15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5">
        <f t="shared" si="50"/>
        <v>41120.882881944446</v>
      </c>
      <c r="T820" s="15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5">
        <f t="shared" si="50"/>
        <v>41619.998310185183</v>
      </c>
      <c r="T821" s="15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5">
        <f t="shared" si="50"/>
        <v>41768.841921296298</v>
      </c>
      <c r="T822" s="15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5">
        <f t="shared" si="50"/>
        <v>42093.922048611115</v>
      </c>
      <c r="T823" s="15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5">
        <f t="shared" si="50"/>
        <v>41157.947337962964</v>
      </c>
      <c r="T824" s="15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5">
        <f t="shared" si="50"/>
        <v>42055.972824074073</v>
      </c>
      <c r="T825" s="15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5">
        <f t="shared" si="50"/>
        <v>40250.242106481484</v>
      </c>
      <c r="T826" s="15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5">
        <f t="shared" si="50"/>
        <v>41186.306527777779</v>
      </c>
      <c r="T827" s="15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5">
        <f t="shared" si="50"/>
        <v>40973.038541666669</v>
      </c>
      <c r="T828" s="15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5">
        <f t="shared" si="50"/>
        <v>40927.473460648151</v>
      </c>
      <c r="T829" s="15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5">
        <f t="shared" si="50"/>
        <v>41073.050717592596</v>
      </c>
      <c r="T830" s="15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5">
        <f t="shared" si="50"/>
        <v>42504.801388888889</v>
      </c>
      <c r="T831" s="15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5">
        <f t="shared" si="50"/>
        <v>41325.525752314818</v>
      </c>
      <c r="T832" s="15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5">
        <f t="shared" si="50"/>
        <v>40996.646921296298</v>
      </c>
      <c r="T833" s="15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0" t="s">
        <v>8323</v>
      </c>
      <c r="R834" t="s">
        <v>8324</v>
      </c>
      <c r="S834" s="15">
        <f t="shared" si="50"/>
        <v>40869.675173611111</v>
      </c>
      <c r="T834" s="15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5">
        <f t="shared" ref="S835:S898" si="54">(((J835/60)/60)/24)+(DATE(1970,1,1))</f>
        <v>41718.878182870372</v>
      </c>
      <c r="T835" s="15">
        <f t="shared" ref="T835:T898" si="55">(((I835/60)/60)/24)+(DATE(1970,1,1))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5">
        <f t="shared" si="54"/>
        <v>41005.45784722222</v>
      </c>
      <c r="T837" s="15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5">
        <f t="shared" si="54"/>
        <v>42607.226701388892</v>
      </c>
      <c r="T842" s="15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5">
        <f t="shared" si="54"/>
        <v>41923.838692129626</v>
      </c>
      <c r="T843" s="15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5">
        <f t="shared" si="54"/>
        <v>41526.592395833337</v>
      </c>
      <c r="T844" s="15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5">
        <f t="shared" si="54"/>
        <v>42695.257870370369</v>
      </c>
      <c r="T845" s="15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5">
        <f t="shared" si="54"/>
        <v>41905.684629629628</v>
      </c>
      <c r="T846" s="15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5">
        <f t="shared" si="54"/>
        <v>42578.205972222218</v>
      </c>
      <c r="T847" s="15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5">
        <f t="shared" si="54"/>
        <v>41694.391840277778</v>
      </c>
      <c r="T848" s="15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5">
        <f t="shared" si="54"/>
        <v>42165.79833333334</v>
      </c>
      <c r="T849" s="15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5">
        <f t="shared" si="54"/>
        <v>42078.792048611111</v>
      </c>
      <c r="T850" s="15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5">
        <f t="shared" si="54"/>
        <v>42051.148888888885</v>
      </c>
      <c r="T851" s="15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5">
        <f t="shared" si="54"/>
        <v>42452.827743055561</v>
      </c>
      <c r="T852" s="15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5">
        <f t="shared" si="54"/>
        <v>42522.880243055552</v>
      </c>
      <c r="T853" s="15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5">
        <f t="shared" si="54"/>
        <v>42656.805497685185</v>
      </c>
      <c r="T854" s="15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5">
        <f t="shared" si="54"/>
        <v>42021.832280092596</v>
      </c>
      <c r="T855" s="15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5">
        <f t="shared" si="54"/>
        <v>42702.212337962963</v>
      </c>
      <c r="T856" s="15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5">
        <f t="shared" si="54"/>
        <v>42545.125196759262</v>
      </c>
      <c r="T857" s="15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5">
        <f t="shared" si="54"/>
        <v>42609.311990740738</v>
      </c>
      <c r="T858" s="15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5">
        <f t="shared" si="54"/>
        <v>42291.581377314811</v>
      </c>
      <c r="T859" s="15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5">
        <f t="shared" si="54"/>
        <v>42079.745578703703</v>
      </c>
      <c r="T860" s="15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5">
        <f t="shared" si="54"/>
        <v>42128.820231481484</v>
      </c>
      <c r="T861" s="15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5">
        <f t="shared" si="54"/>
        <v>41570.482789351852</v>
      </c>
      <c r="T862" s="15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5">
        <f t="shared" si="54"/>
        <v>42599.965324074074</v>
      </c>
      <c r="T863" s="15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5">
        <f t="shared" si="54"/>
        <v>41559.5549537037</v>
      </c>
      <c r="T864" s="15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5">
        <f t="shared" si="54"/>
        <v>40921.117662037039</v>
      </c>
      <c r="T865" s="15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5">
        <f t="shared" si="54"/>
        <v>41541.106921296298</v>
      </c>
      <c r="T866" s="15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5">
        <f t="shared" si="54"/>
        <v>41230.77311342593</v>
      </c>
      <c r="T867" s="15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5">
        <f t="shared" si="54"/>
        <v>42025.637939814813</v>
      </c>
      <c r="T868" s="15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5">
        <f t="shared" si="54"/>
        <v>40088.105393518519</v>
      </c>
      <c r="T869" s="15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5">
        <f t="shared" si="54"/>
        <v>41616.027754629627</v>
      </c>
      <c r="T870" s="15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5">
        <f t="shared" si="54"/>
        <v>41342.845567129632</v>
      </c>
      <c r="T871" s="15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5">
        <f t="shared" si="54"/>
        <v>41488.022256944445</v>
      </c>
      <c r="T872" s="15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5">
        <f t="shared" si="54"/>
        <v>41577.561284722222</v>
      </c>
      <c r="T873" s="15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5">
        <f t="shared" si="54"/>
        <v>40567.825543981482</v>
      </c>
      <c r="T874" s="15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5">
        <f t="shared" si="54"/>
        <v>41184.167129629634</v>
      </c>
      <c r="T875" s="15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5">
        <f t="shared" si="54"/>
        <v>41368.583726851852</v>
      </c>
      <c r="T876" s="15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5">
        <f t="shared" si="54"/>
        <v>42248.723738425921</v>
      </c>
      <c r="T877" s="15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5">
        <f t="shared" si="54"/>
        <v>41276.496840277774</v>
      </c>
      <c r="T878" s="15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5">
        <f t="shared" si="54"/>
        <v>41597.788888888892</v>
      </c>
      <c r="T879" s="15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5">
        <f t="shared" si="54"/>
        <v>40505.232916666668</v>
      </c>
      <c r="T880" s="15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5">
        <f t="shared" si="54"/>
        <v>41037.829918981479</v>
      </c>
      <c r="T881" s="15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5">
        <f t="shared" si="54"/>
        <v>41179.32104166667</v>
      </c>
      <c r="T882" s="15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5">
        <f t="shared" si="54"/>
        <v>40877.25099537037</v>
      </c>
      <c r="T883" s="15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5">
        <f t="shared" si="54"/>
        <v>40759.860532407409</v>
      </c>
      <c r="T884" s="15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5">
        <f t="shared" si="54"/>
        <v>42371.935590277775</v>
      </c>
      <c r="T885" s="15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5">
        <f t="shared" si="54"/>
        <v>40981.802615740737</v>
      </c>
      <c r="T886" s="15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5">
        <f t="shared" si="54"/>
        <v>42713.941099537042</v>
      </c>
      <c r="T887" s="15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5">
        <f t="shared" si="54"/>
        <v>42603.870520833334</v>
      </c>
      <c r="T888" s="15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5">
        <f t="shared" si="54"/>
        <v>41026.958969907406</v>
      </c>
      <c r="T889" s="15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5">
        <f t="shared" si="54"/>
        <v>40751.753298611111</v>
      </c>
      <c r="T890" s="15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5">
        <f t="shared" si="54"/>
        <v>41887.784062500003</v>
      </c>
      <c r="T891" s="15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5">
        <f t="shared" si="54"/>
        <v>41569.698831018519</v>
      </c>
      <c r="T892" s="15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5">
        <f t="shared" si="54"/>
        <v>41842.031597222223</v>
      </c>
      <c r="T893" s="15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5">
        <f t="shared" si="54"/>
        <v>40304.20003472222</v>
      </c>
      <c r="T894" s="15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5">
        <f t="shared" si="54"/>
        <v>42065.897719907407</v>
      </c>
      <c r="T895" s="15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5">
        <f t="shared" si="54"/>
        <v>42496.981597222228</v>
      </c>
      <c r="T896" s="15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5">
        <f t="shared" si="54"/>
        <v>40431.127650462964</v>
      </c>
      <c r="T897" s="15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0" t="s">
        <v>8323</v>
      </c>
      <c r="R898" t="s">
        <v>8327</v>
      </c>
      <c r="S898" s="15">
        <f t="shared" si="54"/>
        <v>42218.872986111113</v>
      </c>
      <c r="T898" s="15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5">
        <f t="shared" ref="S899:S962" si="58">(((J899/60)/60)/24)+(DATE(1970,1,1))</f>
        <v>41211.688750000001</v>
      </c>
      <c r="T899" s="15">
        <f t="shared" ref="T899:T962" si="59">(((I899/60)/60)/24)+(DATE(1970,1,1))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5">
        <f t="shared" si="58"/>
        <v>42342.080289351856</v>
      </c>
      <c r="T906" s="15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5">
        <f t="shared" si="58"/>
        <v>40507.239884259259</v>
      </c>
      <c r="T907" s="15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5">
        <f t="shared" si="58"/>
        <v>41681.189699074072</v>
      </c>
      <c r="T908" s="15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5">
        <f t="shared" si="58"/>
        <v>40767.192395833335</v>
      </c>
      <c r="T909" s="15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5">
        <f t="shared" si="58"/>
        <v>40340.801562499997</v>
      </c>
      <c r="T910" s="15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5">
        <f t="shared" si="58"/>
        <v>41081.69027777778</v>
      </c>
      <c r="T911" s="15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5">
        <f t="shared" si="58"/>
        <v>42737.545358796298</v>
      </c>
      <c r="T912" s="15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5">
        <f t="shared" si="58"/>
        <v>41642.005150462966</v>
      </c>
      <c r="T913" s="15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5">
        <f t="shared" si="58"/>
        <v>41194.109340277777</v>
      </c>
      <c r="T914" s="15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5">
        <f t="shared" si="58"/>
        <v>41004.139108796298</v>
      </c>
      <c r="T915" s="15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5">
        <f t="shared" si="58"/>
        <v>41116.763275462967</v>
      </c>
      <c r="T916" s="15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5">
        <f t="shared" si="58"/>
        <v>40937.679560185185</v>
      </c>
      <c r="T917" s="15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5">
        <f t="shared" si="58"/>
        <v>40434.853402777779</v>
      </c>
      <c r="T918" s="15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5">
        <f t="shared" si="58"/>
        <v>41802.94363425926</v>
      </c>
      <c r="T919" s="15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5">
        <f t="shared" si="58"/>
        <v>41944.916215277779</v>
      </c>
      <c r="T920" s="15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5">
        <f t="shared" si="58"/>
        <v>41227.641724537039</v>
      </c>
      <c r="T921" s="15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5">
        <f t="shared" si="58"/>
        <v>41562.67155092593</v>
      </c>
      <c r="T922" s="15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5">
        <f t="shared" si="58"/>
        <v>40847.171018518515</v>
      </c>
      <c r="T923" s="15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5">
        <f t="shared" si="58"/>
        <v>41878.530011574076</v>
      </c>
      <c r="T924" s="15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5">
        <f t="shared" si="58"/>
        <v>41934.959756944445</v>
      </c>
      <c r="T925" s="15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5">
        <f t="shared" si="58"/>
        <v>41288.942928240744</v>
      </c>
      <c r="T926" s="15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5">
        <f t="shared" si="58"/>
        <v>41575.880914351852</v>
      </c>
      <c r="T927" s="15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5">
        <f t="shared" si="58"/>
        <v>40338.02002314815</v>
      </c>
      <c r="T928" s="15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5">
        <f t="shared" si="58"/>
        <v>41013.822858796295</v>
      </c>
      <c r="T929" s="15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5">
        <f t="shared" si="58"/>
        <v>41180.86241898148</v>
      </c>
      <c r="T930" s="15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5">
        <f t="shared" si="58"/>
        <v>40978.238067129627</v>
      </c>
      <c r="T931" s="15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5">
        <f t="shared" si="58"/>
        <v>40312.915578703702</v>
      </c>
      <c r="T932" s="15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5">
        <f t="shared" si="58"/>
        <v>41680.359976851854</v>
      </c>
      <c r="T933" s="15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5">
        <f t="shared" si="58"/>
        <v>41310.969270833331</v>
      </c>
      <c r="T934" s="15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5">
        <f t="shared" si="58"/>
        <v>41711.169085648151</v>
      </c>
      <c r="T935" s="15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5">
        <f t="shared" si="58"/>
        <v>41733.737083333333</v>
      </c>
      <c r="T936" s="15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5">
        <f t="shared" si="58"/>
        <v>42368.333668981482</v>
      </c>
      <c r="T937" s="15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5">
        <f t="shared" si="58"/>
        <v>40883.024178240739</v>
      </c>
      <c r="T938" s="15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5">
        <f t="shared" si="58"/>
        <v>41551.798113425924</v>
      </c>
      <c r="T939" s="15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5">
        <f t="shared" si="58"/>
        <v>41124.479722222226</v>
      </c>
      <c r="T940" s="15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5">
        <f t="shared" si="58"/>
        <v>41416.763171296298</v>
      </c>
      <c r="T941" s="15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5">
        <f t="shared" si="58"/>
        <v>42182.008402777778</v>
      </c>
      <c r="T942" s="15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5">
        <f t="shared" si="58"/>
        <v>42746.096585648149</v>
      </c>
      <c r="T943" s="15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5">
        <f t="shared" si="58"/>
        <v>42382.843287037031</v>
      </c>
      <c r="T944" s="15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5">
        <f t="shared" si="58"/>
        <v>42673.66788194445</v>
      </c>
      <c r="T945" s="15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5">
        <f t="shared" si="58"/>
        <v>42444.583912037036</v>
      </c>
      <c r="T946" s="15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5">
        <f t="shared" si="58"/>
        <v>42732.872986111113</v>
      </c>
      <c r="T947" s="15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5">
        <f t="shared" si="58"/>
        <v>42592.750555555554</v>
      </c>
      <c r="T948" s="15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5">
        <f t="shared" si="58"/>
        <v>42491.781319444446</v>
      </c>
      <c r="T949" s="15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5">
        <f t="shared" si="58"/>
        <v>42411.828287037039</v>
      </c>
      <c r="T950" s="15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5">
        <f t="shared" si="58"/>
        <v>42361.043703703705</v>
      </c>
      <c r="T951" s="15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5">
        <f t="shared" si="58"/>
        <v>42356.750706018516</v>
      </c>
      <c r="T952" s="15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5">
        <f t="shared" si="58"/>
        <v>42480.653611111105</v>
      </c>
      <c r="T953" s="15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5">
        <f t="shared" si="58"/>
        <v>42662.613564814819</v>
      </c>
      <c r="T954" s="15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5">
        <f t="shared" si="58"/>
        <v>41999.164340277777</v>
      </c>
      <c r="T955" s="15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5">
        <f t="shared" si="58"/>
        <v>42194.833784722221</v>
      </c>
      <c r="T956" s="15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5">
        <f t="shared" si="58"/>
        <v>42586.295138888891</v>
      </c>
      <c r="T957" s="15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5">
        <f t="shared" si="58"/>
        <v>42060.913877314815</v>
      </c>
      <c r="T958" s="15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5">
        <f t="shared" si="58"/>
        <v>42660.552465277782</v>
      </c>
      <c r="T959" s="15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5">
        <f t="shared" si="58"/>
        <v>42082.802812499998</v>
      </c>
      <c r="T960" s="15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5">
        <f t="shared" si="58"/>
        <v>41993.174363425926</v>
      </c>
      <c r="T961" s="15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0" t="s">
        <v>8317</v>
      </c>
      <c r="R962" t="s">
        <v>8319</v>
      </c>
      <c r="S962" s="15">
        <f t="shared" si="58"/>
        <v>42766.626793981486</v>
      </c>
      <c r="T962" s="15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5">
        <f t="shared" ref="S963:S1026" si="62">(((J963/60)/60)/24)+(DATE(1970,1,1))</f>
        <v>42740.693692129629</v>
      </c>
      <c r="T963" s="15">
        <f t="shared" ref="T963:T1026" si="63">(((I963/60)/60)/24)+(DATE(1970,1,1))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5">
        <f t="shared" si="62"/>
        <v>41836.847615740742</v>
      </c>
      <c r="T970" s="15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5">
        <f t="shared" si="62"/>
        <v>42742.30332175926</v>
      </c>
      <c r="T971" s="15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5">
        <f t="shared" si="62"/>
        <v>42721.220520833333</v>
      </c>
      <c r="T972" s="15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5">
        <f t="shared" si="62"/>
        <v>42111.709027777775</v>
      </c>
      <c r="T973" s="15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5">
        <f t="shared" si="62"/>
        <v>41856.865717592591</v>
      </c>
      <c r="T974" s="15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5">
        <f t="shared" si="62"/>
        <v>42257.014965277776</v>
      </c>
      <c r="T975" s="15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5">
        <f t="shared" si="62"/>
        <v>42424.749490740738</v>
      </c>
      <c r="T976" s="15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5">
        <f t="shared" si="62"/>
        <v>42489.696585648147</v>
      </c>
      <c r="T977" s="15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5">
        <f t="shared" si="62"/>
        <v>42185.058993055558</v>
      </c>
      <c r="T978" s="15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5">
        <f t="shared" si="62"/>
        <v>42391.942094907412</v>
      </c>
      <c r="T979" s="15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5">
        <f t="shared" si="62"/>
        <v>42395.309039351851</v>
      </c>
      <c r="T980" s="15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5">
        <f t="shared" si="62"/>
        <v>42506.416990740734</v>
      </c>
      <c r="T981" s="15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5">
        <f t="shared" si="62"/>
        <v>41928.904189814813</v>
      </c>
      <c r="T982" s="15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5">
        <f t="shared" si="62"/>
        <v>41830.947013888886</v>
      </c>
      <c r="T983" s="15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5">
        <f t="shared" si="62"/>
        <v>42615.753310185188</v>
      </c>
      <c r="T984" s="15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5">
        <f t="shared" si="62"/>
        <v>42574.667650462965</v>
      </c>
      <c r="T985" s="15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5">
        <f t="shared" si="62"/>
        <v>42061.11583333333</v>
      </c>
      <c r="T986" s="15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5">
        <f t="shared" si="62"/>
        <v>42339.967708333337</v>
      </c>
      <c r="T987" s="15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5">
        <f t="shared" si="62"/>
        <v>42324.767361111109</v>
      </c>
      <c r="T988" s="15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5">
        <f t="shared" si="62"/>
        <v>41773.294560185182</v>
      </c>
      <c r="T989" s="15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5">
        <f t="shared" si="62"/>
        <v>42614.356770833328</v>
      </c>
      <c r="T990" s="15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5">
        <f t="shared" si="62"/>
        <v>42611.933969907404</v>
      </c>
      <c r="T991" s="15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5">
        <f t="shared" si="62"/>
        <v>41855.784305555557</v>
      </c>
      <c r="T992" s="15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5">
        <f t="shared" si="62"/>
        <v>42538.75680555556</v>
      </c>
      <c r="T993" s="15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5">
        <f t="shared" si="62"/>
        <v>42437.924988425926</v>
      </c>
      <c r="T994" s="15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5">
        <f t="shared" si="62"/>
        <v>42652.964907407411</v>
      </c>
      <c r="T995" s="15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5">
        <f t="shared" si="62"/>
        <v>41921.263078703705</v>
      </c>
      <c r="T996" s="15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5">
        <f t="shared" si="62"/>
        <v>41947.940740740742</v>
      </c>
      <c r="T997" s="15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5">
        <f t="shared" si="62"/>
        <v>41817.866435185184</v>
      </c>
      <c r="T998" s="15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5">
        <f t="shared" si="62"/>
        <v>41941.10297453704</v>
      </c>
      <c r="T999" s="15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5">
        <f t="shared" si="62"/>
        <v>42282.168993055559</v>
      </c>
      <c r="T1000" s="15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5">
        <f t="shared" si="62"/>
        <v>41926.29965277778</v>
      </c>
      <c r="T1001" s="15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5">
        <f t="shared" si="62"/>
        <v>42749.059722222228</v>
      </c>
      <c r="T1002" s="15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5">
        <f t="shared" si="62"/>
        <v>42720.720057870371</v>
      </c>
      <c r="T1003" s="15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5">
        <f t="shared" si="62"/>
        <v>42325.684189814812</v>
      </c>
      <c r="T1004" s="15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5">
        <f t="shared" si="62"/>
        <v>42780.709039351852</v>
      </c>
      <c r="T1005" s="15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5">
        <f t="shared" si="62"/>
        <v>42388.708645833336</v>
      </c>
      <c r="T1006" s="15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5">
        <f t="shared" si="62"/>
        <v>42276.624803240738</v>
      </c>
      <c r="T1007" s="15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5">
        <f t="shared" si="62"/>
        <v>41977.040185185186</v>
      </c>
      <c r="T1008" s="15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5">
        <f t="shared" si="62"/>
        <v>42676.583599537036</v>
      </c>
      <c r="T1009" s="15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5">
        <f t="shared" si="62"/>
        <v>42702.809201388889</v>
      </c>
      <c r="T1010" s="15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5">
        <f t="shared" si="62"/>
        <v>42510.604699074072</v>
      </c>
      <c r="T1011" s="15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5">
        <f t="shared" si="62"/>
        <v>42561.829421296294</v>
      </c>
      <c r="T1012" s="15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5">
        <f t="shared" si="62"/>
        <v>41946.898090277777</v>
      </c>
      <c r="T1013" s="15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5">
        <f t="shared" si="62"/>
        <v>42714.440416666665</v>
      </c>
      <c r="T1014" s="15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5">
        <f t="shared" si="62"/>
        <v>42339.833981481483</v>
      </c>
      <c r="T1015" s="15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5">
        <f t="shared" si="62"/>
        <v>41955.002488425926</v>
      </c>
      <c r="T1016" s="15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5">
        <f t="shared" si="62"/>
        <v>42303.878414351857</v>
      </c>
      <c r="T1017" s="15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5">
        <f t="shared" si="62"/>
        <v>42422.107129629629</v>
      </c>
      <c r="T1018" s="15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5">
        <f t="shared" si="62"/>
        <v>42289.675173611111</v>
      </c>
      <c r="T1019" s="15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5">
        <f t="shared" si="62"/>
        <v>42535.492280092592</v>
      </c>
      <c r="T1020" s="15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5">
        <f t="shared" si="62"/>
        <v>42009.973946759259</v>
      </c>
      <c r="T1021" s="15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5">
        <f t="shared" si="62"/>
        <v>42127.069548611107</v>
      </c>
      <c r="T1022" s="15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5">
        <f t="shared" si="62"/>
        <v>42271.251979166671</v>
      </c>
      <c r="T1023" s="15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5">
        <f t="shared" si="62"/>
        <v>42111.646724537044</v>
      </c>
      <c r="T1024" s="15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5">
        <f t="shared" si="62"/>
        <v>42145.919687500005</v>
      </c>
      <c r="T1025" s="15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0" t="s">
        <v>8323</v>
      </c>
      <c r="R1026" t="s">
        <v>8328</v>
      </c>
      <c r="S1026" s="15">
        <f t="shared" si="62"/>
        <v>42370.580590277779</v>
      </c>
      <c r="T1026" s="15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5">
        <f t="shared" ref="S1027:S1090" si="66">(((J1027/60)/60)/24)+(DATE(1970,1,1))</f>
        <v>42049.833761574075</v>
      </c>
      <c r="T1027" s="15">
        <f t="shared" ref="T1027:T1090" si="67">(((I1027/60)/60)/24)+(DATE(1970,1,1))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5">
        <f t="shared" si="66"/>
        <v>42514.666956018518</v>
      </c>
      <c r="T1034" s="15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5">
        <f t="shared" si="66"/>
        <v>42688.732407407413</v>
      </c>
      <c r="T1035" s="15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5">
        <f t="shared" si="66"/>
        <v>42555.166712962964</v>
      </c>
      <c r="T1036" s="15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5">
        <f t="shared" si="66"/>
        <v>42016.641435185185</v>
      </c>
      <c r="T1037" s="15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5">
        <f t="shared" si="66"/>
        <v>41249.448958333334</v>
      </c>
      <c r="T1038" s="15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5">
        <f t="shared" si="66"/>
        <v>42119.822476851856</v>
      </c>
      <c r="T1039" s="15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5">
        <f t="shared" si="66"/>
        <v>42418.231747685189</v>
      </c>
      <c r="T1040" s="15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5">
        <f t="shared" si="66"/>
        <v>42692.109328703707</v>
      </c>
      <c r="T1041" s="15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5">
        <f t="shared" si="66"/>
        <v>42579.708437499998</v>
      </c>
      <c r="T1042" s="15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5">
        <f t="shared" si="66"/>
        <v>41831.060092592597</v>
      </c>
      <c r="T1043" s="15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5">
        <f t="shared" si="66"/>
        <v>41851.696157407408</v>
      </c>
      <c r="T1044" s="15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5">
        <f t="shared" si="66"/>
        <v>42114.252951388888</v>
      </c>
      <c r="T1045" s="15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5">
        <f t="shared" si="66"/>
        <v>42011.925937499997</v>
      </c>
      <c r="T1046" s="15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5">
        <f t="shared" si="66"/>
        <v>41844.874421296299</v>
      </c>
      <c r="T1047" s="15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5">
        <f t="shared" si="66"/>
        <v>42319.851388888885</v>
      </c>
      <c r="T1048" s="15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5">
        <f t="shared" si="66"/>
        <v>41918.818460648145</v>
      </c>
      <c r="T1049" s="15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5">
        <f t="shared" si="66"/>
        <v>42598.053113425922</v>
      </c>
      <c r="T1050" s="15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5">
        <f t="shared" si="66"/>
        <v>42382.431076388893</v>
      </c>
      <c r="T1051" s="15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5">
        <f t="shared" si="66"/>
        <v>42231.7971875</v>
      </c>
      <c r="T1052" s="15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5">
        <f t="shared" si="66"/>
        <v>41850.014178240745</v>
      </c>
      <c r="T1053" s="15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5">
        <f t="shared" si="66"/>
        <v>42483.797395833331</v>
      </c>
      <c r="T1054" s="15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5">
        <f t="shared" si="66"/>
        <v>42775.172824074078</v>
      </c>
      <c r="T1055" s="15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5">
        <f t="shared" si="66"/>
        <v>41831.851840277777</v>
      </c>
      <c r="T1056" s="15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5">
        <f t="shared" si="66"/>
        <v>42406.992418981477</v>
      </c>
      <c r="T1057" s="15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5">
        <f t="shared" si="66"/>
        <v>42058.719641203701</v>
      </c>
      <c r="T1058" s="15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5">
        <f t="shared" si="66"/>
        <v>42678.871331018512</v>
      </c>
      <c r="T1059" s="15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5">
        <f t="shared" si="66"/>
        <v>42047.900960648149</v>
      </c>
      <c r="T1060" s="15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5">
        <f t="shared" si="66"/>
        <v>42046.79</v>
      </c>
      <c r="T1061" s="15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5">
        <f t="shared" si="66"/>
        <v>42079.913113425922</v>
      </c>
      <c r="T1062" s="15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5">
        <f t="shared" si="66"/>
        <v>42432.276712962965</v>
      </c>
      <c r="T1063" s="15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5">
        <f t="shared" si="66"/>
        <v>42556.807187500002</v>
      </c>
      <c r="T1064" s="15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5">
        <f t="shared" si="66"/>
        <v>42583.030810185184</v>
      </c>
      <c r="T1065" s="15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5">
        <f t="shared" si="66"/>
        <v>41417.228043981479</v>
      </c>
      <c r="T1066" s="15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5">
        <f t="shared" si="66"/>
        <v>41661.381041666667</v>
      </c>
      <c r="T1067" s="15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5">
        <f t="shared" si="66"/>
        <v>41445.962754629632</v>
      </c>
      <c r="T1068" s="15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5">
        <f t="shared" si="66"/>
        <v>41599.855682870373</v>
      </c>
      <c r="T1069" s="15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5">
        <f t="shared" si="66"/>
        <v>42440.371111111104</v>
      </c>
      <c r="T1070" s="15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5">
        <f t="shared" si="66"/>
        <v>41572.229849537034</v>
      </c>
      <c r="T1071" s="15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5">
        <f t="shared" si="66"/>
        <v>41163.011828703704</v>
      </c>
      <c r="T1072" s="15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5">
        <f t="shared" si="66"/>
        <v>42295.753391203703</v>
      </c>
      <c r="T1073" s="15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5">
        <f t="shared" si="66"/>
        <v>41645.832141203704</v>
      </c>
      <c r="T1074" s="15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5">
        <f t="shared" si="66"/>
        <v>40802.964594907404</v>
      </c>
      <c r="T1075" s="15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5">
        <f t="shared" si="66"/>
        <v>41613.172974537039</v>
      </c>
      <c r="T1076" s="15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5">
        <f t="shared" si="66"/>
        <v>41005.904120370367</v>
      </c>
      <c r="T1077" s="15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5">
        <f t="shared" si="66"/>
        <v>41838.377893518518</v>
      </c>
      <c r="T1078" s="15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5">
        <f t="shared" si="66"/>
        <v>42353.16679398148</v>
      </c>
      <c r="T1079" s="15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5">
        <f t="shared" si="66"/>
        <v>40701.195844907408</v>
      </c>
      <c r="T1080" s="15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5">
        <f t="shared" si="66"/>
        <v>42479.566388888896</v>
      </c>
      <c r="T1081" s="15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5">
        <f t="shared" si="66"/>
        <v>41740.138113425928</v>
      </c>
      <c r="T1082" s="15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5">
        <f t="shared" si="66"/>
        <v>42002.926990740743</v>
      </c>
      <c r="T1083" s="15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5">
        <f t="shared" si="66"/>
        <v>41101.906111111115</v>
      </c>
      <c r="T1084" s="15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5">
        <f t="shared" si="66"/>
        <v>41793.659525462965</v>
      </c>
      <c r="T1085" s="15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5">
        <f t="shared" si="66"/>
        <v>41829.912083333329</v>
      </c>
      <c r="T1086" s="15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5">
        <f t="shared" si="66"/>
        <v>42413.671006944445</v>
      </c>
      <c r="T1087" s="15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5">
        <f t="shared" si="66"/>
        <v>41845.866793981484</v>
      </c>
      <c r="T1088" s="15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5">
        <f t="shared" si="66"/>
        <v>41775.713969907411</v>
      </c>
      <c r="T1089" s="15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0" t="s">
        <v>8331</v>
      </c>
      <c r="R1090" t="s">
        <v>8332</v>
      </c>
      <c r="S1090" s="15">
        <f t="shared" si="66"/>
        <v>41723.799386574072</v>
      </c>
      <c r="T1090" s="15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5">
        <f t="shared" ref="S1091:S1154" si="70">(((J1091/60)/60)/24)+(DATE(1970,1,1))</f>
        <v>42151.189525462964</v>
      </c>
      <c r="T1091" s="15">
        <f t="shared" ref="T1091:T1154" si="71">(((I1091/60)/60)/24)+(DATE(1970,1,1))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5">
        <f t="shared" si="70"/>
        <v>41885.51798611111</v>
      </c>
      <c r="T1098" s="15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5">
        <f t="shared" si="70"/>
        <v>41660.792557870373</v>
      </c>
      <c r="T1099" s="15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5">
        <f t="shared" si="70"/>
        <v>41712.762673611112</v>
      </c>
      <c r="T1100" s="15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5">
        <f t="shared" si="70"/>
        <v>42107.836435185185</v>
      </c>
      <c r="T1101" s="15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5">
        <f t="shared" si="70"/>
        <v>42384.110775462963</v>
      </c>
      <c r="T1102" s="15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5">
        <f t="shared" si="70"/>
        <v>42538.77243055556</v>
      </c>
      <c r="T1103" s="15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5">
        <f t="shared" si="70"/>
        <v>41577.045428240745</v>
      </c>
      <c r="T1104" s="15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5">
        <f t="shared" si="70"/>
        <v>42479.22210648148</v>
      </c>
      <c r="T1105" s="15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5">
        <f t="shared" si="70"/>
        <v>41771.40996527778</v>
      </c>
      <c r="T1106" s="15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5">
        <f t="shared" si="70"/>
        <v>41692.135729166665</v>
      </c>
      <c r="T1107" s="15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5">
        <f t="shared" si="70"/>
        <v>40973.740451388891</v>
      </c>
      <c r="T1108" s="15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5">
        <f t="shared" si="70"/>
        <v>41813.861388888887</v>
      </c>
      <c r="T1109" s="15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5">
        <f t="shared" si="70"/>
        <v>40952.636979166666</v>
      </c>
      <c r="T1110" s="15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5">
        <f t="shared" si="70"/>
        <v>42662.752199074079</v>
      </c>
      <c r="T1111" s="15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5">
        <f t="shared" si="70"/>
        <v>41220.933124999996</v>
      </c>
      <c r="T1112" s="15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5">
        <f t="shared" si="70"/>
        <v>42347.203587962969</v>
      </c>
      <c r="T1113" s="15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5">
        <f t="shared" si="70"/>
        <v>41963.759386574078</v>
      </c>
      <c r="T1114" s="15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5">
        <f t="shared" si="70"/>
        <v>41835.977083333331</v>
      </c>
      <c r="T1115" s="15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5">
        <f t="shared" si="70"/>
        <v>41526.345914351856</v>
      </c>
      <c r="T1116" s="15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5">
        <f t="shared" si="70"/>
        <v>42429.695543981477</v>
      </c>
      <c r="T1117" s="15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5">
        <f t="shared" si="70"/>
        <v>41009.847314814811</v>
      </c>
      <c r="T1118" s="15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5">
        <f t="shared" si="70"/>
        <v>42333.598530092597</v>
      </c>
      <c r="T1119" s="15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5">
        <f t="shared" si="70"/>
        <v>41704.16642361111</v>
      </c>
      <c r="T1120" s="15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5">
        <f t="shared" si="70"/>
        <v>41722.792407407411</v>
      </c>
      <c r="T1121" s="15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5">
        <f t="shared" si="70"/>
        <v>40799.872685185182</v>
      </c>
      <c r="T1122" s="15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5">
        <f t="shared" si="70"/>
        <v>42412.934212962966</v>
      </c>
      <c r="T1123" s="15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5">
        <f t="shared" si="70"/>
        <v>41410.703993055555</v>
      </c>
      <c r="T1124" s="15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5">
        <f t="shared" si="70"/>
        <v>41718.5237037037</v>
      </c>
      <c r="T1125" s="15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5">
        <f t="shared" si="70"/>
        <v>42094.667256944449</v>
      </c>
      <c r="T1126" s="15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5">
        <f t="shared" si="70"/>
        <v>42212.624189814815</v>
      </c>
      <c r="T1127" s="15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5">
        <f t="shared" si="70"/>
        <v>42535.327476851846</v>
      </c>
      <c r="T1128" s="15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5">
        <f t="shared" si="70"/>
        <v>41926.854166666664</v>
      </c>
      <c r="T1129" s="15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5">
        <f t="shared" si="70"/>
        <v>41828.649502314816</v>
      </c>
      <c r="T1130" s="15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5">
        <f t="shared" si="70"/>
        <v>42496.264965277776</v>
      </c>
      <c r="T1131" s="15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5">
        <f t="shared" si="70"/>
        <v>41908.996527777781</v>
      </c>
      <c r="T1132" s="15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5">
        <f t="shared" si="70"/>
        <v>42332.908194444448</v>
      </c>
      <c r="T1133" s="15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5">
        <f t="shared" si="70"/>
        <v>42706.115405092598</v>
      </c>
      <c r="T1134" s="15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5">
        <f t="shared" si="70"/>
        <v>41821.407187500001</v>
      </c>
      <c r="T1135" s="15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5">
        <f t="shared" si="70"/>
        <v>41958.285046296296</v>
      </c>
      <c r="T1136" s="15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5">
        <f t="shared" si="70"/>
        <v>42558.989513888882</v>
      </c>
      <c r="T1137" s="15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5">
        <f t="shared" si="70"/>
        <v>42327.671631944439</v>
      </c>
      <c r="T1138" s="15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5">
        <f t="shared" si="70"/>
        <v>42453.819687499999</v>
      </c>
      <c r="T1139" s="15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5">
        <f t="shared" si="70"/>
        <v>42736.9066087963</v>
      </c>
      <c r="T1140" s="15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5">
        <f t="shared" si="70"/>
        <v>41975.347523148142</v>
      </c>
      <c r="T1141" s="15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5">
        <f t="shared" si="70"/>
        <v>42192.462048611109</v>
      </c>
      <c r="T1142" s="15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5">
        <f t="shared" si="70"/>
        <v>42164.699652777781</v>
      </c>
      <c r="T1143" s="15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5">
        <f t="shared" si="70"/>
        <v>42022.006099537044</v>
      </c>
      <c r="T1144" s="15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5">
        <f t="shared" si="70"/>
        <v>42325.19358796296</v>
      </c>
      <c r="T1145" s="15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5">
        <f t="shared" si="70"/>
        <v>42093.181944444441</v>
      </c>
      <c r="T1146" s="15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5">
        <f t="shared" si="70"/>
        <v>41854.747592592597</v>
      </c>
      <c r="T1147" s="15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5">
        <f t="shared" si="70"/>
        <v>41723.9533912037</v>
      </c>
      <c r="T1148" s="15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5">
        <f t="shared" si="70"/>
        <v>41871.972025462965</v>
      </c>
      <c r="T1149" s="15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5">
        <f t="shared" si="70"/>
        <v>42675.171076388884</v>
      </c>
      <c r="T1150" s="15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5">
        <f t="shared" si="70"/>
        <v>42507.71025462963</v>
      </c>
      <c r="T1151" s="15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5">
        <f t="shared" si="70"/>
        <v>42317.954571759255</v>
      </c>
      <c r="T1152" s="15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5">
        <f t="shared" si="70"/>
        <v>42224.102581018517</v>
      </c>
      <c r="T1153" s="15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0" t="s">
        <v>8334</v>
      </c>
      <c r="R1154" t="s">
        <v>8335</v>
      </c>
      <c r="S1154" s="15">
        <f t="shared" si="70"/>
        <v>42109.709629629629</v>
      </c>
      <c r="T1154" s="15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5">
        <f t="shared" ref="S1155:S1218" si="74">(((J1155/60)/60)/24)+(DATE(1970,1,1))</f>
        <v>42143.714178240742</v>
      </c>
      <c r="T1155" s="15">
        <f t="shared" ref="T1155:T1218" si="75">(((I1155/60)/60)/24)+(DATE(1970,1,1))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5">
        <f t="shared" si="74"/>
        <v>42061.154930555553</v>
      </c>
      <c r="T1162" s="15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5">
        <f t="shared" si="74"/>
        <v>42122.629502314812</v>
      </c>
      <c r="T1163" s="15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5">
        <f t="shared" si="74"/>
        <v>41876.683611111112</v>
      </c>
      <c r="T1164" s="15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5">
        <f t="shared" si="74"/>
        <v>41830.723611111112</v>
      </c>
      <c r="T1165" s="15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5">
        <f t="shared" si="74"/>
        <v>42509.724328703705</v>
      </c>
      <c r="T1166" s="15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5">
        <f t="shared" si="74"/>
        <v>41792.214467592588</v>
      </c>
      <c r="T1167" s="15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5">
        <f t="shared" si="74"/>
        <v>42150.485439814816</v>
      </c>
      <c r="T1168" s="15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5">
        <f t="shared" si="74"/>
        <v>41863.734895833331</v>
      </c>
      <c r="T1169" s="15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5">
        <f t="shared" si="74"/>
        <v>42605.053993055553</v>
      </c>
      <c r="T1170" s="15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5">
        <f t="shared" si="74"/>
        <v>42027.353738425925</v>
      </c>
      <c r="T1171" s="15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5">
        <f t="shared" si="74"/>
        <v>42124.893182870372</v>
      </c>
      <c r="T1172" s="15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5">
        <f t="shared" si="74"/>
        <v>41938.804710648146</v>
      </c>
      <c r="T1173" s="15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5">
        <f t="shared" si="74"/>
        <v>41841.682314814818</v>
      </c>
      <c r="T1174" s="15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5">
        <f t="shared" si="74"/>
        <v>42184.185844907406</v>
      </c>
      <c r="T1175" s="15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5">
        <f t="shared" si="74"/>
        <v>42468.84174768519</v>
      </c>
      <c r="T1176" s="15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5">
        <f t="shared" si="74"/>
        <v>42170.728460648148</v>
      </c>
      <c r="T1177" s="15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5">
        <f t="shared" si="74"/>
        <v>42746.019652777773</v>
      </c>
      <c r="T1178" s="15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5">
        <f t="shared" si="74"/>
        <v>41897.660833333335</v>
      </c>
      <c r="T1179" s="15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5">
        <f t="shared" si="74"/>
        <v>41837.905694444446</v>
      </c>
      <c r="T1180" s="15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5">
        <f t="shared" si="74"/>
        <v>42275.720219907409</v>
      </c>
      <c r="T1181" s="15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5">
        <f t="shared" si="74"/>
        <v>41781.806875000002</v>
      </c>
      <c r="T1182" s="15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5">
        <f t="shared" si="74"/>
        <v>42034.339363425926</v>
      </c>
      <c r="T1183" s="15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5">
        <f t="shared" si="74"/>
        <v>42728.827407407407</v>
      </c>
      <c r="T1184" s="15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5">
        <f t="shared" si="74"/>
        <v>42656.86137731481</v>
      </c>
      <c r="T1185" s="15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5">
        <f t="shared" si="74"/>
        <v>42741.599664351852</v>
      </c>
      <c r="T1186" s="15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5">
        <f t="shared" si="74"/>
        <v>42130.865150462967</v>
      </c>
      <c r="T1187" s="15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5">
        <f t="shared" si="74"/>
        <v>42123.86336805555</v>
      </c>
      <c r="T1188" s="15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5">
        <f t="shared" si="74"/>
        <v>42109.894942129627</v>
      </c>
      <c r="T1189" s="15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5">
        <f t="shared" si="74"/>
        <v>42711.700694444444</v>
      </c>
      <c r="T1190" s="15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5">
        <f t="shared" si="74"/>
        <v>42529.979108796295</v>
      </c>
      <c r="T1191" s="15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5">
        <f t="shared" si="74"/>
        <v>41852.665798611109</v>
      </c>
      <c r="T1192" s="15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5">
        <f t="shared" si="74"/>
        <v>42419.603703703702</v>
      </c>
      <c r="T1193" s="15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5">
        <f t="shared" si="74"/>
        <v>42747.506689814814</v>
      </c>
      <c r="T1194" s="15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5">
        <f t="shared" si="74"/>
        <v>42409.776076388895</v>
      </c>
      <c r="T1195" s="15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5">
        <f t="shared" si="74"/>
        <v>42072.488182870366</v>
      </c>
      <c r="T1196" s="15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5">
        <f t="shared" si="74"/>
        <v>42298.34783564815</v>
      </c>
      <c r="T1197" s="15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5">
        <f t="shared" si="74"/>
        <v>42326.818738425922</v>
      </c>
      <c r="T1198" s="15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5">
        <f t="shared" si="74"/>
        <v>42503.66474537037</v>
      </c>
      <c r="T1199" s="15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5">
        <f t="shared" si="74"/>
        <v>42333.619050925925</v>
      </c>
      <c r="T1200" s="15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5">
        <f t="shared" si="74"/>
        <v>42161.770833333328</v>
      </c>
      <c r="T1201" s="15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5">
        <f t="shared" si="74"/>
        <v>42089.477500000001</v>
      </c>
      <c r="T1202" s="15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5">
        <f t="shared" si="74"/>
        <v>42536.60701388889</v>
      </c>
      <c r="T1203" s="15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5">
        <f t="shared" si="74"/>
        <v>42152.288819444439</v>
      </c>
      <c r="T1204" s="15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5">
        <f t="shared" si="74"/>
        <v>42125.614895833336</v>
      </c>
      <c r="T1205" s="15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5">
        <f t="shared" si="74"/>
        <v>42297.748067129629</v>
      </c>
      <c r="T1206" s="15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5">
        <f t="shared" si="74"/>
        <v>42138.506377314814</v>
      </c>
      <c r="T1207" s="15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5">
        <f t="shared" si="74"/>
        <v>42772.776076388895</v>
      </c>
      <c r="T1208" s="15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5">
        <f t="shared" si="74"/>
        <v>42430.430243055554</v>
      </c>
      <c r="T1209" s="15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5">
        <f t="shared" si="74"/>
        <v>42423.709074074075</v>
      </c>
      <c r="T1210" s="15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5">
        <f t="shared" si="74"/>
        <v>42761.846122685187</v>
      </c>
      <c r="T1211" s="15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5">
        <f t="shared" si="74"/>
        <v>42132.941805555558</v>
      </c>
      <c r="T1212" s="15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5">
        <f t="shared" si="74"/>
        <v>42515.866446759261</v>
      </c>
      <c r="T1213" s="15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5">
        <f t="shared" si="74"/>
        <v>42318.950173611112</v>
      </c>
      <c r="T1214" s="15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5">
        <f t="shared" si="74"/>
        <v>42731.755787037036</v>
      </c>
      <c r="T1215" s="15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5">
        <f t="shared" si="74"/>
        <v>42104.840335648143</v>
      </c>
      <c r="T1216" s="15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5">
        <f t="shared" si="74"/>
        <v>41759.923101851848</v>
      </c>
      <c r="T1217" s="15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0" t="s">
        <v>8336</v>
      </c>
      <c r="R1218" t="s">
        <v>8337</v>
      </c>
      <c r="S1218" s="15">
        <f t="shared" si="74"/>
        <v>42247.616400462968</v>
      </c>
      <c r="T1218" s="15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5">
        <f t="shared" ref="S1219:S1282" si="78">(((J1219/60)/60)/24)+(DATE(1970,1,1))</f>
        <v>42535.809490740736</v>
      </c>
      <c r="T1219" s="15">
        <f t="shared" ref="T1219:T1282" si="79">(((I1219/60)/60)/24)+(DATE(1970,1,1))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5">
        <f t="shared" si="78"/>
        <v>41736.549791666665</v>
      </c>
      <c r="T1226" s="15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5">
        <f t="shared" si="78"/>
        <v>41509.905995370369</v>
      </c>
      <c r="T1227" s="15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5">
        <f t="shared" si="78"/>
        <v>41715.874780092592</v>
      </c>
      <c r="T1228" s="15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5">
        <f t="shared" si="78"/>
        <v>41827.919166666667</v>
      </c>
      <c r="T1229" s="15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5">
        <f t="shared" si="78"/>
        <v>40754.729259259257</v>
      </c>
      <c r="T1230" s="15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5">
        <f t="shared" si="78"/>
        <v>40985.459803240738</v>
      </c>
      <c r="T1231" s="15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5">
        <f t="shared" si="78"/>
        <v>40568.972569444442</v>
      </c>
      <c r="T1232" s="15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5">
        <f t="shared" si="78"/>
        <v>42193.941759259258</v>
      </c>
      <c r="T1233" s="15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5">
        <f t="shared" si="78"/>
        <v>41506.848032407412</v>
      </c>
      <c r="T1234" s="15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5">
        <f t="shared" si="78"/>
        <v>40939.948773148149</v>
      </c>
      <c r="T1235" s="15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5">
        <f t="shared" si="78"/>
        <v>42007.788680555561</v>
      </c>
      <c r="T1236" s="15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5">
        <f t="shared" si="78"/>
        <v>41583.135405092595</v>
      </c>
      <c r="T1237" s="15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5">
        <f t="shared" si="78"/>
        <v>41110.680138888885</v>
      </c>
      <c r="T1238" s="15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5">
        <f t="shared" si="78"/>
        <v>41125.283159722225</v>
      </c>
      <c r="T1239" s="15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5">
        <f t="shared" si="78"/>
        <v>40731.61037037037</v>
      </c>
      <c r="T1240" s="15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5">
        <f t="shared" si="78"/>
        <v>40883.962581018517</v>
      </c>
      <c r="T1241" s="15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5">
        <f t="shared" si="78"/>
        <v>41409.040011574078</v>
      </c>
      <c r="T1242" s="15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5">
        <f t="shared" si="78"/>
        <v>41923.837731481479</v>
      </c>
      <c r="T1243" s="15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5">
        <f t="shared" si="78"/>
        <v>40782.165532407409</v>
      </c>
      <c r="T1244" s="15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5">
        <f t="shared" si="78"/>
        <v>40671.879293981481</v>
      </c>
      <c r="T1245" s="15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5">
        <f t="shared" si="78"/>
        <v>41355.825497685182</v>
      </c>
      <c r="T1246" s="15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5">
        <f t="shared" si="78"/>
        <v>41774.599930555552</v>
      </c>
      <c r="T1247" s="15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5">
        <f t="shared" si="78"/>
        <v>40838.043391203704</v>
      </c>
      <c r="T1248" s="15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5">
        <f t="shared" si="78"/>
        <v>41370.292303240742</v>
      </c>
      <c r="T1249" s="15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5">
        <f t="shared" si="78"/>
        <v>41767.656863425924</v>
      </c>
      <c r="T1250" s="15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5">
        <f t="shared" si="78"/>
        <v>41067.74086805556</v>
      </c>
      <c r="T1251" s="15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5">
        <f t="shared" si="78"/>
        <v>41843.64271990741</v>
      </c>
      <c r="T1252" s="15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5">
        <f t="shared" si="78"/>
        <v>40751.814432870371</v>
      </c>
      <c r="T1253" s="15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5">
        <f t="shared" si="78"/>
        <v>41543.988067129627</v>
      </c>
      <c r="T1254" s="15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5">
        <f t="shared" si="78"/>
        <v>41855.783645833333</v>
      </c>
      <c r="T1255" s="15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5">
        <f t="shared" si="78"/>
        <v>40487.621365740742</v>
      </c>
      <c r="T1256" s="15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5">
        <f t="shared" si="78"/>
        <v>41579.845509259263</v>
      </c>
      <c r="T1257" s="15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5">
        <f t="shared" si="78"/>
        <v>40921.919340277782</v>
      </c>
      <c r="T1258" s="15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5">
        <f t="shared" si="78"/>
        <v>40587.085532407407</v>
      </c>
      <c r="T1259" s="15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5">
        <f t="shared" si="78"/>
        <v>41487.611250000002</v>
      </c>
      <c r="T1260" s="15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5">
        <f t="shared" si="78"/>
        <v>41766.970648148148</v>
      </c>
      <c r="T1261" s="15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5">
        <f t="shared" si="78"/>
        <v>41666.842824074076</v>
      </c>
      <c r="T1262" s="15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5">
        <f t="shared" si="78"/>
        <v>41638.342905092592</v>
      </c>
      <c r="T1263" s="15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5">
        <f t="shared" si="78"/>
        <v>41656.762638888889</v>
      </c>
      <c r="T1264" s="15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5">
        <f t="shared" si="78"/>
        <v>41692.084143518521</v>
      </c>
      <c r="T1265" s="15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5">
        <f t="shared" si="78"/>
        <v>41547.662997685184</v>
      </c>
      <c r="T1266" s="15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5">
        <f t="shared" si="78"/>
        <v>40465.655266203699</v>
      </c>
      <c r="T1267" s="15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5">
        <f t="shared" si="78"/>
        <v>41620.87667824074</v>
      </c>
      <c r="T1268" s="15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5">
        <f t="shared" si="78"/>
        <v>41449.585162037038</v>
      </c>
      <c r="T1269" s="15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5">
        <f t="shared" si="78"/>
        <v>41507.845451388886</v>
      </c>
      <c r="T1270" s="15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5">
        <f t="shared" si="78"/>
        <v>42445.823055555549</v>
      </c>
      <c r="T1271" s="15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5">
        <f t="shared" si="78"/>
        <v>40933.856967592597</v>
      </c>
      <c r="T1272" s="15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5">
        <f t="shared" si="78"/>
        <v>41561.683553240742</v>
      </c>
      <c r="T1273" s="15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5">
        <f t="shared" si="78"/>
        <v>40274.745127314818</v>
      </c>
      <c r="T1274" s="15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5">
        <f t="shared" si="78"/>
        <v>41852.730219907404</v>
      </c>
      <c r="T1275" s="15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5">
        <f t="shared" si="78"/>
        <v>41116.690104166664</v>
      </c>
      <c r="T1276" s="15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5">
        <f t="shared" si="78"/>
        <v>41458.867905092593</v>
      </c>
      <c r="T1277" s="15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5">
        <f t="shared" si="78"/>
        <v>40007.704247685186</v>
      </c>
      <c r="T1278" s="15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5">
        <f t="shared" si="78"/>
        <v>41121.561886574076</v>
      </c>
      <c r="T1279" s="15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5">
        <f t="shared" si="78"/>
        <v>41786.555162037039</v>
      </c>
      <c r="T1280" s="15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5">
        <f t="shared" si="78"/>
        <v>41682.099189814813</v>
      </c>
      <c r="T1281" s="15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0" t="s">
        <v>8323</v>
      </c>
      <c r="R1282" t="s">
        <v>8324</v>
      </c>
      <c r="S1282" s="15">
        <f t="shared" si="78"/>
        <v>40513.757569444446</v>
      </c>
      <c r="T1282" s="15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5">
        <f t="shared" ref="S1283:S1346" si="82">(((J1283/60)/60)/24)+(DATE(1970,1,1))</f>
        <v>41463.743472222224</v>
      </c>
      <c r="T1283" s="15">
        <f t="shared" ref="T1283:T1346" si="83">(((I1283/60)/60)/24)+(DATE(1970,1,1))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5">
        <f t="shared" si="82"/>
        <v>42561.154664351852</v>
      </c>
      <c r="T1290" s="15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5">
        <f t="shared" si="82"/>
        <v>42709.134780092587</v>
      </c>
      <c r="T1291" s="15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5">
        <f t="shared" si="82"/>
        <v>42086.614942129629</v>
      </c>
      <c r="T1292" s="15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5">
        <f t="shared" si="82"/>
        <v>42064.652673611112</v>
      </c>
      <c r="T1293" s="15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5">
        <f t="shared" si="82"/>
        <v>42256.764212962968</v>
      </c>
      <c r="T1294" s="15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5">
        <f t="shared" si="82"/>
        <v>42292.701053240744</v>
      </c>
      <c r="T1295" s="15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5">
        <f t="shared" si="82"/>
        <v>42278.453668981485</v>
      </c>
      <c r="T1296" s="15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5">
        <f t="shared" si="82"/>
        <v>42184.572881944448</v>
      </c>
      <c r="T1297" s="15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5">
        <f t="shared" si="82"/>
        <v>42423.050613425927</v>
      </c>
      <c r="T1298" s="15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5">
        <f t="shared" si="82"/>
        <v>42461.747199074074</v>
      </c>
      <c r="T1299" s="15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5">
        <f t="shared" si="82"/>
        <v>42458.680925925932</v>
      </c>
      <c r="T1300" s="15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5">
        <f t="shared" si="82"/>
        <v>42169.814340277779</v>
      </c>
      <c r="T1301" s="15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5">
        <f t="shared" si="82"/>
        <v>42483.675208333334</v>
      </c>
      <c r="T1302" s="15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5">
        <f t="shared" si="82"/>
        <v>42195.749745370369</v>
      </c>
      <c r="T1303" s="15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5">
        <f t="shared" si="82"/>
        <v>42675.057997685188</v>
      </c>
      <c r="T1304" s="15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5">
        <f t="shared" si="82"/>
        <v>42566.441203703704</v>
      </c>
      <c r="T1305" s="15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5">
        <f t="shared" si="82"/>
        <v>42747.194502314815</v>
      </c>
      <c r="T1306" s="15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5">
        <f t="shared" si="82"/>
        <v>42543.665601851855</v>
      </c>
      <c r="T1307" s="15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5">
        <f t="shared" si="82"/>
        <v>41947.457569444443</v>
      </c>
      <c r="T1308" s="15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5">
        <f t="shared" si="82"/>
        <v>42387.503229166665</v>
      </c>
      <c r="T1309" s="15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5">
        <f t="shared" si="82"/>
        <v>42611.613564814819</v>
      </c>
      <c r="T1310" s="15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5">
        <f t="shared" si="82"/>
        <v>42257.882731481484</v>
      </c>
      <c r="T1311" s="15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5">
        <f t="shared" si="82"/>
        <v>42556.667245370365</v>
      </c>
      <c r="T1312" s="15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5">
        <f t="shared" si="82"/>
        <v>42669.802303240736</v>
      </c>
      <c r="T1313" s="15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5">
        <f t="shared" si="82"/>
        <v>42082.702800925923</v>
      </c>
      <c r="T1314" s="15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5">
        <f t="shared" si="82"/>
        <v>42402.709652777776</v>
      </c>
      <c r="T1315" s="15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5">
        <f t="shared" si="82"/>
        <v>42604.669675925921</v>
      </c>
      <c r="T1316" s="15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5">
        <f t="shared" si="82"/>
        <v>42278.498240740737</v>
      </c>
      <c r="T1317" s="15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5">
        <f t="shared" si="82"/>
        <v>42393.961909722217</v>
      </c>
      <c r="T1318" s="15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5">
        <f t="shared" si="82"/>
        <v>42520.235486111109</v>
      </c>
      <c r="T1319" s="15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5">
        <f t="shared" si="82"/>
        <v>41985.043657407412</v>
      </c>
      <c r="T1320" s="15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5">
        <f t="shared" si="82"/>
        <v>41816.812094907407</v>
      </c>
      <c r="T1321" s="15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5">
        <f t="shared" si="82"/>
        <v>42705.690347222218</v>
      </c>
      <c r="T1322" s="15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5">
        <f t="shared" si="82"/>
        <v>42697.74927083333</v>
      </c>
      <c r="T1323" s="15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5">
        <f t="shared" si="82"/>
        <v>42115.656539351854</v>
      </c>
      <c r="T1324" s="15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5">
        <f t="shared" si="82"/>
        <v>42451.698449074072</v>
      </c>
      <c r="T1325" s="15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5">
        <f t="shared" si="82"/>
        <v>42626.633703703701</v>
      </c>
      <c r="T1326" s="15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5">
        <f t="shared" si="82"/>
        <v>42704.086053240739</v>
      </c>
      <c r="T1327" s="15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5">
        <f t="shared" si="82"/>
        <v>41974.791990740734</v>
      </c>
      <c r="T1328" s="15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5">
        <f t="shared" si="82"/>
        <v>42123.678645833337</v>
      </c>
      <c r="T1329" s="15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5">
        <f t="shared" si="82"/>
        <v>42612.642754629633</v>
      </c>
      <c r="T1330" s="15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5">
        <f t="shared" si="82"/>
        <v>41935.221585648149</v>
      </c>
      <c r="T1331" s="15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5">
        <f t="shared" si="82"/>
        <v>42522.276724537034</v>
      </c>
      <c r="T1332" s="15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5">
        <f t="shared" si="82"/>
        <v>42569.50409722222</v>
      </c>
      <c r="T1333" s="15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5">
        <f t="shared" si="82"/>
        <v>42732.060277777782</v>
      </c>
      <c r="T1334" s="15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5">
        <f t="shared" si="82"/>
        <v>41806.106770833336</v>
      </c>
      <c r="T1335" s="15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5">
        <f t="shared" si="82"/>
        <v>42410.774155092593</v>
      </c>
      <c r="T1336" s="15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5">
        <f t="shared" si="82"/>
        <v>42313.936365740738</v>
      </c>
      <c r="T1337" s="15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5">
        <f t="shared" si="82"/>
        <v>41955.863750000004</v>
      </c>
      <c r="T1338" s="15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5">
        <f t="shared" si="82"/>
        <v>42767.577303240745</v>
      </c>
      <c r="T1339" s="15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5">
        <f t="shared" si="82"/>
        <v>42188.803622685184</v>
      </c>
      <c r="T1340" s="15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5">
        <f t="shared" si="82"/>
        <v>41936.647164351853</v>
      </c>
      <c r="T1341" s="15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5">
        <f t="shared" si="82"/>
        <v>41836.595520833333</v>
      </c>
      <c r="T1342" s="15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5">
        <f t="shared" si="82"/>
        <v>42612.624039351853</v>
      </c>
      <c r="T1343" s="15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5">
        <f t="shared" si="82"/>
        <v>42172.816423611104</v>
      </c>
      <c r="T1344" s="15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5">
        <f t="shared" si="82"/>
        <v>42542.526423611111</v>
      </c>
      <c r="T1345" s="15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0" t="s">
        <v>8320</v>
      </c>
      <c r="R1346" t="s">
        <v>8321</v>
      </c>
      <c r="S1346" s="15">
        <f t="shared" si="82"/>
        <v>42522.789803240739</v>
      </c>
      <c r="T1346" s="15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5">
        <f t="shared" ref="S1347:S1410" si="86">(((J1347/60)/60)/24)+(DATE(1970,1,1))</f>
        <v>41799.814340277779</v>
      </c>
      <c r="T1347" s="15">
        <f t="shared" ref="T1347:T1410" si="87">(((I1347/60)/60)/24)+(DATE(1970,1,1))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5">
        <f t="shared" si="86"/>
        <v>42200.578310185185</v>
      </c>
      <c r="T1354" s="15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5">
        <f t="shared" si="86"/>
        <v>41309.11791666667</v>
      </c>
      <c r="T1355" s="15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5">
        <f t="shared" si="86"/>
        <v>42502.807627314818</v>
      </c>
      <c r="T1356" s="15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5">
        <f t="shared" si="86"/>
        <v>41213.254687499997</v>
      </c>
      <c r="T1357" s="15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5">
        <f t="shared" si="86"/>
        <v>41430.038888888892</v>
      </c>
      <c r="T1358" s="15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5">
        <f t="shared" si="86"/>
        <v>41304.962233796294</v>
      </c>
      <c r="T1359" s="15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5">
        <f t="shared" si="86"/>
        <v>40689.570868055554</v>
      </c>
      <c r="T1360" s="15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5">
        <f t="shared" si="86"/>
        <v>40668.814699074072</v>
      </c>
      <c r="T1361" s="15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5">
        <f t="shared" si="86"/>
        <v>41095.900694444441</v>
      </c>
      <c r="T1362" s="15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5">
        <f t="shared" si="86"/>
        <v>41781.717268518521</v>
      </c>
      <c r="T1363" s="15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5">
        <f t="shared" si="86"/>
        <v>41464.934386574074</v>
      </c>
      <c r="T1364" s="15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5">
        <f t="shared" si="86"/>
        <v>42396.8440625</v>
      </c>
      <c r="T1365" s="15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5">
        <f t="shared" si="86"/>
        <v>41951.695671296293</v>
      </c>
      <c r="T1366" s="15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5">
        <f t="shared" si="86"/>
        <v>42049.733240740738</v>
      </c>
      <c r="T1367" s="15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5">
        <f t="shared" si="86"/>
        <v>41924.996099537035</v>
      </c>
      <c r="T1368" s="15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5">
        <f t="shared" si="86"/>
        <v>42292.002893518518</v>
      </c>
      <c r="T1369" s="15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5">
        <f t="shared" si="86"/>
        <v>42146.190902777773</v>
      </c>
      <c r="T1370" s="15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5">
        <f t="shared" si="86"/>
        <v>41710.594282407408</v>
      </c>
      <c r="T1371" s="15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5">
        <f t="shared" si="86"/>
        <v>41548.00335648148</v>
      </c>
      <c r="T1372" s="15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5">
        <f t="shared" si="86"/>
        <v>42101.758587962962</v>
      </c>
      <c r="T1373" s="15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5">
        <f t="shared" si="86"/>
        <v>41072.739953703705</v>
      </c>
      <c r="T1374" s="15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5">
        <f t="shared" si="86"/>
        <v>42704.95177083333</v>
      </c>
      <c r="T1375" s="15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5">
        <f t="shared" si="86"/>
        <v>42424.161898148144</v>
      </c>
      <c r="T1376" s="15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5">
        <f t="shared" si="86"/>
        <v>42720.066192129627</v>
      </c>
      <c r="T1377" s="15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5">
        <f t="shared" si="86"/>
        <v>42677.669050925921</v>
      </c>
      <c r="T1378" s="15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5">
        <f t="shared" si="86"/>
        <v>42747.219560185185</v>
      </c>
      <c r="T1379" s="15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5">
        <f t="shared" si="86"/>
        <v>42568.759374999994</v>
      </c>
      <c r="T1380" s="15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5">
        <f t="shared" si="86"/>
        <v>42130.491620370376</v>
      </c>
      <c r="T1381" s="15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5">
        <f t="shared" si="86"/>
        <v>42141.762800925921</v>
      </c>
      <c r="T1382" s="15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5">
        <f t="shared" si="86"/>
        <v>42703.214409722219</v>
      </c>
      <c r="T1383" s="15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5">
        <f t="shared" si="86"/>
        <v>41370.800185185188</v>
      </c>
      <c r="T1384" s="15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5">
        <f t="shared" si="86"/>
        <v>42707.074976851851</v>
      </c>
      <c r="T1385" s="15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5">
        <f t="shared" si="86"/>
        <v>42160.735208333332</v>
      </c>
      <c r="T1386" s="15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5">
        <f t="shared" si="86"/>
        <v>42433.688900462963</v>
      </c>
      <c r="T1387" s="15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5">
        <f t="shared" si="86"/>
        <v>42184.646863425922</v>
      </c>
      <c r="T1388" s="15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5">
        <f t="shared" si="86"/>
        <v>42126.92123842593</v>
      </c>
      <c r="T1389" s="15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5">
        <f t="shared" si="86"/>
        <v>42634.614780092597</v>
      </c>
      <c r="T1390" s="15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5">
        <f t="shared" si="86"/>
        <v>42565.480983796297</v>
      </c>
      <c r="T1391" s="15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5">
        <f t="shared" si="86"/>
        <v>42087.803310185183</v>
      </c>
      <c r="T1392" s="15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5">
        <f t="shared" si="86"/>
        <v>42193.650671296295</v>
      </c>
      <c r="T1393" s="15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5">
        <f t="shared" si="86"/>
        <v>42401.154930555553</v>
      </c>
      <c r="T1394" s="15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5">
        <f t="shared" si="86"/>
        <v>42553.681979166664</v>
      </c>
      <c r="T1395" s="15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5">
        <f t="shared" si="86"/>
        <v>42752.144976851851</v>
      </c>
      <c r="T1396" s="15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5">
        <f t="shared" si="86"/>
        <v>42719.90834490741</v>
      </c>
      <c r="T1397" s="15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5">
        <f t="shared" si="86"/>
        <v>42018.99863425926</v>
      </c>
      <c r="T1398" s="15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5">
        <f t="shared" si="86"/>
        <v>42640.917939814812</v>
      </c>
      <c r="T1399" s="15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5">
        <f t="shared" si="86"/>
        <v>42526.874236111107</v>
      </c>
      <c r="T1400" s="15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5">
        <f t="shared" si="86"/>
        <v>41889.004317129627</v>
      </c>
      <c r="T1401" s="15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5">
        <f t="shared" si="86"/>
        <v>42498.341122685189</v>
      </c>
      <c r="T1402" s="15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5">
        <f t="shared" si="86"/>
        <v>41399.99622685185</v>
      </c>
      <c r="T1403" s="15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5">
        <f t="shared" si="86"/>
        <v>42065.053368055553</v>
      </c>
      <c r="T1404" s="15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5">
        <f t="shared" si="86"/>
        <v>41451.062905092593</v>
      </c>
      <c r="T1405" s="15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5">
        <f t="shared" si="86"/>
        <v>42032.510243055556</v>
      </c>
      <c r="T1406" s="15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5">
        <f t="shared" si="86"/>
        <v>41941.680567129632</v>
      </c>
      <c r="T1407" s="15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5">
        <f t="shared" si="86"/>
        <v>42297.432951388888</v>
      </c>
      <c r="T1408" s="15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5">
        <f t="shared" si="86"/>
        <v>41838.536782407406</v>
      </c>
      <c r="T1409" s="15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0" t="s">
        <v>8320</v>
      </c>
      <c r="R1410" t="s">
        <v>8339</v>
      </c>
      <c r="S1410" s="15">
        <f t="shared" si="86"/>
        <v>42291.872175925921</v>
      </c>
      <c r="T1410" s="15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5">
        <f t="shared" ref="S1411:S1474" si="90">(((J1411/60)/60)/24)+(DATE(1970,1,1))</f>
        <v>41945.133506944447</v>
      </c>
      <c r="T1411" s="15">
        <f t="shared" ref="T1411:T1474" si="91">(((I1411/60)/60)/24)+(DATE(1970,1,1))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5">
        <f t="shared" si="90"/>
        <v>42299.926145833335</v>
      </c>
      <c r="T1418" s="15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5">
        <f t="shared" si="90"/>
        <v>42232.15016203704</v>
      </c>
      <c r="T1419" s="15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5">
        <f t="shared" si="90"/>
        <v>42395.456412037034</v>
      </c>
      <c r="T1420" s="15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5">
        <f t="shared" si="90"/>
        <v>42622.456238425926</v>
      </c>
      <c r="T1421" s="15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5">
        <f t="shared" si="90"/>
        <v>42524.667662037042</v>
      </c>
      <c r="T1422" s="15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5">
        <f t="shared" si="90"/>
        <v>42013.915613425925</v>
      </c>
      <c r="T1423" s="15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5">
        <f t="shared" si="90"/>
        <v>42604.239629629628</v>
      </c>
      <c r="T1424" s="15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5">
        <f t="shared" si="90"/>
        <v>42340.360312500001</v>
      </c>
      <c r="T1425" s="15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5">
        <f t="shared" si="90"/>
        <v>42676.717615740738</v>
      </c>
      <c r="T1426" s="15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5">
        <f t="shared" si="90"/>
        <v>42093.131469907406</v>
      </c>
      <c r="T1427" s="15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5">
        <f t="shared" si="90"/>
        <v>42180.390277777777</v>
      </c>
      <c r="T1428" s="15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5">
        <f t="shared" si="90"/>
        <v>42601.851678240739</v>
      </c>
      <c r="T1429" s="15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5">
        <f t="shared" si="90"/>
        <v>42432.379826388889</v>
      </c>
      <c r="T1430" s="15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5">
        <f t="shared" si="90"/>
        <v>42074.060671296291</v>
      </c>
      <c r="T1431" s="15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5">
        <f t="shared" si="90"/>
        <v>41961.813518518517</v>
      </c>
      <c r="T1432" s="15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5">
        <f t="shared" si="90"/>
        <v>42304.210833333331</v>
      </c>
      <c r="T1433" s="15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5">
        <f t="shared" si="90"/>
        <v>42175.780416666668</v>
      </c>
      <c r="T1434" s="15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5">
        <f t="shared" si="90"/>
        <v>42673.625868055555</v>
      </c>
      <c r="T1435" s="15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5">
        <f t="shared" si="90"/>
        <v>42142.767106481479</v>
      </c>
      <c r="T1436" s="15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5">
        <f t="shared" si="90"/>
        <v>42258.780324074076</v>
      </c>
      <c r="T1437" s="15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5">
        <f t="shared" si="90"/>
        <v>42391.35019675926</v>
      </c>
      <c r="T1438" s="15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5">
        <f t="shared" si="90"/>
        <v>41796.531701388885</v>
      </c>
      <c r="T1439" s="15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5">
        <f t="shared" si="90"/>
        <v>42457.871516203704</v>
      </c>
      <c r="T1440" s="15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5">
        <f t="shared" si="90"/>
        <v>42040.829872685179</v>
      </c>
      <c r="T1441" s="15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5">
        <f t="shared" si="90"/>
        <v>42486.748414351852</v>
      </c>
      <c r="T1442" s="15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5">
        <f t="shared" si="90"/>
        <v>42198.765844907408</v>
      </c>
      <c r="T1443" s="15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5">
        <f t="shared" si="90"/>
        <v>42485.64534722222</v>
      </c>
      <c r="T1444" s="15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5">
        <f t="shared" si="90"/>
        <v>42707.926030092596</v>
      </c>
      <c r="T1445" s="15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5">
        <f t="shared" si="90"/>
        <v>42199.873402777783</v>
      </c>
      <c r="T1446" s="15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5">
        <f t="shared" si="90"/>
        <v>42139.542303240742</v>
      </c>
      <c r="T1447" s="15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5">
        <f t="shared" si="90"/>
        <v>42461.447662037041</v>
      </c>
      <c r="T1448" s="15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5">
        <f t="shared" si="90"/>
        <v>42529.730717592596</v>
      </c>
      <c r="T1449" s="15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5">
        <f t="shared" si="90"/>
        <v>42115.936550925922</v>
      </c>
      <c r="T1450" s="15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5">
        <f t="shared" si="90"/>
        <v>42086.811400462961</v>
      </c>
      <c r="T1451" s="15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5">
        <f t="shared" si="90"/>
        <v>42390.171261574069</v>
      </c>
      <c r="T1452" s="15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5">
        <f t="shared" si="90"/>
        <v>41931.959016203706</v>
      </c>
      <c r="T1453" s="15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5">
        <f t="shared" si="90"/>
        <v>41818.703275462962</v>
      </c>
      <c r="T1454" s="15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5">
        <f t="shared" si="90"/>
        <v>42795.696145833332</v>
      </c>
      <c r="T1455" s="15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5">
        <f t="shared" si="90"/>
        <v>42463.866666666669</v>
      </c>
      <c r="T1456" s="15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5">
        <f t="shared" si="90"/>
        <v>41832.672685185185</v>
      </c>
      <c r="T1457" s="15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5">
        <f t="shared" si="90"/>
        <v>42708.668576388889</v>
      </c>
      <c r="T1458" s="15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5">
        <f t="shared" si="90"/>
        <v>42289.89634259259</v>
      </c>
      <c r="T1459" s="15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5">
        <f t="shared" si="90"/>
        <v>41831.705555555556</v>
      </c>
      <c r="T1460" s="15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5">
        <f t="shared" si="90"/>
        <v>42312.204814814817</v>
      </c>
      <c r="T1461" s="15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5">
        <f t="shared" si="90"/>
        <v>41915.896967592591</v>
      </c>
      <c r="T1462" s="15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5">
        <f t="shared" si="90"/>
        <v>41899.645300925928</v>
      </c>
      <c r="T1463" s="15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5">
        <f t="shared" si="90"/>
        <v>41344.662858796299</v>
      </c>
      <c r="T1464" s="15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5">
        <f t="shared" si="90"/>
        <v>41326.911319444444</v>
      </c>
      <c r="T1465" s="15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5">
        <f t="shared" si="90"/>
        <v>41291.661550925928</v>
      </c>
      <c r="T1466" s="15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5">
        <f t="shared" si="90"/>
        <v>40959.734398148146</v>
      </c>
      <c r="T1467" s="15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5">
        <f t="shared" si="90"/>
        <v>42340.172060185185</v>
      </c>
      <c r="T1468" s="15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5">
        <f t="shared" si="90"/>
        <v>40933.80190972222</v>
      </c>
      <c r="T1469" s="15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5">
        <f t="shared" si="90"/>
        <v>40646.014456018522</v>
      </c>
      <c r="T1470" s="15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5">
        <f t="shared" si="90"/>
        <v>41290.598483796297</v>
      </c>
      <c r="T1471" s="15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5">
        <f t="shared" si="90"/>
        <v>41250.827118055553</v>
      </c>
      <c r="T1472" s="15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5">
        <f t="shared" si="90"/>
        <v>42073.957569444443</v>
      </c>
      <c r="T1473" s="15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0" t="s">
        <v>8320</v>
      </c>
      <c r="R1474" t="s">
        <v>8340</v>
      </c>
      <c r="S1474" s="15">
        <f t="shared" si="90"/>
        <v>41533.542858796296</v>
      </c>
      <c r="T1474" s="15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5">
        <f t="shared" ref="S1475:S1538" si="94">(((J1475/60)/60)/24)+(DATE(1970,1,1))</f>
        <v>40939.979618055557</v>
      </c>
      <c r="T1475" s="15">
        <f t="shared" ref="T1475:T1538" si="95">(((I1475/60)/60)/24)+(DATE(1970,1,1))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5">
        <f t="shared" si="94"/>
        <v>41464.934016203704</v>
      </c>
      <c r="T1482" s="15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5">
        <f t="shared" si="94"/>
        <v>41550.922974537039</v>
      </c>
      <c r="T1483" s="15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5">
        <f t="shared" si="94"/>
        <v>41136.85805555556</v>
      </c>
      <c r="T1484" s="15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5">
        <f t="shared" si="94"/>
        <v>42548.192997685182</v>
      </c>
      <c r="T1485" s="15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5">
        <f t="shared" si="94"/>
        <v>41053.200960648144</v>
      </c>
      <c r="T1486" s="15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5">
        <f t="shared" si="94"/>
        <v>42130.795983796299</v>
      </c>
      <c r="T1487" s="15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5">
        <f t="shared" si="94"/>
        <v>42032.168530092589</v>
      </c>
      <c r="T1488" s="15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5">
        <f t="shared" si="94"/>
        <v>42554.917488425926</v>
      </c>
      <c r="T1489" s="15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5">
        <f t="shared" si="94"/>
        <v>41614.563194444447</v>
      </c>
      <c r="T1490" s="15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5">
        <f t="shared" si="94"/>
        <v>41198.611712962964</v>
      </c>
      <c r="T1491" s="15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5">
        <f t="shared" si="94"/>
        <v>41520.561041666668</v>
      </c>
      <c r="T1492" s="15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5">
        <f t="shared" si="94"/>
        <v>41991.713460648149</v>
      </c>
      <c r="T1493" s="15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5">
        <f t="shared" si="94"/>
        <v>40682.884791666671</v>
      </c>
      <c r="T1494" s="15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5">
        <f t="shared" si="94"/>
        <v>41411.866608796299</v>
      </c>
      <c r="T1495" s="15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5">
        <f t="shared" si="94"/>
        <v>42067.722372685181</v>
      </c>
      <c r="T1496" s="15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5">
        <f t="shared" si="94"/>
        <v>40752.789710648147</v>
      </c>
      <c r="T1497" s="15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5">
        <f t="shared" si="94"/>
        <v>41838.475219907406</v>
      </c>
      <c r="T1498" s="15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5">
        <f t="shared" si="94"/>
        <v>41444.64261574074</v>
      </c>
      <c r="T1499" s="15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5">
        <f t="shared" si="94"/>
        <v>41840.983541666668</v>
      </c>
      <c r="T1500" s="15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5">
        <f t="shared" si="94"/>
        <v>42527.007326388892</v>
      </c>
      <c r="T1501" s="15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5">
        <f t="shared" si="94"/>
        <v>41365.904594907406</v>
      </c>
      <c r="T1502" s="15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5">
        <f t="shared" si="94"/>
        <v>42163.583599537036</v>
      </c>
      <c r="T1503" s="15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5">
        <f t="shared" si="94"/>
        <v>42426.542592592596</v>
      </c>
      <c r="T1504" s="15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5">
        <f t="shared" si="94"/>
        <v>42606.347233796296</v>
      </c>
      <c r="T1505" s="15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5">
        <f t="shared" si="94"/>
        <v>41772.657685185186</v>
      </c>
      <c r="T1506" s="15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5">
        <f t="shared" si="94"/>
        <v>42414.44332175926</v>
      </c>
      <c r="T1507" s="15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5">
        <f t="shared" si="94"/>
        <v>41814.785925925928</v>
      </c>
      <c r="T1508" s="15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5">
        <f t="shared" si="94"/>
        <v>40254.450335648151</v>
      </c>
      <c r="T1509" s="15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5">
        <f t="shared" si="94"/>
        <v>41786.614363425928</v>
      </c>
      <c r="T1510" s="15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5">
        <f t="shared" si="94"/>
        <v>42751.533391203702</v>
      </c>
      <c r="T1511" s="15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5">
        <f t="shared" si="94"/>
        <v>41809.385162037033</v>
      </c>
      <c r="T1512" s="15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5">
        <f t="shared" si="94"/>
        <v>42296.583379629628</v>
      </c>
      <c r="T1513" s="15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5">
        <f t="shared" si="94"/>
        <v>42741.684479166666</v>
      </c>
      <c r="T1514" s="15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5">
        <f t="shared" si="94"/>
        <v>41806.637337962966</v>
      </c>
      <c r="T1515" s="15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5">
        <f t="shared" si="94"/>
        <v>42234.597685185188</v>
      </c>
      <c r="T1516" s="15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5">
        <f t="shared" si="94"/>
        <v>42415.253437499996</v>
      </c>
      <c r="T1517" s="15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5">
        <f t="shared" si="94"/>
        <v>42619.466342592597</v>
      </c>
      <c r="T1518" s="15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5">
        <f t="shared" si="94"/>
        <v>41948.56658564815</v>
      </c>
      <c r="T1519" s="15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5">
        <f t="shared" si="94"/>
        <v>41760.8200462963</v>
      </c>
      <c r="T1520" s="15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5">
        <f t="shared" si="94"/>
        <v>41782.741701388892</v>
      </c>
      <c r="T1521" s="15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5">
        <f t="shared" si="94"/>
        <v>41955.857789351852</v>
      </c>
      <c r="T1522" s="15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5">
        <f t="shared" si="94"/>
        <v>42493.167719907404</v>
      </c>
      <c r="T1523" s="15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5">
        <f t="shared" si="94"/>
        <v>41899.830312500002</v>
      </c>
      <c r="T1524" s="15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5">
        <f t="shared" si="94"/>
        <v>41964.751342592594</v>
      </c>
      <c r="T1525" s="15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5">
        <f t="shared" si="94"/>
        <v>42756.501041666663</v>
      </c>
      <c r="T1526" s="15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5">
        <f t="shared" si="94"/>
        <v>42570.702986111108</v>
      </c>
      <c r="T1527" s="15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5">
        <f t="shared" si="94"/>
        <v>42339.276006944448</v>
      </c>
      <c r="T1528" s="15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5">
        <f t="shared" si="94"/>
        <v>42780.600532407407</v>
      </c>
      <c r="T1529" s="15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5">
        <f t="shared" si="94"/>
        <v>42736.732893518521</v>
      </c>
      <c r="T1530" s="15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5">
        <f t="shared" si="94"/>
        <v>42052.628703703704</v>
      </c>
      <c r="T1531" s="15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5">
        <f t="shared" si="94"/>
        <v>42275.767303240747</v>
      </c>
      <c r="T1532" s="15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5">
        <f t="shared" si="94"/>
        <v>41941.802384259259</v>
      </c>
      <c r="T1533" s="15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5">
        <f t="shared" si="94"/>
        <v>42391.475289351853</v>
      </c>
      <c r="T1534" s="15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5">
        <f t="shared" si="94"/>
        <v>42443.00204861111</v>
      </c>
      <c r="T1535" s="15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5">
        <f t="shared" si="94"/>
        <v>42221.67432870371</v>
      </c>
      <c r="T1536" s="15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5">
        <f t="shared" si="94"/>
        <v>42484.829062500001</v>
      </c>
      <c r="T1537" s="15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0" t="s">
        <v>8336</v>
      </c>
      <c r="R1538" t="s">
        <v>8337</v>
      </c>
      <c r="S1538" s="15">
        <f t="shared" si="94"/>
        <v>42213.802199074074</v>
      </c>
      <c r="T1538" s="15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5">
        <f t="shared" ref="S1539:S1602" si="98">(((J1539/60)/60)/24)+(DATE(1970,1,1))</f>
        <v>42552.315127314811</v>
      </c>
      <c r="T1539" s="15">
        <f t="shared" ref="T1539:T1602" si="99">(((I1539/60)/60)/24)+(DATE(1970,1,1))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5">
        <f t="shared" si="98"/>
        <v>42053.051203703704</v>
      </c>
      <c r="T1546" s="15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5">
        <f t="shared" si="98"/>
        <v>42031.884652777779</v>
      </c>
      <c r="T1547" s="15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5">
        <f t="shared" si="98"/>
        <v>41839.212951388887</v>
      </c>
      <c r="T1548" s="15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5">
        <f t="shared" si="98"/>
        <v>42782.426875000005</v>
      </c>
      <c r="T1549" s="15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5">
        <f t="shared" si="98"/>
        <v>42286.88217592593</v>
      </c>
      <c r="T1550" s="15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5">
        <f t="shared" si="98"/>
        <v>42281.136099537034</v>
      </c>
      <c r="T1551" s="15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5">
        <f t="shared" si="98"/>
        <v>42472.449467592596</v>
      </c>
      <c r="T1552" s="15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5">
        <f t="shared" si="98"/>
        <v>42121.824525462958</v>
      </c>
      <c r="T1553" s="15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5">
        <f t="shared" si="98"/>
        <v>41892.688750000001</v>
      </c>
      <c r="T1554" s="15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5">
        <f t="shared" si="98"/>
        <v>42219.282951388886</v>
      </c>
      <c r="T1555" s="15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5">
        <f t="shared" si="98"/>
        <v>42188.252199074079</v>
      </c>
      <c r="T1556" s="15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5">
        <f t="shared" si="98"/>
        <v>42241.613796296297</v>
      </c>
      <c r="T1557" s="15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5">
        <f t="shared" si="98"/>
        <v>42525.153055555551</v>
      </c>
      <c r="T1558" s="15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5">
        <f t="shared" si="98"/>
        <v>41871.65315972222</v>
      </c>
      <c r="T1559" s="15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5">
        <f t="shared" si="98"/>
        <v>42185.397673611107</v>
      </c>
      <c r="T1560" s="15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5">
        <f t="shared" si="98"/>
        <v>42108.05322916666</v>
      </c>
      <c r="T1561" s="15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5">
        <f t="shared" si="98"/>
        <v>41936.020752314813</v>
      </c>
      <c r="T1562" s="15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5">
        <f t="shared" si="98"/>
        <v>41555.041701388887</v>
      </c>
      <c r="T1563" s="15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5">
        <f t="shared" si="98"/>
        <v>40079.566157407404</v>
      </c>
      <c r="T1564" s="15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5">
        <f t="shared" si="98"/>
        <v>41652.742488425924</v>
      </c>
      <c r="T1565" s="15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5">
        <f t="shared" si="98"/>
        <v>42121.367002314815</v>
      </c>
      <c r="T1566" s="15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5">
        <f t="shared" si="98"/>
        <v>40672.729872685188</v>
      </c>
      <c r="T1567" s="15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5">
        <f t="shared" si="98"/>
        <v>42549.916712962964</v>
      </c>
      <c r="T1568" s="15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5">
        <f t="shared" si="98"/>
        <v>41671.936863425923</v>
      </c>
      <c r="T1569" s="15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5">
        <f t="shared" si="98"/>
        <v>41962.062326388885</v>
      </c>
      <c r="T1570" s="15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5">
        <f t="shared" si="98"/>
        <v>41389.679560185185</v>
      </c>
      <c r="T1571" s="15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5">
        <f t="shared" si="98"/>
        <v>42438.813449074078</v>
      </c>
      <c r="T1572" s="15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5">
        <f t="shared" si="98"/>
        <v>42144.769479166673</v>
      </c>
      <c r="T1573" s="15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5">
        <f t="shared" si="98"/>
        <v>42404.033090277779</v>
      </c>
      <c r="T1574" s="15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5">
        <f t="shared" si="98"/>
        <v>42786.000023148154</v>
      </c>
      <c r="T1575" s="15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5">
        <f t="shared" si="98"/>
        <v>42017.927418981482</v>
      </c>
      <c r="T1576" s="15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5">
        <f t="shared" si="98"/>
        <v>41799.524259259262</v>
      </c>
      <c r="T1577" s="15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5">
        <f t="shared" si="98"/>
        <v>42140.879259259258</v>
      </c>
      <c r="T1578" s="15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5">
        <f t="shared" si="98"/>
        <v>41054.847777777781</v>
      </c>
      <c r="T1579" s="15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5">
        <f t="shared" si="98"/>
        <v>40399.065868055557</v>
      </c>
      <c r="T1580" s="15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5">
        <f t="shared" si="98"/>
        <v>41481.996423611112</v>
      </c>
      <c r="T1581" s="15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5">
        <f t="shared" si="98"/>
        <v>40990.050069444449</v>
      </c>
      <c r="T1582" s="15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5">
        <f t="shared" si="98"/>
        <v>42325.448958333334</v>
      </c>
      <c r="T1583" s="15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5">
        <f t="shared" si="98"/>
        <v>42246.789965277778</v>
      </c>
      <c r="T1584" s="15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5">
        <f t="shared" si="98"/>
        <v>41877.904988425929</v>
      </c>
      <c r="T1585" s="15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5">
        <f t="shared" si="98"/>
        <v>41779.649317129632</v>
      </c>
      <c r="T1586" s="15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5">
        <f t="shared" si="98"/>
        <v>42707.895462962959</v>
      </c>
      <c r="T1587" s="15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5">
        <f t="shared" si="98"/>
        <v>42069.104421296302</v>
      </c>
      <c r="T1588" s="15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5">
        <f t="shared" si="98"/>
        <v>41956.950983796298</v>
      </c>
      <c r="T1589" s="15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5">
        <f t="shared" si="98"/>
        <v>42005.24998842593</v>
      </c>
      <c r="T1590" s="15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5">
        <f t="shared" si="98"/>
        <v>42256.984791666662</v>
      </c>
      <c r="T1591" s="15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5">
        <f t="shared" si="98"/>
        <v>42240.857222222221</v>
      </c>
      <c r="T1592" s="15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5">
        <f t="shared" si="98"/>
        <v>42433.726168981477</v>
      </c>
      <c r="T1593" s="15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5">
        <f t="shared" si="98"/>
        <v>42046.072743055556</v>
      </c>
      <c r="T1594" s="15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5">
        <f t="shared" si="98"/>
        <v>42033.845543981486</v>
      </c>
      <c r="T1595" s="15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5">
        <f t="shared" si="98"/>
        <v>42445.712754629625</v>
      </c>
      <c r="T1596" s="15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5">
        <f t="shared" si="98"/>
        <v>41780.050092592595</v>
      </c>
      <c r="T1597" s="15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5">
        <f t="shared" si="98"/>
        <v>41941.430196759262</v>
      </c>
      <c r="T1598" s="15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5">
        <f t="shared" si="98"/>
        <v>42603.354131944448</v>
      </c>
      <c r="T1599" s="15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5">
        <f t="shared" si="98"/>
        <v>42151.667337962965</v>
      </c>
      <c r="T1600" s="15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5">
        <f t="shared" si="98"/>
        <v>42438.53907407407</v>
      </c>
      <c r="T1601" s="15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0" t="s">
        <v>8336</v>
      </c>
      <c r="R1602" t="s">
        <v>8343</v>
      </c>
      <c r="S1602" s="15">
        <f t="shared" si="98"/>
        <v>41791.057314814818</v>
      </c>
      <c r="T1602" s="15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5">
        <f t="shared" ref="S1603:S1666" si="102">(((J1603/60)/60)/24)+(DATE(1970,1,1))</f>
        <v>40638.092974537038</v>
      </c>
      <c r="T1603" s="15">
        <f t="shared" ref="T1603:T1666" si="103">(((I1603/60)/60)/24)+(DATE(1970,1,1))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5">
        <f t="shared" si="102"/>
        <v>41607.83085648148</v>
      </c>
      <c r="T1610" s="15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5">
        <f t="shared" si="102"/>
        <v>40796.001261574071</v>
      </c>
      <c r="T1611" s="15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5">
        <f t="shared" si="102"/>
        <v>41228.924884259257</v>
      </c>
      <c r="T1612" s="15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5">
        <f t="shared" si="102"/>
        <v>41409.00037037037</v>
      </c>
      <c r="T1613" s="15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5">
        <f t="shared" si="102"/>
        <v>41246.874814814815</v>
      </c>
      <c r="T1614" s="15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5">
        <f t="shared" si="102"/>
        <v>41082.069467592592</v>
      </c>
      <c r="T1615" s="15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5">
        <f t="shared" si="102"/>
        <v>41794.981122685182</v>
      </c>
      <c r="T1616" s="15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5">
        <f t="shared" si="102"/>
        <v>40845.050879629627</v>
      </c>
      <c r="T1617" s="15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5">
        <f t="shared" si="102"/>
        <v>41194.715520833335</v>
      </c>
      <c r="T1618" s="15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5">
        <f t="shared" si="102"/>
        <v>41546.664212962962</v>
      </c>
      <c r="T1619" s="15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5">
        <f t="shared" si="102"/>
        <v>41301.654340277775</v>
      </c>
      <c r="T1620" s="15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5">
        <f t="shared" si="102"/>
        <v>41876.18618055556</v>
      </c>
      <c r="T1621" s="15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5">
        <f t="shared" si="102"/>
        <v>41321.339583333334</v>
      </c>
      <c r="T1622" s="15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5">
        <f t="shared" si="102"/>
        <v>41003.60665509259</v>
      </c>
      <c r="T1623" s="15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5">
        <f t="shared" si="102"/>
        <v>41950.29483796296</v>
      </c>
      <c r="T1624" s="15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5">
        <f t="shared" si="102"/>
        <v>41453.688530092593</v>
      </c>
      <c r="T1625" s="15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5">
        <f t="shared" si="102"/>
        <v>41243.367303240739</v>
      </c>
      <c r="T1626" s="15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5">
        <f t="shared" si="102"/>
        <v>41135.699687500004</v>
      </c>
      <c r="T1627" s="15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5">
        <f t="shared" si="102"/>
        <v>41579.847997685189</v>
      </c>
      <c r="T1628" s="15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5">
        <f t="shared" si="102"/>
        <v>41205.707048611112</v>
      </c>
      <c r="T1629" s="15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5">
        <f t="shared" si="102"/>
        <v>41774.737060185187</v>
      </c>
      <c r="T1630" s="15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5">
        <f t="shared" si="102"/>
        <v>41645.867280092592</v>
      </c>
      <c r="T1631" s="15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5">
        <f t="shared" si="102"/>
        <v>40939.837673611109</v>
      </c>
      <c r="T1632" s="15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5">
        <f t="shared" si="102"/>
        <v>41164.859502314815</v>
      </c>
      <c r="T1633" s="15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5">
        <f t="shared" si="102"/>
        <v>40750.340902777774</v>
      </c>
      <c r="T1634" s="15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5">
        <f t="shared" si="102"/>
        <v>40896.883750000001</v>
      </c>
      <c r="T1635" s="15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5">
        <f t="shared" si="102"/>
        <v>40658.189826388887</v>
      </c>
      <c r="T1636" s="15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5">
        <f t="shared" si="102"/>
        <v>42502.868761574078</v>
      </c>
      <c r="T1637" s="15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5">
        <f t="shared" si="102"/>
        <v>40663.08666666667</v>
      </c>
      <c r="T1638" s="15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5">
        <f t="shared" si="102"/>
        <v>40122.751620370371</v>
      </c>
      <c r="T1639" s="15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5">
        <f t="shared" si="102"/>
        <v>41288.68712962963</v>
      </c>
      <c r="T1640" s="15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5">
        <f t="shared" si="102"/>
        <v>40941.652372685188</v>
      </c>
      <c r="T1641" s="15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5">
        <f t="shared" si="102"/>
        <v>40379.23096064815</v>
      </c>
      <c r="T1642" s="15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5">
        <f t="shared" si="102"/>
        <v>41962.596574074079</v>
      </c>
      <c r="T1643" s="15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5">
        <f t="shared" si="102"/>
        <v>40688.024618055555</v>
      </c>
      <c r="T1644" s="15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5">
        <f t="shared" si="102"/>
        <v>41146.824212962965</v>
      </c>
      <c r="T1645" s="15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5">
        <f t="shared" si="102"/>
        <v>41175.05972222222</v>
      </c>
      <c r="T1646" s="15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5">
        <f t="shared" si="102"/>
        <v>41521.617361111108</v>
      </c>
      <c r="T1647" s="15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5">
        <f t="shared" si="102"/>
        <v>41833.450266203705</v>
      </c>
      <c r="T1648" s="15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5">
        <f t="shared" si="102"/>
        <v>41039.409456018519</v>
      </c>
      <c r="T1649" s="15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5">
        <f t="shared" si="102"/>
        <v>40592.704652777778</v>
      </c>
      <c r="T1650" s="15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5">
        <f t="shared" si="102"/>
        <v>41737.684664351851</v>
      </c>
      <c r="T1651" s="15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5">
        <f t="shared" si="102"/>
        <v>41526.435613425929</v>
      </c>
      <c r="T1652" s="15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5">
        <f t="shared" si="102"/>
        <v>40625.900694444441</v>
      </c>
      <c r="T1653" s="15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5">
        <f t="shared" si="102"/>
        <v>41572.492974537039</v>
      </c>
      <c r="T1654" s="15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5">
        <f t="shared" si="102"/>
        <v>40626.834444444445</v>
      </c>
      <c r="T1655" s="15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5">
        <f t="shared" si="102"/>
        <v>40987.890740740739</v>
      </c>
      <c r="T1656" s="15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5">
        <f t="shared" si="102"/>
        <v>40974.791898148149</v>
      </c>
      <c r="T1657" s="15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5">
        <f t="shared" si="102"/>
        <v>41226.928842592592</v>
      </c>
      <c r="T1658" s="15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5">
        <f t="shared" si="102"/>
        <v>41023.782037037039</v>
      </c>
      <c r="T1659" s="15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5">
        <f t="shared" si="102"/>
        <v>41223.22184027778</v>
      </c>
      <c r="T1660" s="15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5">
        <f t="shared" si="102"/>
        <v>41596.913437499999</v>
      </c>
      <c r="T1661" s="15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5">
        <f t="shared" si="102"/>
        <v>42459.693865740745</v>
      </c>
      <c r="T1662" s="15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5">
        <f t="shared" si="102"/>
        <v>42343.998043981483</v>
      </c>
      <c r="T1663" s="15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5">
        <f t="shared" si="102"/>
        <v>40848.198333333334</v>
      </c>
      <c r="T1664" s="15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5">
        <f t="shared" si="102"/>
        <v>42006.02207175926</v>
      </c>
      <c r="T1665" s="15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0" t="s">
        <v>8323</v>
      </c>
      <c r="R1666" t="s">
        <v>8344</v>
      </c>
      <c r="S1666" s="15">
        <f t="shared" si="102"/>
        <v>40939.761782407404</v>
      </c>
      <c r="T1666" s="15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5">
        <f t="shared" ref="S1667:S1730" si="106">(((J1667/60)/60)/24)+(DATE(1970,1,1))</f>
        <v>40564.649456018517</v>
      </c>
      <c r="T1667" s="15">
        <f t="shared" ref="T1667:T1730" si="107">(((I1667/60)/60)/24)+(DATE(1970,1,1))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5">
        <f t="shared" si="106"/>
        <v>41034.656597222223</v>
      </c>
      <c r="T1674" s="15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5">
        <f t="shared" si="106"/>
        <v>42039.878379629634</v>
      </c>
      <c r="T1675" s="15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5">
        <f t="shared" si="106"/>
        <v>42569.605393518519</v>
      </c>
      <c r="T1676" s="15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5">
        <f t="shared" si="106"/>
        <v>40802.733101851853</v>
      </c>
      <c r="T1677" s="15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5">
        <f t="shared" si="106"/>
        <v>40973.72623842593</v>
      </c>
      <c r="T1678" s="15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5">
        <f t="shared" si="106"/>
        <v>42416.407129629632</v>
      </c>
      <c r="T1679" s="15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5">
        <f t="shared" si="106"/>
        <v>41662.854988425926</v>
      </c>
      <c r="T1680" s="15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5">
        <f t="shared" si="106"/>
        <v>40723.068807870368</v>
      </c>
      <c r="T1681" s="15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5">
        <f t="shared" si="106"/>
        <v>41802.757719907408</v>
      </c>
      <c r="T1682" s="15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5">
        <f t="shared" si="106"/>
        <v>42774.121342592596</v>
      </c>
      <c r="T1683" s="15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5">
        <f t="shared" si="106"/>
        <v>42779.21365740741</v>
      </c>
      <c r="T1684" s="15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5">
        <f t="shared" si="106"/>
        <v>42808.781689814816</v>
      </c>
      <c r="T1685" s="15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5">
        <f t="shared" si="106"/>
        <v>42783.815289351856</v>
      </c>
      <c r="T1686" s="15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5">
        <f t="shared" si="106"/>
        <v>42788.2502662037</v>
      </c>
      <c r="T1687" s="15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5">
        <f t="shared" si="106"/>
        <v>42792.843969907408</v>
      </c>
      <c r="T1688" s="15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5">
        <f t="shared" si="106"/>
        <v>42802.046817129631</v>
      </c>
      <c r="T1689" s="15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5">
        <f t="shared" si="106"/>
        <v>42804.534652777773</v>
      </c>
      <c r="T1690" s="15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5">
        <f t="shared" si="106"/>
        <v>42780.942476851851</v>
      </c>
      <c r="T1691" s="15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5">
        <f t="shared" si="106"/>
        <v>42801.43104166667</v>
      </c>
      <c r="T1692" s="15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5">
        <f t="shared" si="106"/>
        <v>42795.701481481476</v>
      </c>
      <c r="T1693" s="15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5">
        <f t="shared" si="106"/>
        <v>42788.151238425926</v>
      </c>
      <c r="T1694" s="15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5">
        <f t="shared" si="106"/>
        <v>42803.920277777783</v>
      </c>
      <c r="T1695" s="15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5">
        <f t="shared" si="106"/>
        <v>42791.669837962967</v>
      </c>
      <c r="T1696" s="15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5">
        <f t="shared" si="106"/>
        <v>42801.031412037039</v>
      </c>
      <c r="T1697" s="15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5">
        <f t="shared" si="106"/>
        <v>42796.069571759261</v>
      </c>
      <c r="T1698" s="15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5">
        <f t="shared" si="106"/>
        <v>42805.032962962956</v>
      </c>
      <c r="T1699" s="15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5">
        <f t="shared" si="106"/>
        <v>42796.207870370374</v>
      </c>
      <c r="T1700" s="15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5">
        <f t="shared" si="106"/>
        <v>42806.863946759258</v>
      </c>
      <c r="T1701" s="15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5">
        <f t="shared" si="106"/>
        <v>42796.071643518517</v>
      </c>
      <c r="T1702" s="15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5">
        <f t="shared" si="106"/>
        <v>41989.664409722223</v>
      </c>
      <c r="T1703" s="15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5">
        <f t="shared" si="106"/>
        <v>42063.869791666672</v>
      </c>
      <c r="T1704" s="15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5">
        <f t="shared" si="106"/>
        <v>42187.281678240746</v>
      </c>
      <c r="T1705" s="15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5">
        <f t="shared" si="106"/>
        <v>42021.139733796299</v>
      </c>
      <c r="T1706" s="15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5">
        <f t="shared" si="106"/>
        <v>42245.016736111109</v>
      </c>
      <c r="T1707" s="15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5">
        <f t="shared" si="106"/>
        <v>42179.306388888886</v>
      </c>
      <c r="T1708" s="15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5">
        <f t="shared" si="106"/>
        <v>42427.721006944441</v>
      </c>
      <c r="T1709" s="15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5">
        <f t="shared" si="106"/>
        <v>42451.866967592592</v>
      </c>
      <c r="T1710" s="15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5">
        <f t="shared" si="106"/>
        <v>41841.56381944444</v>
      </c>
      <c r="T1711" s="15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5">
        <f t="shared" si="106"/>
        <v>42341.59129629629</v>
      </c>
      <c r="T1712" s="15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5">
        <f t="shared" si="106"/>
        <v>41852.646226851852</v>
      </c>
      <c r="T1713" s="15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5">
        <f t="shared" si="106"/>
        <v>42125.913807870369</v>
      </c>
      <c r="T1714" s="15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5">
        <f t="shared" si="106"/>
        <v>41887.801064814819</v>
      </c>
      <c r="T1715" s="15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5">
        <f t="shared" si="106"/>
        <v>42095.918530092589</v>
      </c>
      <c r="T1716" s="15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5">
        <f t="shared" si="106"/>
        <v>42064.217418981483</v>
      </c>
      <c r="T1717" s="15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5">
        <f t="shared" si="106"/>
        <v>42673.577534722222</v>
      </c>
      <c r="T1718" s="15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5">
        <f t="shared" si="106"/>
        <v>42460.98192129629</v>
      </c>
      <c r="T1719" s="15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5">
        <f t="shared" si="106"/>
        <v>42460.610520833332</v>
      </c>
      <c r="T1720" s="15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5">
        <f t="shared" si="106"/>
        <v>41869.534618055557</v>
      </c>
      <c r="T1721" s="15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5">
        <f t="shared" si="106"/>
        <v>41922.783229166671</v>
      </c>
      <c r="T1722" s="15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5">
        <f t="shared" si="106"/>
        <v>42319.461377314816</v>
      </c>
      <c r="T1723" s="15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5">
        <f t="shared" si="106"/>
        <v>42425.960983796293</v>
      </c>
      <c r="T1724" s="15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5">
        <f t="shared" si="106"/>
        <v>42129.82540509259</v>
      </c>
      <c r="T1725" s="15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5">
        <f t="shared" si="106"/>
        <v>41912.932430555556</v>
      </c>
      <c r="T1726" s="15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5">
        <f t="shared" si="106"/>
        <v>41845.968159722222</v>
      </c>
      <c r="T1727" s="15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5">
        <f t="shared" si="106"/>
        <v>41788.919722222221</v>
      </c>
      <c r="T1728" s="15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5">
        <f t="shared" si="106"/>
        <v>42044.927974537044</v>
      </c>
      <c r="T1729" s="15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0" t="s">
        <v>8323</v>
      </c>
      <c r="R1730" t="s">
        <v>8345</v>
      </c>
      <c r="S1730" s="15">
        <f t="shared" si="106"/>
        <v>42268.625856481478</v>
      </c>
      <c r="T1730" s="15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5">
        <f t="shared" ref="S1731:S1794" si="110">(((J1731/60)/60)/24)+(DATE(1970,1,1))</f>
        <v>42471.052152777775</v>
      </c>
      <c r="T1731" s="15">
        <f t="shared" ref="T1731:T1794" si="111">(((I1731/60)/60)/24)+(DATE(1970,1,1))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5">
        <f t="shared" si="110"/>
        <v>42286.861493055556</v>
      </c>
      <c r="T1738" s="15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5">
        <f t="shared" si="110"/>
        <v>42175.948981481488</v>
      </c>
      <c r="T1739" s="15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5">
        <f t="shared" si="110"/>
        <v>41884.874328703707</v>
      </c>
      <c r="T1740" s="15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5">
        <f t="shared" si="110"/>
        <v>42435.874212962968</v>
      </c>
      <c r="T1741" s="15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5">
        <f t="shared" si="110"/>
        <v>42171.817384259266</v>
      </c>
      <c r="T1742" s="15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5">
        <f t="shared" si="110"/>
        <v>42120.628136574072</v>
      </c>
      <c r="T1743" s="15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5">
        <f t="shared" si="110"/>
        <v>42710.876967592587</v>
      </c>
      <c r="T1744" s="15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5">
        <f t="shared" si="110"/>
        <v>42586.925636574073</v>
      </c>
      <c r="T1745" s="15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5">
        <f t="shared" si="110"/>
        <v>42026.605057870373</v>
      </c>
      <c r="T1746" s="15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5">
        <f t="shared" si="110"/>
        <v>42690.259699074071</v>
      </c>
      <c r="T1747" s="15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5">
        <f t="shared" si="110"/>
        <v>42668.176701388889</v>
      </c>
      <c r="T1748" s="15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5">
        <f t="shared" si="110"/>
        <v>42292.435532407413</v>
      </c>
      <c r="T1749" s="15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5">
        <f t="shared" si="110"/>
        <v>42219.950729166667</v>
      </c>
      <c r="T1750" s="15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5">
        <f t="shared" si="110"/>
        <v>42758.975937499999</v>
      </c>
      <c r="T1751" s="15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5">
        <f t="shared" si="110"/>
        <v>42454.836851851855</v>
      </c>
      <c r="T1752" s="15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5">
        <f t="shared" si="110"/>
        <v>42052.7815162037</v>
      </c>
      <c r="T1753" s="15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5">
        <f t="shared" si="110"/>
        <v>42627.253263888888</v>
      </c>
      <c r="T1754" s="15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5">
        <f t="shared" si="110"/>
        <v>42420.74962962963</v>
      </c>
      <c r="T1755" s="15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5">
        <f t="shared" si="110"/>
        <v>42067.876770833333</v>
      </c>
      <c r="T1756" s="15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5">
        <f t="shared" si="110"/>
        <v>42252.788900462961</v>
      </c>
      <c r="T1757" s="15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5">
        <f t="shared" si="110"/>
        <v>42571.167465277773</v>
      </c>
      <c r="T1758" s="15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5">
        <f t="shared" si="110"/>
        <v>42733.827349537038</v>
      </c>
      <c r="T1759" s="15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5">
        <f t="shared" si="110"/>
        <v>42505.955925925926</v>
      </c>
      <c r="T1760" s="15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5">
        <f t="shared" si="110"/>
        <v>42068.829039351855</v>
      </c>
      <c r="T1761" s="15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5">
        <f t="shared" si="110"/>
        <v>42405.67260416667</v>
      </c>
      <c r="T1762" s="15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5">
        <f t="shared" si="110"/>
        <v>42209.567824074074</v>
      </c>
      <c r="T1763" s="15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5">
        <f t="shared" si="110"/>
        <v>42410.982002314813</v>
      </c>
      <c r="T1764" s="15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5">
        <f t="shared" si="110"/>
        <v>42636.868518518517</v>
      </c>
      <c r="T1765" s="15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5">
        <f t="shared" si="110"/>
        <v>41825.485868055555</v>
      </c>
      <c r="T1766" s="15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5">
        <f t="shared" si="110"/>
        <v>41834.980462962965</v>
      </c>
      <c r="T1767" s="15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5">
        <f t="shared" si="110"/>
        <v>41855.859814814816</v>
      </c>
      <c r="T1768" s="15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5">
        <f t="shared" si="110"/>
        <v>41824.658379629633</v>
      </c>
      <c r="T1769" s="15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5">
        <f t="shared" si="110"/>
        <v>41849.560694444444</v>
      </c>
      <c r="T1770" s="15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5">
        <f t="shared" si="110"/>
        <v>41987.818969907406</v>
      </c>
      <c r="T1771" s="15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5">
        <f t="shared" si="110"/>
        <v>41891.780023148152</v>
      </c>
      <c r="T1772" s="15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5">
        <f t="shared" si="110"/>
        <v>41905.979629629634</v>
      </c>
      <c r="T1773" s="15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5">
        <f t="shared" si="110"/>
        <v>41766.718009259261</v>
      </c>
      <c r="T1774" s="15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5">
        <f t="shared" si="110"/>
        <v>41978.760393518518</v>
      </c>
      <c r="T1775" s="15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5">
        <f t="shared" si="110"/>
        <v>41930.218657407408</v>
      </c>
      <c r="T1776" s="15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5">
        <f t="shared" si="110"/>
        <v>41891.976388888892</v>
      </c>
      <c r="T1777" s="15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5">
        <f t="shared" si="110"/>
        <v>41905.95684027778</v>
      </c>
      <c r="T1778" s="15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5">
        <f t="shared" si="110"/>
        <v>42025.357094907406</v>
      </c>
      <c r="T1779" s="15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5">
        <f t="shared" si="110"/>
        <v>42045.86336805555</v>
      </c>
      <c r="T1780" s="15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5">
        <f t="shared" si="110"/>
        <v>42585.691898148143</v>
      </c>
      <c r="T1781" s="15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5">
        <f t="shared" si="110"/>
        <v>42493.600810185191</v>
      </c>
      <c r="T1782" s="15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5">
        <f t="shared" si="110"/>
        <v>42597.617418981477</v>
      </c>
      <c r="T1783" s="15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5">
        <f t="shared" si="110"/>
        <v>42388.575104166666</v>
      </c>
      <c r="T1784" s="15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5">
        <f t="shared" si="110"/>
        <v>42115.949976851851</v>
      </c>
      <c r="T1785" s="15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5">
        <f t="shared" si="110"/>
        <v>42003.655555555553</v>
      </c>
      <c r="T1786" s="15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5">
        <f t="shared" si="110"/>
        <v>41897.134895833333</v>
      </c>
      <c r="T1787" s="15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5">
        <f t="shared" si="110"/>
        <v>41958.550659722227</v>
      </c>
      <c r="T1788" s="15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5">
        <f t="shared" si="110"/>
        <v>42068.65552083333</v>
      </c>
      <c r="T1789" s="15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5">
        <f t="shared" si="110"/>
        <v>41913.94840277778</v>
      </c>
      <c r="T1790" s="15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5">
        <f t="shared" si="110"/>
        <v>41956.250034722223</v>
      </c>
      <c r="T1791" s="15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5">
        <f t="shared" si="110"/>
        <v>42010.674513888895</v>
      </c>
      <c r="T1792" s="15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5">
        <f t="shared" si="110"/>
        <v>41973.740335648152</v>
      </c>
      <c r="T1793" s="15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0" t="s">
        <v>8336</v>
      </c>
      <c r="R1794" t="s">
        <v>8337</v>
      </c>
      <c r="S1794" s="15">
        <f t="shared" si="110"/>
        <v>42189.031041666662</v>
      </c>
      <c r="T1794" s="15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5">
        <f t="shared" ref="S1795:S1858" si="114">(((J1795/60)/60)/24)+(DATE(1970,1,1))</f>
        <v>41940.89166666667</v>
      </c>
      <c r="T1795" s="15">
        <f t="shared" ref="T1795:T1858" si="115">(((I1795/60)/60)/24)+(DATE(1970,1,1))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5">
        <f t="shared" si="114"/>
        <v>42623.606134259258</v>
      </c>
      <c r="T1802" s="15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5">
        <f t="shared" si="114"/>
        <v>42321.660509259258</v>
      </c>
      <c r="T1803" s="15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5">
        <f t="shared" si="114"/>
        <v>42159.47256944445</v>
      </c>
      <c r="T1804" s="15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5">
        <f t="shared" si="114"/>
        <v>42018.071550925932</v>
      </c>
      <c r="T1805" s="15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5">
        <f t="shared" si="114"/>
        <v>42282.678287037037</v>
      </c>
      <c r="T1806" s="15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5">
        <f t="shared" si="114"/>
        <v>42247.803912037038</v>
      </c>
      <c r="T1807" s="15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5">
        <f t="shared" si="114"/>
        <v>41877.638298611113</v>
      </c>
      <c r="T1808" s="15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5">
        <f t="shared" si="114"/>
        <v>41880.068437499998</v>
      </c>
      <c r="T1809" s="15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5">
        <f t="shared" si="114"/>
        <v>42742.680902777778</v>
      </c>
      <c r="T1810" s="15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5">
        <f t="shared" si="114"/>
        <v>42029.907858796301</v>
      </c>
      <c r="T1811" s="15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5">
        <f t="shared" si="114"/>
        <v>41860.91002314815</v>
      </c>
      <c r="T1812" s="15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5">
        <f t="shared" si="114"/>
        <v>41876.433680555558</v>
      </c>
      <c r="T1813" s="15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5">
        <f t="shared" si="114"/>
        <v>42524.318703703699</v>
      </c>
      <c r="T1814" s="15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5">
        <f t="shared" si="114"/>
        <v>41829.889027777775</v>
      </c>
      <c r="T1815" s="15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5">
        <f t="shared" si="114"/>
        <v>42033.314074074078</v>
      </c>
      <c r="T1816" s="15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5">
        <f t="shared" si="114"/>
        <v>42172.906678240746</v>
      </c>
      <c r="T1817" s="15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5">
        <f t="shared" si="114"/>
        <v>42548.876192129625</v>
      </c>
      <c r="T1818" s="15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5">
        <f t="shared" si="114"/>
        <v>42705.662118055552</v>
      </c>
      <c r="T1819" s="15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5">
        <f t="shared" si="114"/>
        <v>42067.234375</v>
      </c>
      <c r="T1820" s="15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5">
        <f t="shared" si="114"/>
        <v>41820.752268518518</v>
      </c>
      <c r="T1821" s="15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5">
        <f t="shared" si="114"/>
        <v>42065.084375000006</v>
      </c>
      <c r="T1822" s="15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5">
        <f t="shared" si="114"/>
        <v>40926.319062499999</v>
      </c>
      <c r="T1823" s="15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5">
        <f t="shared" si="114"/>
        <v>41634.797013888885</v>
      </c>
      <c r="T1824" s="15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5">
        <f t="shared" si="114"/>
        <v>41176.684907407405</v>
      </c>
      <c r="T1825" s="15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5">
        <f t="shared" si="114"/>
        <v>41626.916284722225</v>
      </c>
      <c r="T1826" s="15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5">
        <f t="shared" si="114"/>
        <v>41443.83452546296</v>
      </c>
      <c r="T1827" s="15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5">
        <f t="shared" si="114"/>
        <v>41657.923807870371</v>
      </c>
      <c r="T1828" s="15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5">
        <f t="shared" si="114"/>
        <v>40555.325937499998</v>
      </c>
      <c r="T1829" s="15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5">
        <f t="shared" si="114"/>
        <v>41736.899652777778</v>
      </c>
      <c r="T1830" s="15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5">
        <f t="shared" si="114"/>
        <v>40516.087627314817</v>
      </c>
      <c r="T1831" s="15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5">
        <f t="shared" si="114"/>
        <v>41664.684108796297</v>
      </c>
      <c r="T1832" s="15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5">
        <f t="shared" si="114"/>
        <v>41026.996099537035</v>
      </c>
      <c r="T1833" s="15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5">
        <f t="shared" si="114"/>
        <v>40576.539664351854</v>
      </c>
      <c r="T1834" s="15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5">
        <f t="shared" si="114"/>
        <v>41303.044016203705</v>
      </c>
      <c r="T1835" s="15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5">
        <f t="shared" si="114"/>
        <v>41988.964062500003</v>
      </c>
      <c r="T1836" s="15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5">
        <f t="shared" si="114"/>
        <v>42430.702210648145</v>
      </c>
      <c r="T1837" s="15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5">
        <f t="shared" si="114"/>
        <v>41305.809363425928</v>
      </c>
      <c r="T1838" s="15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5">
        <f t="shared" si="114"/>
        <v>40926.047858796301</v>
      </c>
      <c r="T1839" s="15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5">
        <f t="shared" si="114"/>
        <v>40788.786539351851</v>
      </c>
      <c r="T1840" s="15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5">
        <f t="shared" si="114"/>
        <v>42614.722013888888</v>
      </c>
      <c r="T1841" s="15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5">
        <f t="shared" si="114"/>
        <v>41382.096180555556</v>
      </c>
      <c r="T1842" s="15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5">
        <f t="shared" si="114"/>
        <v>41745.84542824074</v>
      </c>
      <c r="T1843" s="15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5">
        <f t="shared" si="114"/>
        <v>42031.631724537037</v>
      </c>
      <c r="T1844" s="15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5">
        <f t="shared" si="114"/>
        <v>40564.994837962964</v>
      </c>
      <c r="T1845" s="15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5">
        <f t="shared" si="114"/>
        <v>40666.973541666666</v>
      </c>
      <c r="T1846" s="15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5">
        <f t="shared" si="114"/>
        <v>42523.333310185189</v>
      </c>
      <c r="T1847" s="15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5">
        <f t="shared" si="114"/>
        <v>41228.650196759263</v>
      </c>
      <c r="T1848" s="15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5">
        <f t="shared" si="114"/>
        <v>42094.236481481479</v>
      </c>
      <c r="T1849" s="15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5">
        <f t="shared" si="114"/>
        <v>40691.788055555553</v>
      </c>
      <c r="T1850" s="15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5">
        <f t="shared" si="114"/>
        <v>41169.845590277779</v>
      </c>
      <c r="T1851" s="15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5">
        <f t="shared" si="114"/>
        <v>41800.959490740745</v>
      </c>
      <c r="T1852" s="15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5">
        <f t="shared" si="114"/>
        <v>41827.906689814816</v>
      </c>
      <c r="T1853" s="15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5">
        <f t="shared" si="114"/>
        <v>42081.77143518519</v>
      </c>
      <c r="T1854" s="15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5">
        <f t="shared" si="114"/>
        <v>41177.060381944444</v>
      </c>
      <c r="T1855" s="15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5">
        <f t="shared" si="114"/>
        <v>41388.021261574075</v>
      </c>
      <c r="T1856" s="15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5">
        <f t="shared" si="114"/>
        <v>41600.538657407407</v>
      </c>
      <c r="T1857" s="15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0" t="s">
        <v>8323</v>
      </c>
      <c r="R1858" t="s">
        <v>8324</v>
      </c>
      <c r="S1858" s="15">
        <f t="shared" si="114"/>
        <v>41817.854999999996</v>
      </c>
      <c r="T1858" s="15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5">
        <f t="shared" ref="S1859:S1922" si="118">(((J1859/60)/60)/24)+(DATE(1970,1,1))</f>
        <v>41864.76866898148</v>
      </c>
      <c r="T1859" s="15">
        <f t="shared" ref="T1859:T1922" si="119">(((I1859/60)/60)/24)+(DATE(1970,1,1))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5">
        <f t="shared" si="118"/>
        <v>41733.716435185182</v>
      </c>
      <c r="T1866" s="15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5">
        <f t="shared" si="118"/>
        <v>42645.367442129631</v>
      </c>
      <c r="T1867" s="15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5">
        <f t="shared" si="118"/>
        <v>42742.246493055558</v>
      </c>
      <c r="T1868" s="15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5">
        <f t="shared" si="118"/>
        <v>42649.924907407403</v>
      </c>
      <c r="T1869" s="15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5">
        <f t="shared" si="118"/>
        <v>42328.779224537036</v>
      </c>
      <c r="T1870" s="15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5">
        <f t="shared" si="118"/>
        <v>42709.002881944441</v>
      </c>
      <c r="T1871" s="15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5">
        <f t="shared" si="118"/>
        <v>42371.355729166666</v>
      </c>
      <c r="T1872" s="15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5">
        <f t="shared" si="118"/>
        <v>41923.783576388887</v>
      </c>
      <c r="T1873" s="15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5">
        <f t="shared" si="118"/>
        <v>42155.129652777774</v>
      </c>
      <c r="T1874" s="15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5">
        <f t="shared" si="118"/>
        <v>42164.615856481483</v>
      </c>
      <c r="T1875" s="15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5">
        <f t="shared" si="118"/>
        <v>42529.969131944439</v>
      </c>
      <c r="T1876" s="15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5">
        <f t="shared" si="118"/>
        <v>42528.899398148147</v>
      </c>
      <c r="T1877" s="15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5">
        <f t="shared" si="118"/>
        <v>41776.284780092588</v>
      </c>
      <c r="T1878" s="15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5">
        <f t="shared" si="118"/>
        <v>42035.029224537036</v>
      </c>
      <c r="T1879" s="15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5">
        <f t="shared" si="118"/>
        <v>41773.008738425924</v>
      </c>
      <c r="T1880" s="15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5">
        <f t="shared" si="118"/>
        <v>42413.649641203709</v>
      </c>
      <c r="T1881" s="15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5">
        <f t="shared" si="118"/>
        <v>42430.566898148143</v>
      </c>
      <c r="T1882" s="15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5">
        <f t="shared" si="118"/>
        <v>42043.152650462958</v>
      </c>
      <c r="T1883" s="15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5">
        <f t="shared" si="118"/>
        <v>41067.949212962965</v>
      </c>
      <c r="T1884" s="15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5">
        <f t="shared" si="118"/>
        <v>40977.948009259257</v>
      </c>
      <c r="T1885" s="15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5">
        <f t="shared" si="118"/>
        <v>41205.198321759257</v>
      </c>
      <c r="T1886" s="15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5">
        <f t="shared" si="118"/>
        <v>41099.093865740739</v>
      </c>
      <c r="T1887" s="15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5">
        <f t="shared" si="118"/>
        <v>41925.906689814816</v>
      </c>
      <c r="T1888" s="15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5">
        <f t="shared" si="118"/>
        <v>42323.800138888888</v>
      </c>
      <c r="T1889" s="15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5">
        <f t="shared" si="118"/>
        <v>40299.239953703705</v>
      </c>
      <c r="T1890" s="15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5">
        <f t="shared" si="118"/>
        <v>41299.793356481481</v>
      </c>
      <c r="T1891" s="15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5">
        <f t="shared" si="118"/>
        <v>41228.786203703705</v>
      </c>
      <c r="T1892" s="15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5">
        <f t="shared" si="118"/>
        <v>40335.798078703701</v>
      </c>
      <c r="T1893" s="15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5">
        <f t="shared" si="118"/>
        <v>40671.637511574074</v>
      </c>
      <c r="T1894" s="15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5">
        <f t="shared" si="118"/>
        <v>40632.94195601852</v>
      </c>
      <c r="T1895" s="15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5">
        <f t="shared" si="118"/>
        <v>40920.904895833337</v>
      </c>
      <c r="T1896" s="15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5">
        <f t="shared" si="118"/>
        <v>42267.746782407412</v>
      </c>
      <c r="T1897" s="15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5">
        <f t="shared" si="118"/>
        <v>40981.710243055553</v>
      </c>
      <c r="T1898" s="15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5">
        <f t="shared" si="118"/>
        <v>41680.583402777782</v>
      </c>
      <c r="T1899" s="15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5">
        <f t="shared" si="118"/>
        <v>42366.192974537036</v>
      </c>
      <c r="T1900" s="15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5">
        <f t="shared" si="118"/>
        <v>42058.941736111112</v>
      </c>
      <c r="T1901" s="15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5">
        <f t="shared" si="118"/>
        <v>41160.871886574074</v>
      </c>
      <c r="T1902" s="15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5">
        <f t="shared" si="118"/>
        <v>42116.54315972222</v>
      </c>
      <c r="T1903" s="15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5">
        <f t="shared" si="118"/>
        <v>42037.789895833332</v>
      </c>
      <c r="T1904" s="15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5">
        <f t="shared" si="118"/>
        <v>42702.770729166667</v>
      </c>
      <c r="T1905" s="15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5">
        <f t="shared" si="118"/>
        <v>42326.685428240744</v>
      </c>
      <c r="T1906" s="15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5">
        <f t="shared" si="118"/>
        <v>41859.925856481481</v>
      </c>
      <c r="T1907" s="15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5">
        <f t="shared" si="118"/>
        <v>42514.671099537038</v>
      </c>
      <c r="T1908" s="15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5">
        <f t="shared" si="118"/>
        <v>41767.587094907409</v>
      </c>
      <c r="T1909" s="15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5">
        <f t="shared" si="118"/>
        <v>42703.917824074073</v>
      </c>
      <c r="T1910" s="15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5">
        <f t="shared" si="118"/>
        <v>41905.429155092592</v>
      </c>
      <c r="T1911" s="15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5">
        <f t="shared" si="118"/>
        <v>42264.963159722218</v>
      </c>
      <c r="T1912" s="15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5">
        <f t="shared" si="118"/>
        <v>41830.033958333333</v>
      </c>
      <c r="T1913" s="15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5">
        <f t="shared" si="118"/>
        <v>42129.226388888885</v>
      </c>
      <c r="T1914" s="15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5">
        <f t="shared" si="118"/>
        <v>41890.511319444442</v>
      </c>
      <c r="T1915" s="15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5">
        <f t="shared" si="118"/>
        <v>41929.174456018518</v>
      </c>
      <c r="T1916" s="15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5">
        <f t="shared" si="118"/>
        <v>41864.04886574074</v>
      </c>
      <c r="T1917" s="15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5">
        <f t="shared" si="118"/>
        <v>42656.717303240745</v>
      </c>
      <c r="T1918" s="15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5">
        <f t="shared" si="118"/>
        <v>42746.270057870366</v>
      </c>
      <c r="T1919" s="15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5">
        <f t="shared" si="118"/>
        <v>41828.789942129632</v>
      </c>
      <c r="T1920" s="15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5">
        <f t="shared" si="118"/>
        <v>42113.875567129624</v>
      </c>
      <c r="T1921" s="15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0" t="s">
        <v>8317</v>
      </c>
      <c r="R1922" t="s">
        <v>8346</v>
      </c>
      <c r="S1922" s="15">
        <f t="shared" si="118"/>
        <v>42270.875706018516</v>
      </c>
      <c r="T1922" s="15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5">
        <f t="shared" ref="S1923:S1986" si="122">(((J1923/60)/60)/24)+(DATE(1970,1,1))</f>
        <v>41074.221562500003</v>
      </c>
      <c r="T1923" s="15">
        <f t="shared" ref="T1923:T1986" si="123">(((I1923/60)/60)/24)+(DATE(1970,1,1))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5">
        <f t="shared" si="122"/>
        <v>41371.648078703707</v>
      </c>
      <c r="T1930" s="15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5">
        <f t="shared" si="122"/>
        <v>40687.021597222221</v>
      </c>
      <c r="T1931" s="15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5">
        <f t="shared" si="122"/>
        <v>41402.558819444443</v>
      </c>
      <c r="T1932" s="15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5">
        <f t="shared" si="122"/>
        <v>41037.892465277779</v>
      </c>
      <c r="T1933" s="15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5">
        <f t="shared" si="122"/>
        <v>40911.809872685182</v>
      </c>
      <c r="T1934" s="15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5">
        <f t="shared" si="122"/>
        <v>41879.130868055552</v>
      </c>
      <c r="T1935" s="15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5">
        <f t="shared" si="122"/>
        <v>40865.867141203707</v>
      </c>
      <c r="T1936" s="15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5">
        <f t="shared" si="122"/>
        <v>41773.932534722226</v>
      </c>
      <c r="T1937" s="15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5">
        <f t="shared" si="122"/>
        <v>40852.889699074076</v>
      </c>
      <c r="T1938" s="15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5">
        <f t="shared" si="122"/>
        <v>41059.118993055556</v>
      </c>
      <c r="T1939" s="15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5">
        <f t="shared" si="122"/>
        <v>41426.259618055556</v>
      </c>
      <c r="T1940" s="15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5">
        <f t="shared" si="122"/>
        <v>41313.985046296293</v>
      </c>
      <c r="T1941" s="15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5">
        <f t="shared" si="122"/>
        <v>40670.507326388892</v>
      </c>
      <c r="T1942" s="15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5">
        <f t="shared" si="122"/>
        <v>41744.290868055556</v>
      </c>
      <c r="T1943" s="15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5">
        <f t="shared" si="122"/>
        <v>40638.828009259261</v>
      </c>
      <c r="T1944" s="15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5">
        <f t="shared" si="122"/>
        <v>42548.269861111112</v>
      </c>
      <c r="T1945" s="15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5">
        <f t="shared" si="122"/>
        <v>41730.584374999999</v>
      </c>
      <c r="T1946" s="15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5">
        <f t="shared" si="122"/>
        <v>42157.251828703709</v>
      </c>
      <c r="T1947" s="15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5">
        <f t="shared" si="122"/>
        <v>41689.150011574071</v>
      </c>
      <c r="T1948" s="15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5">
        <f t="shared" si="122"/>
        <v>40102.918055555558</v>
      </c>
      <c r="T1949" s="15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5">
        <f t="shared" si="122"/>
        <v>42473.604270833333</v>
      </c>
      <c r="T1950" s="15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5">
        <f t="shared" si="122"/>
        <v>41800.423043981478</v>
      </c>
      <c r="T1951" s="15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5">
        <f t="shared" si="122"/>
        <v>40624.181400462963</v>
      </c>
      <c r="T1952" s="15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5">
        <f t="shared" si="122"/>
        <v>42651.420567129629</v>
      </c>
      <c r="T1953" s="15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5">
        <f t="shared" si="122"/>
        <v>41526.60665509259</v>
      </c>
      <c r="T1954" s="15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5">
        <f t="shared" si="122"/>
        <v>40941.199826388889</v>
      </c>
      <c r="T1955" s="15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5">
        <f t="shared" si="122"/>
        <v>42394.580740740741</v>
      </c>
      <c r="T1956" s="15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5">
        <f t="shared" si="122"/>
        <v>41020.271770833337</v>
      </c>
      <c r="T1957" s="15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5">
        <f t="shared" si="122"/>
        <v>42067.923668981486</v>
      </c>
      <c r="T1958" s="15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5">
        <f t="shared" si="122"/>
        <v>41179.098530092589</v>
      </c>
      <c r="T1959" s="15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5">
        <f t="shared" si="122"/>
        <v>41326.987974537034</v>
      </c>
      <c r="T1960" s="15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5">
        <f t="shared" si="122"/>
        <v>41871.845601851855</v>
      </c>
      <c r="T1961" s="15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5">
        <f t="shared" si="122"/>
        <v>41964.362743055557</v>
      </c>
      <c r="T1962" s="15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5">
        <f t="shared" si="122"/>
        <v>41148.194641203707</v>
      </c>
      <c r="T1963" s="15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5">
        <f t="shared" si="122"/>
        <v>41742.780509259261</v>
      </c>
      <c r="T1964" s="15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5">
        <f t="shared" si="122"/>
        <v>41863.429791666669</v>
      </c>
      <c r="T1965" s="15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5">
        <f t="shared" si="122"/>
        <v>42452.272824074069</v>
      </c>
      <c r="T1966" s="15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5">
        <f t="shared" si="122"/>
        <v>40898.089236111111</v>
      </c>
      <c r="T1967" s="15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5">
        <f t="shared" si="122"/>
        <v>41835.540486111109</v>
      </c>
      <c r="T1968" s="15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5">
        <f t="shared" si="122"/>
        <v>41730.663530092592</v>
      </c>
      <c r="T1969" s="15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5">
        <f t="shared" si="122"/>
        <v>42676.586979166663</v>
      </c>
      <c r="T1970" s="15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5">
        <f t="shared" si="122"/>
        <v>42557.792453703703</v>
      </c>
      <c r="T1971" s="15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5">
        <f t="shared" si="122"/>
        <v>41324.193298611113</v>
      </c>
      <c r="T1972" s="15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5">
        <f t="shared" si="122"/>
        <v>41561.500706018516</v>
      </c>
      <c r="T1973" s="15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5">
        <f t="shared" si="122"/>
        <v>41201.012083333335</v>
      </c>
      <c r="T1974" s="15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5">
        <f t="shared" si="122"/>
        <v>42549.722962962958</v>
      </c>
      <c r="T1975" s="15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5">
        <f t="shared" si="122"/>
        <v>41445.334131944444</v>
      </c>
      <c r="T1976" s="15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5">
        <f t="shared" si="122"/>
        <v>41313.755219907405</v>
      </c>
      <c r="T1977" s="15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5">
        <f t="shared" si="122"/>
        <v>41438.899594907409</v>
      </c>
      <c r="T1978" s="15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5">
        <f t="shared" si="122"/>
        <v>42311.216898148152</v>
      </c>
      <c r="T1979" s="15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5">
        <f t="shared" si="122"/>
        <v>41039.225601851853</v>
      </c>
      <c r="T1980" s="15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5">
        <f t="shared" si="122"/>
        <v>42290.460023148145</v>
      </c>
      <c r="T1981" s="15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5">
        <f t="shared" si="122"/>
        <v>42423.542384259257</v>
      </c>
      <c r="T1982" s="15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5">
        <f t="shared" si="122"/>
        <v>41799.725289351853</v>
      </c>
      <c r="T1983" s="15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5">
        <f t="shared" si="122"/>
        <v>42678.586655092593</v>
      </c>
      <c r="T1984" s="15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5">
        <f t="shared" si="122"/>
        <v>42593.011782407411</v>
      </c>
      <c r="T1985" s="15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0" t="s">
        <v>8336</v>
      </c>
      <c r="R1986" t="s">
        <v>8348</v>
      </c>
      <c r="S1986" s="15">
        <f t="shared" si="122"/>
        <v>41913.790289351848</v>
      </c>
      <c r="T1986" s="15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5">
        <f t="shared" ref="S1987:S2050" si="126">(((J1987/60)/60)/24)+(DATE(1970,1,1))</f>
        <v>42555.698738425926</v>
      </c>
      <c r="T1987" s="15">
        <f t="shared" ref="T1987:T2050" si="127">(((I1987/60)/60)/24)+(DATE(1970,1,1))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5">
        <f t="shared" si="126"/>
        <v>42023.143414351856</v>
      </c>
      <c r="T1994" s="15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5">
        <f t="shared" si="126"/>
        <v>42329.58839120371</v>
      </c>
      <c r="T1995" s="15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5">
        <f t="shared" si="126"/>
        <v>42651.006273148145</v>
      </c>
      <c r="T1996" s="15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5">
        <f t="shared" si="126"/>
        <v>42181.902037037042</v>
      </c>
      <c r="T1997" s="15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5">
        <f t="shared" si="126"/>
        <v>41800.819571759261</v>
      </c>
      <c r="T1998" s="15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5">
        <f t="shared" si="126"/>
        <v>41847.930694444447</v>
      </c>
      <c r="T1999" s="15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5">
        <f t="shared" si="126"/>
        <v>41807.118495370371</v>
      </c>
      <c r="T2000" s="15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5">
        <f t="shared" si="126"/>
        <v>41926.482731481483</v>
      </c>
      <c r="T2001" s="15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5">
        <f t="shared" si="126"/>
        <v>42345.951539351852</v>
      </c>
      <c r="T2002" s="15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5">
        <f t="shared" si="126"/>
        <v>42136.209675925929</v>
      </c>
      <c r="T2003" s="15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5">
        <f t="shared" si="126"/>
        <v>42728.71230324074</v>
      </c>
      <c r="T2004" s="15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5">
        <f t="shared" si="126"/>
        <v>40347.125601851854</v>
      </c>
      <c r="T2005" s="15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5">
        <f t="shared" si="126"/>
        <v>41800.604895833334</v>
      </c>
      <c r="T2006" s="15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5">
        <f t="shared" si="126"/>
        <v>41535.812708333331</v>
      </c>
      <c r="T2007" s="15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5">
        <f t="shared" si="126"/>
        <v>41941.500520833331</v>
      </c>
      <c r="T2008" s="15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5">
        <f t="shared" si="126"/>
        <v>40347.837800925925</v>
      </c>
      <c r="T2009" s="15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5">
        <f t="shared" si="126"/>
        <v>40761.604421296295</v>
      </c>
      <c r="T2010" s="15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5">
        <f t="shared" si="126"/>
        <v>42661.323414351849</v>
      </c>
      <c r="T2011" s="15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5">
        <f t="shared" si="126"/>
        <v>42570.996423611112</v>
      </c>
      <c r="T2012" s="15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5">
        <f t="shared" si="126"/>
        <v>42347.358483796299</v>
      </c>
      <c r="T2013" s="15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5">
        <f t="shared" si="126"/>
        <v>42010.822233796294</v>
      </c>
      <c r="T2014" s="15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5">
        <f t="shared" si="126"/>
        <v>42499.960810185185</v>
      </c>
      <c r="T2015" s="15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5">
        <f t="shared" si="126"/>
        <v>41324.214571759258</v>
      </c>
      <c r="T2016" s="15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5">
        <f t="shared" si="126"/>
        <v>40765.876886574071</v>
      </c>
      <c r="T2017" s="15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5">
        <f t="shared" si="126"/>
        <v>41312.88077546296</v>
      </c>
      <c r="T2018" s="15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5">
        <f t="shared" si="126"/>
        <v>40961.057349537034</v>
      </c>
      <c r="T2019" s="15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5">
        <f t="shared" si="126"/>
        <v>42199.365844907406</v>
      </c>
      <c r="T2020" s="15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5">
        <f t="shared" si="126"/>
        <v>42605.70857638889</v>
      </c>
      <c r="T2021" s="15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5">
        <f t="shared" si="126"/>
        <v>41737.097499999996</v>
      </c>
      <c r="T2022" s="15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5">
        <f t="shared" si="126"/>
        <v>41861.070567129631</v>
      </c>
      <c r="T2023" s="15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5">
        <f t="shared" si="126"/>
        <v>42502.569120370375</v>
      </c>
      <c r="T2024" s="15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5">
        <f t="shared" si="126"/>
        <v>42136.420752314814</v>
      </c>
      <c r="T2025" s="15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5">
        <f t="shared" si="126"/>
        <v>41099.966944444444</v>
      </c>
      <c r="T2026" s="15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5">
        <f t="shared" si="126"/>
        <v>42136.184560185182</v>
      </c>
      <c r="T2027" s="15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5">
        <f t="shared" si="126"/>
        <v>41704.735937500001</v>
      </c>
      <c r="T2028" s="15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5">
        <f t="shared" si="126"/>
        <v>42048.813877314817</v>
      </c>
      <c r="T2029" s="15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5">
        <f t="shared" si="126"/>
        <v>40215.919050925928</v>
      </c>
      <c r="T2030" s="15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5">
        <f t="shared" si="126"/>
        <v>41848.021770833337</v>
      </c>
      <c r="T2031" s="15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5">
        <f t="shared" si="126"/>
        <v>41212.996481481481</v>
      </c>
      <c r="T2032" s="15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5">
        <f t="shared" si="126"/>
        <v>41975.329317129625</v>
      </c>
      <c r="T2033" s="15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5">
        <f t="shared" si="126"/>
        <v>42689.565671296295</v>
      </c>
      <c r="T2034" s="15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5">
        <f t="shared" si="126"/>
        <v>41725.082384259258</v>
      </c>
      <c r="T2035" s="15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5">
        <f t="shared" si="126"/>
        <v>42076.130011574074</v>
      </c>
      <c r="T2036" s="15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5">
        <f t="shared" si="126"/>
        <v>42311.625081018516</v>
      </c>
      <c r="T2037" s="15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5">
        <f t="shared" si="126"/>
        <v>41738.864803240744</v>
      </c>
      <c r="T2038" s="15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5">
        <f t="shared" si="126"/>
        <v>41578.210104166668</v>
      </c>
      <c r="T2039" s="15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5">
        <f t="shared" si="126"/>
        <v>41424.27107638889</v>
      </c>
      <c r="T2040" s="15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5">
        <f t="shared" si="126"/>
        <v>42675.438946759255</v>
      </c>
      <c r="T2041" s="15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5">
        <f t="shared" si="126"/>
        <v>41578.927118055559</v>
      </c>
      <c r="T2042" s="15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5">
        <f t="shared" si="126"/>
        <v>42654.525775462964</v>
      </c>
      <c r="T2043" s="15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5">
        <f t="shared" si="126"/>
        <v>42331.708032407405</v>
      </c>
      <c r="T2044" s="15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5">
        <f t="shared" si="126"/>
        <v>42661.176817129628</v>
      </c>
      <c r="T2045" s="15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5">
        <f t="shared" si="126"/>
        <v>42138.684189814812</v>
      </c>
      <c r="T2046" s="15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5">
        <f t="shared" si="126"/>
        <v>41069.088506944441</v>
      </c>
      <c r="T2047" s="15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5">
        <f t="shared" si="126"/>
        <v>41387.171805555554</v>
      </c>
      <c r="T2048" s="15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5">
        <f t="shared" si="126"/>
        <v>42081.903587962966</v>
      </c>
      <c r="T2049" s="15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0" t="s">
        <v>8317</v>
      </c>
      <c r="R2050" t="s">
        <v>8347</v>
      </c>
      <c r="S2050" s="15">
        <f t="shared" si="126"/>
        <v>41387.651516203703</v>
      </c>
      <c r="T2050" s="15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 s="15">
        <f t="shared" ref="S2051:S2114" si="130">(((J2051/60)/60)/24)+(DATE(1970,1,1))</f>
        <v>41575.527349537035</v>
      </c>
      <c r="T2051" s="15">
        <f t="shared" ref="T2051:T2114" si="131">(((I2051/60)/60)/24)+(DATE(1970,1,1))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5">
        <f t="shared" si="130"/>
        <v>41351.76090277778</v>
      </c>
      <c r="T2058" s="15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5">
        <f t="shared" si="130"/>
        <v>42396.494583333333</v>
      </c>
      <c r="T2059" s="15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5">
        <f t="shared" si="130"/>
        <v>42026.370717592596</v>
      </c>
      <c r="T2060" s="15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5">
        <f t="shared" si="130"/>
        <v>42361.602476851855</v>
      </c>
      <c r="T2061" s="15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5">
        <f t="shared" si="130"/>
        <v>41783.642939814818</v>
      </c>
      <c r="T2062" s="15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5">
        <f t="shared" si="130"/>
        <v>42705.764513888891</v>
      </c>
      <c r="T2063" s="15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5">
        <f t="shared" si="130"/>
        <v>42423.3830787037</v>
      </c>
      <c r="T2064" s="15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5">
        <f t="shared" si="130"/>
        <v>42472.73265046296</v>
      </c>
      <c r="T2065" s="15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5">
        <f t="shared" si="130"/>
        <v>41389.364849537036</v>
      </c>
      <c r="T2066" s="15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5">
        <f t="shared" si="130"/>
        <v>41603.333668981482</v>
      </c>
      <c r="T2067" s="15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5">
        <f t="shared" si="130"/>
        <v>41844.771793981483</v>
      </c>
      <c r="T2068" s="15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5">
        <f t="shared" si="130"/>
        <v>42115.853888888887</v>
      </c>
      <c r="T2069" s="15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5">
        <f t="shared" si="130"/>
        <v>42633.841608796298</v>
      </c>
      <c r="T2070" s="15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5">
        <f t="shared" si="130"/>
        <v>42340.972118055557</v>
      </c>
      <c r="T2071" s="15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5">
        <f t="shared" si="130"/>
        <v>42519.6565162037</v>
      </c>
      <c r="T2072" s="15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5">
        <f t="shared" si="130"/>
        <v>42600.278749999998</v>
      </c>
      <c r="T2073" s="15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5">
        <f t="shared" si="130"/>
        <v>42467.581388888888</v>
      </c>
      <c r="T2074" s="15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5">
        <f t="shared" si="130"/>
        <v>42087.668032407411</v>
      </c>
      <c r="T2075" s="15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5">
        <f t="shared" si="130"/>
        <v>42466.826180555552</v>
      </c>
      <c r="T2076" s="15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5">
        <f t="shared" si="130"/>
        <v>41450.681574074071</v>
      </c>
      <c r="T2077" s="15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5">
        <f t="shared" si="130"/>
        <v>41803.880659722221</v>
      </c>
      <c r="T2078" s="15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5">
        <f t="shared" si="130"/>
        <v>42103.042546296296</v>
      </c>
      <c r="T2079" s="15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5">
        <f t="shared" si="130"/>
        <v>42692.771493055552</v>
      </c>
      <c r="T2080" s="15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5">
        <f t="shared" si="130"/>
        <v>42150.71056712963</v>
      </c>
      <c r="T2081" s="15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5">
        <f t="shared" si="130"/>
        <v>42289.957175925927</v>
      </c>
      <c r="T2082" s="15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5">
        <f t="shared" si="130"/>
        <v>41004.156886574077</v>
      </c>
      <c r="T2083" s="15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5">
        <f t="shared" si="130"/>
        <v>40811.120324074072</v>
      </c>
      <c r="T2084" s="15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5">
        <f t="shared" si="130"/>
        <v>41034.72216435185</v>
      </c>
      <c r="T2085" s="15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5">
        <f t="shared" si="130"/>
        <v>41731.833124999997</v>
      </c>
      <c r="T2086" s="15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5">
        <f t="shared" si="130"/>
        <v>41075.835497685184</v>
      </c>
      <c r="T2087" s="15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5">
        <f t="shared" si="130"/>
        <v>40860.67050925926</v>
      </c>
      <c r="T2088" s="15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5">
        <f t="shared" si="130"/>
        <v>40764.204375000001</v>
      </c>
      <c r="T2089" s="15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5">
        <f t="shared" si="130"/>
        <v>40395.714722222219</v>
      </c>
      <c r="T2090" s="15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5">
        <f t="shared" si="130"/>
        <v>41453.076319444444</v>
      </c>
      <c r="T2091" s="15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5">
        <f t="shared" si="130"/>
        <v>41299.381423611114</v>
      </c>
      <c r="T2092" s="15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5">
        <f t="shared" si="130"/>
        <v>40555.322662037033</v>
      </c>
      <c r="T2093" s="15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5">
        <f t="shared" si="130"/>
        <v>40763.707546296297</v>
      </c>
      <c r="T2094" s="15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5">
        <f t="shared" si="130"/>
        <v>41205.854537037041</v>
      </c>
      <c r="T2095" s="15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5">
        <f t="shared" si="130"/>
        <v>40939.02002314815</v>
      </c>
      <c r="T2096" s="15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5">
        <f t="shared" si="130"/>
        <v>40758.733483796292</v>
      </c>
      <c r="T2097" s="15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5">
        <f t="shared" si="130"/>
        <v>41192.758506944447</v>
      </c>
      <c r="T2098" s="15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5">
        <f t="shared" si="130"/>
        <v>40818.58489583333</v>
      </c>
      <c r="T2099" s="15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5">
        <f t="shared" si="130"/>
        <v>40946.11383101852</v>
      </c>
      <c r="T2100" s="15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5">
        <f t="shared" si="130"/>
        <v>42173.746342592596</v>
      </c>
      <c r="T2101" s="15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5">
        <f t="shared" si="130"/>
        <v>41074.834965277776</v>
      </c>
      <c r="T2102" s="15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5">
        <f t="shared" si="130"/>
        <v>40892.149467592593</v>
      </c>
      <c r="T2103" s="15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5">
        <f t="shared" si="130"/>
        <v>40638.868611111109</v>
      </c>
      <c r="T2104" s="15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5">
        <f t="shared" si="130"/>
        <v>41192.754942129628</v>
      </c>
      <c r="T2105" s="15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5">
        <f t="shared" si="130"/>
        <v>41394.074467592596</v>
      </c>
      <c r="T2106" s="15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5">
        <f t="shared" si="130"/>
        <v>41951.788807870369</v>
      </c>
      <c r="T2107" s="15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5">
        <f t="shared" si="130"/>
        <v>41270.21497685185</v>
      </c>
      <c r="T2108" s="15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5">
        <f t="shared" si="130"/>
        <v>41934.71056712963</v>
      </c>
      <c r="T2109" s="15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5">
        <f t="shared" si="130"/>
        <v>41135.175694444442</v>
      </c>
      <c r="T2110" s="15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5">
        <f t="shared" si="130"/>
        <v>42160.708530092597</v>
      </c>
      <c r="T2111" s="15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5">
        <f t="shared" si="130"/>
        <v>41759.670937499999</v>
      </c>
      <c r="T2112" s="15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5">
        <f t="shared" si="130"/>
        <v>40703.197048611109</v>
      </c>
      <c r="T2113" s="15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0" t="s">
        <v>8323</v>
      </c>
      <c r="R2114" t="s">
        <v>8327</v>
      </c>
      <c r="S2114" s="15">
        <f t="shared" si="130"/>
        <v>41365.928159722222</v>
      </c>
      <c r="T2114" s="15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 s="15">
        <f t="shared" ref="S2115:S2178" si="134">(((J2115/60)/60)/24)+(DATE(1970,1,1))</f>
        <v>41870.86546296296</v>
      </c>
      <c r="T2115" s="15">
        <f t="shared" ref="T2115:T2178" si="135">(((I2115/60)/60)/24)+(DATE(1970,1,1))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5">
        <f t="shared" si="134"/>
        <v>41591.964537037034</v>
      </c>
      <c r="T2122" s="15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5">
        <f t="shared" si="134"/>
        <v>42716.7424537037</v>
      </c>
      <c r="T2123" s="15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5">
        <f t="shared" si="134"/>
        <v>42712.300567129627</v>
      </c>
      <c r="T2124" s="15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5">
        <f t="shared" si="134"/>
        <v>40198.424849537041</v>
      </c>
      <c r="T2125" s="15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5">
        <f t="shared" si="134"/>
        <v>40464.028182870366</v>
      </c>
      <c r="T2126" s="15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5">
        <f t="shared" si="134"/>
        <v>42191.023530092592</v>
      </c>
      <c r="T2127" s="15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5">
        <f t="shared" si="134"/>
        <v>41951.973229166666</v>
      </c>
      <c r="T2128" s="15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5">
        <f t="shared" si="134"/>
        <v>42045.50535879629</v>
      </c>
      <c r="T2129" s="15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5">
        <f t="shared" si="134"/>
        <v>41843.772789351853</v>
      </c>
      <c r="T2130" s="15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5">
        <f t="shared" si="134"/>
        <v>42409.024305555555</v>
      </c>
      <c r="T2131" s="15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5">
        <f t="shared" si="134"/>
        <v>41832.086377314816</v>
      </c>
      <c r="T2132" s="15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5">
        <f t="shared" si="134"/>
        <v>42167.207071759258</v>
      </c>
      <c r="T2133" s="15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5">
        <f t="shared" si="134"/>
        <v>41643.487175925926</v>
      </c>
      <c r="T2134" s="15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5">
        <f t="shared" si="134"/>
        <v>40619.097210648149</v>
      </c>
      <c r="T2135" s="15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5">
        <f t="shared" si="134"/>
        <v>41361.886469907404</v>
      </c>
      <c r="T2136" s="15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5">
        <f t="shared" si="134"/>
        <v>41156.963344907403</v>
      </c>
      <c r="T2137" s="15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5">
        <f t="shared" si="134"/>
        <v>41536.509097222224</v>
      </c>
      <c r="T2138" s="15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5">
        <f t="shared" si="134"/>
        <v>41948.771168981482</v>
      </c>
      <c r="T2139" s="15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5">
        <f t="shared" si="134"/>
        <v>41557.013182870374</v>
      </c>
      <c r="T2140" s="15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5">
        <f t="shared" si="134"/>
        <v>42647.750092592592</v>
      </c>
      <c r="T2141" s="15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5">
        <f t="shared" si="134"/>
        <v>41255.833611111113</v>
      </c>
      <c r="T2142" s="15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5">
        <f t="shared" si="134"/>
        <v>41927.235636574071</v>
      </c>
      <c r="T2143" s="15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5">
        <f t="shared" si="134"/>
        <v>42340.701504629629</v>
      </c>
      <c r="T2144" s="15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5">
        <f t="shared" si="134"/>
        <v>40332.886712962965</v>
      </c>
      <c r="T2145" s="15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5">
        <f t="shared" si="134"/>
        <v>41499.546759259261</v>
      </c>
      <c r="T2146" s="15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5">
        <f t="shared" si="134"/>
        <v>41575.237430555557</v>
      </c>
      <c r="T2147" s="15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5">
        <f t="shared" si="134"/>
        <v>42397.679513888885</v>
      </c>
      <c r="T2148" s="15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5">
        <f t="shared" si="134"/>
        <v>41927.295694444445</v>
      </c>
      <c r="T2149" s="15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5">
        <f t="shared" si="134"/>
        <v>42066.733587962968</v>
      </c>
      <c r="T2150" s="15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5">
        <f t="shared" si="134"/>
        <v>40355.024953703702</v>
      </c>
      <c r="T2151" s="15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5">
        <f t="shared" si="134"/>
        <v>42534.284710648149</v>
      </c>
      <c r="T2152" s="15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5">
        <f t="shared" si="134"/>
        <v>42520.847384259265</v>
      </c>
      <c r="T2153" s="15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5">
        <f t="shared" si="134"/>
        <v>41683.832280092596</v>
      </c>
      <c r="T2154" s="15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5">
        <f t="shared" si="134"/>
        <v>41974.911087962959</v>
      </c>
      <c r="T2155" s="15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5">
        <f t="shared" si="134"/>
        <v>41647.632256944446</v>
      </c>
      <c r="T2156" s="15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5">
        <f t="shared" si="134"/>
        <v>42430.747511574074</v>
      </c>
      <c r="T2157" s="15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5">
        <f t="shared" si="134"/>
        <v>41488.85423611111</v>
      </c>
      <c r="T2158" s="15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5">
        <f t="shared" si="134"/>
        <v>42694.98128472222</v>
      </c>
      <c r="T2159" s="15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5">
        <f t="shared" si="134"/>
        <v>41264.853865740741</v>
      </c>
      <c r="T2160" s="15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5">
        <f t="shared" si="134"/>
        <v>40710.731180555551</v>
      </c>
      <c r="T2161" s="15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5">
        <f t="shared" si="134"/>
        <v>41018.711863425924</v>
      </c>
      <c r="T2162" s="15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5">
        <f t="shared" si="134"/>
        <v>42240.852534722217</v>
      </c>
      <c r="T2163" s="15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5">
        <f t="shared" si="134"/>
        <v>41813.766099537039</v>
      </c>
      <c r="T2164" s="15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5">
        <f t="shared" si="134"/>
        <v>42111.899537037039</v>
      </c>
      <c r="T2165" s="15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5">
        <f t="shared" si="134"/>
        <v>42515.71775462963</v>
      </c>
      <c r="T2166" s="15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5">
        <f t="shared" si="134"/>
        <v>42438.667071759264</v>
      </c>
      <c r="T2167" s="15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5">
        <f t="shared" si="134"/>
        <v>41933.838171296295</v>
      </c>
      <c r="T2168" s="15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5">
        <f t="shared" si="134"/>
        <v>41153.066400462965</v>
      </c>
      <c r="T2169" s="15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5">
        <f t="shared" si="134"/>
        <v>42745.600243055553</v>
      </c>
      <c r="T2170" s="15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5">
        <f t="shared" si="134"/>
        <v>42793.700821759259</v>
      </c>
      <c r="T2171" s="15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5">
        <f t="shared" si="134"/>
        <v>42198.750254629631</v>
      </c>
      <c r="T2172" s="15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5">
        <f t="shared" si="134"/>
        <v>42141.95711805555</v>
      </c>
      <c r="T2173" s="15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5">
        <f t="shared" si="134"/>
        <v>42082.580092592587</v>
      </c>
      <c r="T2174" s="15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5">
        <f t="shared" si="134"/>
        <v>41495.692627314813</v>
      </c>
      <c r="T2175" s="15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5">
        <f t="shared" si="134"/>
        <v>42465.542905092589</v>
      </c>
      <c r="T2176" s="15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5">
        <f t="shared" si="134"/>
        <v>42565.009097222224</v>
      </c>
      <c r="T2177" s="15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0" t="s">
        <v>8323</v>
      </c>
      <c r="R2178" t="s">
        <v>8324</v>
      </c>
      <c r="S2178" s="15">
        <f t="shared" si="134"/>
        <v>42096.633206018523</v>
      </c>
      <c r="T2178" s="15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 s="15">
        <f t="shared" ref="S2179:S2242" si="138">(((J2179/60)/60)/24)+(DATE(1970,1,1))</f>
        <v>42502.250775462962</v>
      </c>
      <c r="T2179" s="15">
        <f t="shared" ref="T2179:T2242" si="139">(((I2179/60)/60)/24)+(DATE(1970,1,1))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5">
        <f t="shared" si="138"/>
        <v>42380.690289351856</v>
      </c>
      <c r="T2186" s="15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5">
        <f t="shared" si="138"/>
        <v>41319.349988425929</v>
      </c>
      <c r="T2187" s="15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5">
        <f t="shared" si="138"/>
        <v>42583.615081018521</v>
      </c>
      <c r="T2188" s="15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5">
        <f t="shared" si="138"/>
        <v>42068.209097222221</v>
      </c>
      <c r="T2189" s="15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5">
        <f t="shared" si="138"/>
        <v>42633.586122685185</v>
      </c>
      <c r="T2190" s="15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5">
        <f t="shared" si="138"/>
        <v>42467.788194444445</v>
      </c>
      <c r="T2191" s="15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5">
        <f t="shared" si="138"/>
        <v>42417.625046296293</v>
      </c>
      <c r="T2192" s="15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5">
        <f t="shared" si="138"/>
        <v>42768.833645833336</v>
      </c>
      <c r="T2193" s="15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5">
        <f t="shared" si="138"/>
        <v>42691.8512037037</v>
      </c>
      <c r="T2194" s="15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5">
        <f t="shared" si="138"/>
        <v>42664.405925925923</v>
      </c>
      <c r="T2195" s="15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5">
        <f t="shared" si="138"/>
        <v>42425.757986111115</v>
      </c>
      <c r="T2196" s="15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5">
        <f t="shared" si="138"/>
        <v>42197.771990740745</v>
      </c>
      <c r="T2197" s="15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5">
        <f t="shared" si="138"/>
        <v>42675.487291666665</v>
      </c>
      <c r="T2198" s="15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5">
        <f t="shared" si="138"/>
        <v>42033.584016203706</v>
      </c>
      <c r="T2199" s="15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5">
        <f t="shared" si="138"/>
        <v>42292.513888888891</v>
      </c>
      <c r="T2200" s="15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5">
        <f t="shared" si="138"/>
        <v>42262.416643518518</v>
      </c>
      <c r="T2201" s="15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5">
        <f t="shared" si="138"/>
        <v>42163.625787037032</v>
      </c>
      <c r="T2202" s="15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5">
        <f t="shared" si="138"/>
        <v>41276.846817129634</v>
      </c>
      <c r="T2203" s="15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5">
        <f t="shared" si="138"/>
        <v>41184.849166666667</v>
      </c>
      <c r="T2204" s="15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5">
        <f t="shared" si="138"/>
        <v>42241.85974537037</v>
      </c>
      <c r="T2205" s="15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5">
        <f t="shared" si="138"/>
        <v>41312.311562499999</v>
      </c>
      <c r="T2206" s="15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5">
        <f t="shared" si="138"/>
        <v>41031.82163194444</v>
      </c>
      <c r="T2207" s="15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5">
        <f t="shared" si="138"/>
        <v>40997.257222222222</v>
      </c>
      <c r="T2208" s="15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5">
        <f t="shared" si="138"/>
        <v>41564.194131944445</v>
      </c>
      <c r="T2209" s="15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5">
        <f t="shared" si="138"/>
        <v>40946.882245370369</v>
      </c>
      <c r="T2210" s="15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5">
        <f t="shared" si="138"/>
        <v>41732.479675925926</v>
      </c>
      <c r="T2211" s="15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5">
        <f t="shared" si="138"/>
        <v>40956.066087962965</v>
      </c>
      <c r="T2212" s="15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5">
        <f t="shared" si="138"/>
        <v>41716.785011574073</v>
      </c>
      <c r="T2213" s="15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5">
        <f t="shared" si="138"/>
        <v>41548.747418981482</v>
      </c>
      <c r="T2214" s="15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5">
        <f t="shared" si="138"/>
        <v>42109.826145833329</v>
      </c>
      <c r="T2215" s="15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5">
        <f t="shared" si="138"/>
        <v>41646.792222222226</v>
      </c>
      <c r="T2216" s="15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5">
        <f t="shared" si="138"/>
        <v>40958.717268518521</v>
      </c>
      <c r="T2217" s="15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5">
        <f t="shared" si="138"/>
        <v>42194.751678240747</v>
      </c>
      <c r="T2218" s="15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5">
        <f t="shared" si="138"/>
        <v>42299.776770833334</v>
      </c>
      <c r="T2219" s="15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5">
        <f t="shared" si="138"/>
        <v>41127.812303240738</v>
      </c>
      <c r="T2220" s="15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5">
        <f t="shared" si="138"/>
        <v>42205.718888888892</v>
      </c>
      <c r="T2221" s="15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5">
        <f t="shared" si="138"/>
        <v>41452.060601851852</v>
      </c>
      <c r="T2222" s="15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5">
        <f t="shared" si="138"/>
        <v>42452.666770833333</v>
      </c>
      <c r="T2223" s="15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5">
        <f t="shared" si="138"/>
        <v>40906.787581018521</v>
      </c>
      <c r="T2224" s="15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5">
        <f t="shared" si="138"/>
        <v>42152.640833333338</v>
      </c>
      <c r="T2225" s="15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5">
        <f t="shared" si="138"/>
        <v>42644.667534722219</v>
      </c>
      <c r="T2226" s="15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5">
        <f t="shared" si="138"/>
        <v>41873.79184027778</v>
      </c>
      <c r="T2227" s="15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5">
        <f t="shared" si="138"/>
        <v>42381.79886574074</v>
      </c>
      <c r="T2228" s="15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5">
        <f t="shared" si="138"/>
        <v>41561.807349537034</v>
      </c>
      <c r="T2229" s="15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5">
        <f t="shared" si="138"/>
        <v>42202.278194444443</v>
      </c>
      <c r="T2230" s="15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5">
        <f t="shared" si="138"/>
        <v>41484.664247685185</v>
      </c>
      <c r="T2231" s="15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5">
        <f t="shared" si="138"/>
        <v>41724.881099537037</v>
      </c>
      <c r="T2232" s="15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5">
        <f t="shared" si="138"/>
        <v>41423.910891203705</v>
      </c>
      <c r="T2233" s="15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5">
        <f t="shared" si="138"/>
        <v>41806.794074074074</v>
      </c>
      <c r="T2234" s="15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5">
        <f t="shared" si="138"/>
        <v>42331.378923611104</v>
      </c>
      <c r="T2235" s="15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5">
        <f t="shared" si="138"/>
        <v>42710.824618055558</v>
      </c>
      <c r="T2236" s="15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5">
        <f t="shared" si="138"/>
        <v>42062.022118055553</v>
      </c>
      <c r="T2237" s="15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5">
        <f t="shared" si="138"/>
        <v>42371.617164351846</v>
      </c>
      <c r="T2238" s="15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5">
        <f t="shared" si="138"/>
        <v>41915.003275462965</v>
      </c>
      <c r="T2239" s="15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5">
        <f t="shared" si="138"/>
        <v>42774.621712962966</v>
      </c>
      <c r="T2240" s="15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5">
        <f t="shared" si="138"/>
        <v>41572.958495370374</v>
      </c>
      <c r="T2241" s="15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0" t="s">
        <v>8331</v>
      </c>
      <c r="R2242" t="s">
        <v>8349</v>
      </c>
      <c r="S2242" s="15">
        <f t="shared" si="138"/>
        <v>42452.825740740736</v>
      </c>
      <c r="T2242" s="15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 s="15">
        <f t="shared" ref="S2243:S2306" si="142">(((J2243/60)/60)/24)+(DATE(1970,1,1))</f>
        <v>42766.827546296292</v>
      </c>
      <c r="T2243" s="15">
        <f t="shared" ref="T2243:T2306" si="143">(((I2243/60)/60)/24)+(DATE(1970,1,1))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5">
        <f t="shared" si="142"/>
        <v>42688.875902777778</v>
      </c>
      <c r="T2250" s="15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5">
        <f t="shared" si="142"/>
        <v>41336.703298611108</v>
      </c>
      <c r="T2251" s="15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5">
        <f t="shared" si="142"/>
        <v>42677.005474537036</v>
      </c>
      <c r="T2252" s="15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5">
        <f t="shared" si="142"/>
        <v>41846.34579861111</v>
      </c>
      <c r="T2253" s="15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5">
        <f t="shared" si="142"/>
        <v>42573.327986111108</v>
      </c>
      <c r="T2254" s="15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5">
        <f t="shared" si="142"/>
        <v>42296.631331018521</v>
      </c>
      <c r="T2255" s="15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5">
        <f t="shared" si="142"/>
        <v>42752.647777777776</v>
      </c>
      <c r="T2256" s="15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5">
        <f t="shared" si="142"/>
        <v>42467.951979166668</v>
      </c>
      <c r="T2257" s="15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5">
        <f t="shared" si="142"/>
        <v>42682.451921296291</v>
      </c>
      <c r="T2258" s="15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5">
        <f t="shared" si="142"/>
        <v>42505.936678240745</v>
      </c>
      <c r="T2259" s="15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5">
        <f t="shared" si="142"/>
        <v>42136.75100694444</v>
      </c>
      <c r="T2260" s="15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5">
        <f t="shared" si="142"/>
        <v>42702.804814814815</v>
      </c>
      <c r="T2261" s="15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5">
        <f t="shared" si="142"/>
        <v>41695.016782407409</v>
      </c>
      <c r="T2262" s="15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5">
        <f t="shared" si="142"/>
        <v>42759.724768518514</v>
      </c>
      <c r="T2263" s="15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5">
        <f t="shared" si="142"/>
        <v>41926.585162037038</v>
      </c>
      <c r="T2264" s="15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5">
        <f t="shared" si="142"/>
        <v>42014.832326388889</v>
      </c>
      <c r="T2265" s="15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5">
        <f t="shared" si="142"/>
        <v>42496.582337962958</v>
      </c>
      <c r="T2266" s="15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5">
        <f t="shared" si="142"/>
        <v>42689.853090277778</v>
      </c>
      <c r="T2267" s="15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5">
        <f t="shared" si="142"/>
        <v>42469.874907407408</v>
      </c>
      <c r="T2268" s="15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5">
        <f t="shared" si="142"/>
        <v>41968.829826388886</v>
      </c>
      <c r="T2269" s="15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5">
        <f t="shared" si="142"/>
        <v>42776.082349537035</v>
      </c>
      <c r="T2270" s="15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5">
        <f t="shared" si="142"/>
        <v>42776.704432870371</v>
      </c>
      <c r="T2271" s="15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5">
        <f t="shared" si="142"/>
        <v>42725.869363425925</v>
      </c>
      <c r="T2272" s="15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5">
        <f t="shared" si="142"/>
        <v>42684.000046296293</v>
      </c>
      <c r="T2273" s="15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5">
        <f t="shared" si="142"/>
        <v>42315.699490740735</v>
      </c>
      <c r="T2274" s="15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5">
        <f t="shared" si="142"/>
        <v>42781.549097222218</v>
      </c>
      <c r="T2275" s="15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5">
        <f t="shared" si="142"/>
        <v>41663.500659722224</v>
      </c>
      <c r="T2276" s="15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5">
        <f t="shared" si="142"/>
        <v>41965.616655092599</v>
      </c>
      <c r="T2277" s="15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5">
        <f t="shared" si="142"/>
        <v>41614.651493055557</v>
      </c>
      <c r="T2278" s="15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5">
        <f t="shared" si="142"/>
        <v>40936.678506944445</v>
      </c>
      <c r="T2279" s="15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5">
        <f t="shared" si="142"/>
        <v>42338.709108796291</v>
      </c>
      <c r="T2280" s="15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5">
        <f t="shared" si="142"/>
        <v>42020.806701388887</v>
      </c>
      <c r="T2281" s="15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5">
        <f t="shared" si="142"/>
        <v>42234.624895833331</v>
      </c>
      <c r="T2282" s="15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5">
        <f t="shared" si="142"/>
        <v>40687.285844907405</v>
      </c>
      <c r="T2283" s="15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5">
        <f t="shared" si="142"/>
        <v>42323.17460648148</v>
      </c>
      <c r="T2284" s="15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5">
        <f t="shared" si="142"/>
        <v>40978.125046296293</v>
      </c>
      <c r="T2285" s="15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5">
        <f t="shared" si="142"/>
        <v>40585.796817129631</v>
      </c>
      <c r="T2286" s="15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5">
        <f t="shared" si="142"/>
        <v>41059.185682870368</v>
      </c>
      <c r="T2287" s="15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5">
        <f t="shared" si="142"/>
        <v>41494.963587962964</v>
      </c>
      <c r="T2288" s="15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5">
        <f t="shared" si="142"/>
        <v>41792.667361111111</v>
      </c>
      <c r="T2289" s="15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5">
        <f t="shared" si="142"/>
        <v>41067.827418981484</v>
      </c>
      <c r="T2290" s="15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5">
        <f t="shared" si="142"/>
        <v>41571.998379629629</v>
      </c>
      <c r="T2291" s="15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5">
        <f t="shared" si="142"/>
        <v>40070.253819444442</v>
      </c>
      <c r="T2292" s="15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5">
        <f t="shared" si="142"/>
        <v>40987.977060185185</v>
      </c>
      <c r="T2293" s="15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5">
        <f t="shared" si="142"/>
        <v>40987.697638888887</v>
      </c>
      <c r="T2294" s="15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5">
        <f t="shared" si="142"/>
        <v>41151.708321759259</v>
      </c>
      <c r="T2295" s="15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5">
        <f t="shared" si="142"/>
        <v>41264.72314814815</v>
      </c>
      <c r="T2296" s="15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5">
        <f t="shared" si="142"/>
        <v>41270.954351851848</v>
      </c>
      <c r="T2297" s="15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5">
        <f t="shared" si="142"/>
        <v>40927.731782407405</v>
      </c>
      <c r="T2298" s="15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5">
        <f t="shared" si="142"/>
        <v>40948.042233796295</v>
      </c>
      <c r="T2299" s="15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5">
        <f t="shared" si="142"/>
        <v>41694.84065972222</v>
      </c>
      <c r="T2300" s="15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5">
        <f t="shared" si="142"/>
        <v>40565.032511574071</v>
      </c>
      <c r="T2301" s="15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5">
        <f t="shared" si="142"/>
        <v>41074.727037037039</v>
      </c>
      <c r="T2302" s="15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5">
        <f t="shared" si="142"/>
        <v>41416.146944444445</v>
      </c>
      <c r="T2303" s="15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5">
        <f t="shared" si="142"/>
        <v>41605.868449074071</v>
      </c>
      <c r="T2304" s="15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5">
        <f t="shared" si="142"/>
        <v>40850.111064814817</v>
      </c>
      <c r="T2305" s="15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0" t="s">
        <v>8323</v>
      </c>
      <c r="R2306" t="s">
        <v>8327</v>
      </c>
      <c r="S2306" s="15">
        <f t="shared" si="142"/>
        <v>40502.815868055557</v>
      </c>
      <c r="T2306" s="15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 s="15">
        <f t="shared" ref="S2307:S2370" si="146">(((J2307/60)/60)/24)+(DATE(1970,1,1))</f>
        <v>41834.695277777777</v>
      </c>
      <c r="T2307" s="15">
        <f t="shared" ref="T2307:T2370" si="147">(((I2307/60)/60)/24)+(DATE(1970,1,1))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5">
        <f t="shared" si="146"/>
        <v>41716.632847222223</v>
      </c>
      <c r="T2314" s="15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5">
        <f t="shared" si="146"/>
        <v>41002.958634259259</v>
      </c>
      <c r="T2315" s="15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5">
        <f t="shared" si="146"/>
        <v>41037.551585648151</v>
      </c>
      <c r="T2316" s="15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5">
        <f t="shared" si="146"/>
        <v>41004.72619212963</v>
      </c>
      <c r="T2317" s="15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5">
        <f t="shared" si="146"/>
        <v>40079.725115740745</v>
      </c>
      <c r="T2318" s="15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5">
        <f t="shared" si="146"/>
        <v>40192.542233796295</v>
      </c>
      <c r="T2319" s="15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5">
        <f t="shared" si="146"/>
        <v>40050.643680555557</v>
      </c>
      <c r="T2320" s="15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5">
        <f t="shared" si="146"/>
        <v>41593.082002314812</v>
      </c>
      <c r="T2321" s="15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5">
        <f t="shared" si="146"/>
        <v>41696.817129629628</v>
      </c>
      <c r="T2322" s="15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5">
        <f t="shared" si="146"/>
        <v>42799.260428240741</v>
      </c>
      <c r="T2323" s="15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5">
        <f t="shared" si="146"/>
        <v>42804.895474537043</v>
      </c>
      <c r="T2324" s="15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5">
        <f t="shared" si="146"/>
        <v>42807.755173611105</v>
      </c>
      <c r="T2325" s="15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5">
        <f t="shared" si="146"/>
        <v>42790.885243055556</v>
      </c>
      <c r="T2326" s="15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5">
        <f t="shared" si="146"/>
        <v>42794.022349537037</v>
      </c>
      <c r="T2327" s="15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5">
        <f t="shared" si="146"/>
        <v>42804.034120370372</v>
      </c>
      <c r="T2328" s="15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5">
        <f t="shared" si="146"/>
        <v>41842.917129629634</v>
      </c>
      <c r="T2329" s="15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5">
        <f t="shared" si="146"/>
        <v>42139.781678240746</v>
      </c>
      <c r="T2330" s="15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5">
        <f t="shared" si="146"/>
        <v>41807.624374999999</v>
      </c>
      <c r="T2331" s="15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5">
        <f t="shared" si="146"/>
        <v>42332.89980324074</v>
      </c>
      <c r="T2332" s="15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5">
        <f t="shared" si="146"/>
        <v>41839.005671296298</v>
      </c>
      <c r="T2333" s="15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5">
        <f t="shared" si="146"/>
        <v>42011.628136574072</v>
      </c>
      <c r="T2334" s="15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5">
        <f t="shared" si="146"/>
        <v>41767.650347222225</v>
      </c>
      <c r="T2335" s="15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5">
        <f t="shared" si="146"/>
        <v>41918.670115740737</v>
      </c>
      <c r="T2336" s="15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5">
        <f t="shared" si="146"/>
        <v>41771.572256944448</v>
      </c>
      <c r="T2337" s="15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5">
        <f t="shared" si="146"/>
        <v>41666.924710648149</v>
      </c>
      <c r="T2338" s="15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5">
        <f t="shared" si="146"/>
        <v>41786.640543981484</v>
      </c>
      <c r="T2339" s="15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5">
        <f t="shared" si="146"/>
        <v>41789.896805555552</v>
      </c>
      <c r="T2340" s="15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5">
        <f t="shared" si="146"/>
        <v>42692.79987268518</v>
      </c>
      <c r="T2341" s="15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5">
        <f t="shared" si="146"/>
        <v>42643.642800925925</v>
      </c>
      <c r="T2342" s="15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5">
        <f t="shared" si="146"/>
        <v>42167.813703703709</v>
      </c>
      <c r="T2343" s="15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5">
        <f t="shared" si="146"/>
        <v>41897.702199074076</v>
      </c>
      <c r="T2344" s="15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5">
        <f t="shared" si="146"/>
        <v>42327.825289351851</v>
      </c>
      <c r="T2345" s="15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5">
        <f t="shared" si="146"/>
        <v>42515.727650462963</v>
      </c>
      <c r="T2346" s="15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5">
        <f t="shared" si="146"/>
        <v>42060.001805555556</v>
      </c>
      <c r="T2347" s="15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5">
        <f t="shared" si="146"/>
        <v>42615.79896990741</v>
      </c>
      <c r="T2348" s="15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5">
        <f t="shared" si="146"/>
        <v>42577.607361111113</v>
      </c>
      <c r="T2349" s="15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5">
        <f t="shared" si="146"/>
        <v>42360.932152777779</v>
      </c>
      <c r="T2350" s="15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5">
        <f t="shared" si="146"/>
        <v>42198.775787037041</v>
      </c>
      <c r="T2351" s="15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5">
        <f t="shared" si="146"/>
        <v>42708.842245370368</v>
      </c>
      <c r="T2352" s="15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5">
        <f t="shared" si="146"/>
        <v>42094.101145833338</v>
      </c>
      <c r="T2353" s="15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5">
        <f t="shared" si="146"/>
        <v>42101.633703703701</v>
      </c>
      <c r="T2354" s="15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5">
        <f t="shared" si="146"/>
        <v>42103.676180555558</v>
      </c>
      <c r="T2355" s="15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5">
        <f t="shared" si="146"/>
        <v>41954.722916666666</v>
      </c>
      <c r="T2356" s="15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5">
        <f t="shared" si="146"/>
        <v>42096.918240740735</v>
      </c>
      <c r="T2357" s="15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5">
        <f t="shared" si="146"/>
        <v>42130.78361111111</v>
      </c>
      <c r="T2358" s="15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5">
        <f t="shared" si="146"/>
        <v>42264.620115740734</v>
      </c>
      <c r="T2359" s="15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5">
        <f t="shared" si="146"/>
        <v>41978.930972222224</v>
      </c>
      <c r="T2360" s="15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5">
        <f t="shared" si="146"/>
        <v>42159.649583333332</v>
      </c>
      <c r="T2361" s="15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5">
        <f t="shared" si="146"/>
        <v>42377.70694444445</v>
      </c>
      <c r="T2362" s="15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5">
        <f t="shared" si="146"/>
        <v>42466.858888888892</v>
      </c>
      <c r="T2363" s="15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5">
        <f t="shared" si="146"/>
        <v>41954.688310185185</v>
      </c>
      <c r="T2364" s="15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5">
        <f t="shared" si="146"/>
        <v>42322.011574074073</v>
      </c>
      <c r="T2365" s="15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5">
        <f t="shared" si="146"/>
        <v>42248.934675925921</v>
      </c>
      <c r="T2366" s="15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5">
        <f t="shared" si="146"/>
        <v>42346.736400462964</v>
      </c>
      <c r="T2367" s="15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5">
        <f t="shared" si="146"/>
        <v>42268.531631944439</v>
      </c>
      <c r="T2368" s="15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5">
        <f t="shared" si="146"/>
        <v>42425.970092592594</v>
      </c>
      <c r="T2369" s="15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0" t="s">
        <v>8317</v>
      </c>
      <c r="R2370" t="s">
        <v>8318</v>
      </c>
      <c r="S2370" s="15">
        <f t="shared" si="146"/>
        <v>42063.721817129626</v>
      </c>
      <c r="T2370" s="15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 s="15">
        <f t="shared" ref="S2371:S2434" si="150">(((J2371/60)/60)/24)+(DATE(1970,1,1))</f>
        <v>42380.812627314815</v>
      </c>
      <c r="T2371" s="15">
        <f t="shared" ref="T2371:T2434" si="151">(((I2371/60)/60)/24)+(DATE(1970,1,1))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5">
        <f t="shared" si="150"/>
        <v>42318.925532407404</v>
      </c>
      <c r="T2378" s="15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5">
        <f t="shared" si="150"/>
        <v>42669.870173611111</v>
      </c>
      <c r="T2379" s="15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5">
        <f t="shared" si="150"/>
        <v>42213.013078703705</v>
      </c>
      <c r="T2380" s="15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5">
        <f t="shared" si="150"/>
        <v>42237.016388888893</v>
      </c>
      <c r="T2381" s="15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5">
        <f t="shared" si="150"/>
        <v>42248.793310185181</v>
      </c>
      <c r="T2382" s="15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5">
        <f t="shared" si="150"/>
        <v>42074.935740740737</v>
      </c>
      <c r="T2383" s="15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5">
        <f t="shared" si="150"/>
        <v>42195.187534722223</v>
      </c>
      <c r="T2384" s="15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5">
        <f t="shared" si="150"/>
        <v>42027.056793981479</v>
      </c>
      <c r="T2385" s="15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5">
        <f t="shared" si="150"/>
        <v>41927.067627314813</v>
      </c>
      <c r="T2386" s="15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5">
        <f t="shared" si="150"/>
        <v>42191.70175925926</v>
      </c>
      <c r="T2387" s="15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5">
        <f t="shared" si="150"/>
        <v>41954.838240740741</v>
      </c>
      <c r="T2388" s="15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5">
        <f t="shared" si="150"/>
        <v>42528.626620370371</v>
      </c>
      <c r="T2389" s="15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5">
        <f t="shared" si="150"/>
        <v>41989.853692129633</v>
      </c>
      <c r="T2390" s="15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5">
        <f t="shared" si="150"/>
        <v>42179.653379629628</v>
      </c>
      <c r="T2391" s="15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5">
        <f t="shared" si="150"/>
        <v>41968.262314814812</v>
      </c>
      <c r="T2392" s="15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5">
        <f t="shared" si="150"/>
        <v>42064.794490740736</v>
      </c>
      <c r="T2393" s="15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5">
        <f t="shared" si="150"/>
        <v>42276.120636574073</v>
      </c>
      <c r="T2394" s="15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5">
        <f t="shared" si="150"/>
        <v>42194.648344907408</v>
      </c>
      <c r="T2395" s="15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5">
        <f t="shared" si="150"/>
        <v>42031.362187499995</v>
      </c>
      <c r="T2396" s="15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5">
        <f t="shared" si="150"/>
        <v>42717.121377314819</v>
      </c>
      <c r="T2397" s="15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5">
        <f t="shared" si="150"/>
        <v>42262.849050925928</v>
      </c>
      <c r="T2398" s="15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5">
        <f t="shared" si="150"/>
        <v>41976.88490740741</v>
      </c>
      <c r="T2399" s="15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5">
        <f t="shared" si="150"/>
        <v>42157.916481481487</v>
      </c>
      <c r="T2400" s="15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5">
        <f t="shared" si="150"/>
        <v>41956.853078703702</v>
      </c>
      <c r="T2401" s="15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5">
        <f t="shared" si="150"/>
        <v>42444.268101851849</v>
      </c>
      <c r="T2402" s="15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5">
        <f t="shared" si="150"/>
        <v>42374.822870370372</v>
      </c>
      <c r="T2403" s="15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5">
        <f t="shared" si="150"/>
        <v>42107.679756944446</v>
      </c>
      <c r="T2404" s="15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5">
        <f t="shared" si="150"/>
        <v>42399.882615740738</v>
      </c>
      <c r="T2405" s="15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5">
        <f t="shared" si="150"/>
        <v>42342.03943287037</v>
      </c>
      <c r="T2406" s="15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5">
        <f t="shared" si="150"/>
        <v>42595.585358796292</v>
      </c>
      <c r="T2407" s="15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5">
        <f t="shared" si="150"/>
        <v>41983.110995370371</v>
      </c>
      <c r="T2408" s="15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5">
        <f t="shared" si="150"/>
        <v>42082.575555555552</v>
      </c>
      <c r="T2409" s="15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5">
        <f t="shared" si="150"/>
        <v>41919.140706018516</v>
      </c>
      <c r="T2410" s="15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5">
        <f t="shared" si="150"/>
        <v>42204.875868055555</v>
      </c>
      <c r="T2411" s="15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5">
        <f t="shared" si="150"/>
        <v>42224.408275462964</v>
      </c>
      <c r="T2412" s="15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5">
        <f t="shared" si="150"/>
        <v>42211.732430555552</v>
      </c>
      <c r="T2413" s="15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5">
        <f t="shared" si="150"/>
        <v>42655.736956018518</v>
      </c>
      <c r="T2414" s="15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5">
        <f t="shared" si="150"/>
        <v>41760.10974537037</v>
      </c>
      <c r="T2415" s="15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5">
        <f t="shared" si="150"/>
        <v>42198.695138888885</v>
      </c>
      <c r="T2416" s="15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5">
        <f t="shared" si="150"/>
        <v>42536.862800925926</v>
      </c>
      <c r="T2417" s="15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5">
        <f t="shared" si="150"/>
        <v>42019.737766203703</v>
      </c>
      <c r="T2418" s="15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5">
        <f t="shared" si="150"/>
        <v>41831.884108796294</v>
      </c>
      <c r="T2419" s="15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5">
        <f t="shared" si="150"/>
        <v>42027.856990740736</v>
      </c>
      <c r="T2420" s="15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5">
        <f t="shared" si="150"/>
        <v>41993.738298611104</v>
      </c>
      <c r="T2421" s="15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5">
        <f t="shared" si="150"/>
        <v>41893.028877314813</v>
      </c>
      <c r="T2422" s="15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5">
        <f t="shared" si="150"/>
        <v>42026.687453703707</v>
      </c>
      <c r="T2423" s="15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5">
        <f t="shared" si="150"/>
        <v>42044.724953703699</v>
      </c>
      <c r="T2424" s="15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5">
        <f t="shared" si="150"/>
        <v>41974.704745370371</v>
      </c>
      <c r="T2425" s="15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5">
        <f t="shared" si="150"/>
        <v>41909.892453703702</v>
      </c>
      <c r="T2426" s="15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5">
        <f t="shared" si="150"/>
        <v>42502.913761574076</v>
      </c>
      <c r="T2427" s="15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5">
        <f t="shared" si="150"/>
        <v>42164.170046296291</v>
      </c>
      <c r="T2428" s="15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5">
        <f t="shared" si="150"/>
        <v>42412.318668981476</v>
      </c>
      <c r="T2429" s="15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5">
        <f t="shared" si="150"/>
        <v>42045.784155092595</v>
      </c>
      <c r="T2430" s="15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5">
        <f t="shared" si="150"/>
        <v>42734.879236111112</v>
      </c>
      <c r="T2431" s="15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5">
        <f t="shared" si="150"/>
        <v>42382.130833333329</v>
      </c>
      <c r="T2432" s="15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5">
        <f t="shared" si="150"/>
        <v>42489.099687499998</v>
      </c>
      <c r="T2433" s="15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0" t="s">
        <v>8334</v>
      </c>
      <c r="R2434" t="s">
        <v>8335</v>
      </c>
      <c r="S2434" s="15">
        <f t="shared" si="150"/>
        <v>42041.218715277777</v>
      </c>
      <c r="T2434" s="15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 s="15">
        <f t="shared" ref="S2435:S2498" si="154">(((J2435/60)/60)/24)+(DATE(1970,1,1))</f>
        <v>42397.89980324074</v>
      </c>
      <c r="T2435" s="15">
        <f t="shared" ref="T2435:T2498" si="155">(((I2435/60)/60)/24)+(DATE(1970,1,1))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5">
        <f t="shared" si="154"/>
        <v>42383.899456018517</v>
      </c>
      <c r="T2442" s="15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5">
        <f t="shared" si="154"/>
        <v>42187.125625000001</v>
      </c>
      <c r="T2443" s="15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5">
        <f t="shared" si="154"/>
        <v>42052.666990740734</v>
      </c>
      <c r="T2444" s="15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5">
        <f t="shared" si="154"/>
        <v>41836.625254629631</v>
      </c>
      <c r="T2445" s="15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5">
        <f t="shared" si="154"/>
        <v>42485.754525462966</v>
      </c>
      <c r="T2446" s="15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5">
        <f t="shared" si="154"/>
        <v>42243.190057870372</v>
      </c>
      <c r="T2447" s="15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5">
        <f t="shared" si="154"/>
        <v>42670.602673611109</v>
      </c>
      <c r="T2448" s="15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5">
        <f t="shared" si="154"/>
        <v>42654.469826388886</v>
      </c>
      <c r="T2449" s="15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5">
        <f t="shared" si="154"/>
        <v>42607.316122685181</v>
      </c>
      <c r="T2450" s="15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5">
        <f t="shared" si="154"/>
        <v>41943.142534722225</v>
      </c>
      <c r="T2451" s="15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5">
        <f t="shared" si="154"/>
        <v>41902.07240740741</v>
      </c>
      <c r="T2452" s="15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5">
        <f t="shared" si="154"/>
        <v>42779.908449074079</v>
      </c>
      <c r="T2453" s="15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5">
        <f t="shared" si="154"/>
        <v>42338.84375</v>
      </c>
      <c r="T2454" s="15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5">
        <f t="shared" si="154"/>
        <v>42738.692233796297</v>
      </c>
      <c r="T2455" s="15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5">
        <f t="shared" si="154"/>
        <v>42770.201481481476</v>
      </c>
      <c r="T2456" s="15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5">
        <f t="shared" si="154"/>
        <v>42452.781828703708</v>
      </c>
      <c r="T2457" s="15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5">
        <f t="shared" si="154"/>
        <v>42761.961099537039</v>
      </c>
      <c r="T2458" s="15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5">
        <f t="shared" si="154"/>
        <v>42423.602500000001</v>
      </c>
      <c r="T2459" s="15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5">
        <f t="shared" si="154"/>
        <v>42495.871736111112</v>
      </c>
      <c r="T2460" s="15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5">
        <f t="shared" si="154"/>
        <v>42407.637557870374</v>
      </c>
      <c r="T2461" s="15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5">
        <f t="shared" si="154"/>
        <v>42704.187118055561</v>
      </c>
      <c r="T2462" s="15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5">
        <f t="shared" si="154"/>
        <v>40784.012696759259</v>
      </c>
      <c r="T2463" s="15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5">
        <f t="shared" si="154"/>
        <v>41089.186296296299</v>
      </c>
      <c r="T2464" s="15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5">
        <f t="shared" si="154"/>
        <v>41341.111400462964</v>
      </c>
      <c r="T2465" s="15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5">
        <f t="shared" si="154"/>
        <v>42248.90042824074</v>
      </c>
      <c r="T2466" s="15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5">
        <f t="shared" si="154"/>
        <v>41145.719305555554</v>
      </c>
      <c r="T2467" s="15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5">
        <f t="shared" si="154"/>
        <v>41373.102465277778</v>
      </c>
      <c r="T2468" s="15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5">
        <f t="shared" si="154"/>
        <v>41025.874201388891</v>
      </c>
      <c r="T2469" s="15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5">
        <f t="shared" si="154"/>
        <v>41174.154178240737</v>
      </c>
      <c r="T2470" s="15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5">
        <f t="shared" si="154"/>
        <v>40557.429733796293</v>
      </c>
      <c r="T2471" s="15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5">
        <f t="shared" si="154"/>
        <v>41023.07471064815</v>
      </c>
      <c r="T2472" s="15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5">
        <f t="shared" si="154"/>
        <v>40893.992962962962</v>
      </c>
      <c r="T2473" s="15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5">
        <f t="shared" si="154"/>
        <v>40354.11550925926</v>
      </c>
      <c r="T2474" s="15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5">
        <f t="shared" si="154"/>
        <v>41193.748483796298</v>
      </c>
      <c r="T2475" s="15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5">
        <f t="shared" si="154"/>
        <v>40417.011296296296</v>
      </c>
      <c r="T2476" s="15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5">
        <f t="shared" si="154"/>
        <v>40310.287673611114</v>
      </c>
      <c r="T2477" s="15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5">
        <f t="shared" si="154"/>
        <v>41913.328356481477</v>
      </c>
      <c r="T2478" s="15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5">
        <f t="shared" si="154"/>
        <v>41088.691493055558</v>
      </c>
      <c r="T2479" s="15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5">
        <f t="shared" si="154"/>
        <v>41257.950381944444</v>
      </c>
      <c r="T2480" s="15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5">
        <f t="shared" si="154"/>
        <v>41107.726782407408</v>
      </c>
      <c r="T2481" s="15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5">
        <f t="shared" si="154"/>
        <v>42227.936157407406</v>
      </c>
      <c r="T2482" s="15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5">
        <f t="shared" si="154"/>
        <v>40999.645925925928</v>
      </c>
      <c r="T2483" s="15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5">
        <f t="shared" si="154"/>
        <v>40711.782210648147</v>
      </c>
      <c r="T2484" s="15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5">
        <f t="shared" si="154"/>
        <v>40970.750034722223</v>
      </c>
      <c r="T2485" s="15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5">
        <f t="shared" si="154"/>
        <v>40771.916701388887</v>
      </c>
      <c r="T2486" s="15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5">
        <f t="shared" si="154"/>
        <v>40793.998599537037</v>
      </c>
      <c r="T2487" s="15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5">
        <f t="shared" si="154"/>
        <v>40991.708055555559</v>
      </c>
      <c r="T2488" s="15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5">
        <f t="shared" si="154"/>
        <v>41026.083298611113</v>
      </c>
      <c r="T2489" s="15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5">
        <f t="shared" si="154"/>
        <v>40833.633194444446</v>
      </c>
      <c r="T2490" s="15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5">
        <f t="shared" si="154"/>
        <v>41373.690266203703</v>
      </c>
      <c r="T2491" s="15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5">
        <f t="shared" si="154"/>
        <v>41023.227731481478</v>
      </c>
      <c r="T2492" s="15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5">
        <f t="shared" si="154"/>
        <v>40542.839282407411</v>
      </c>
      <c r="T2493" s="15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5">
        <f t="shared" si="154"/>
        <v>41024.985972222225</v>
      </c>
      <c r="T2494" s="15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5">
        <f t="shared" si="154"/>
        <v>41348.168287037035</v>
      </c>
      <c r="T2495" s="15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5">
        <f t="shared" si="154"/>
        <v>41022.645185185182</v>
      </c>
      <c r="T2496" s="15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5">
        <f t="shared" si="154"/>
        <v>41036.946469907409</v>
      </c>
      <c r="T2497" s="15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0" t="s">
        <v>8323</v>
      </c>
      <c r="R2498" t="s">
        <v>8327</v>
      </c>
      <c r="S2498" s="15">
        <f t="shared" si="154"/>
        <v>41327.996435185189</v>
      </c>
      <c r="T2498" s="15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 s="15">
        <f t="shared" ref="S2499:S2562" si="158">(((J2499/60)/60)/24)+(DATE(1970,1,1))</f>
        <v>40730.878912037035</v>
      </c>
      <c r="T2499" s="15">
        <f t="shared" ref="T2499:T2562" si="159">(((I2499/60)/60)/24)+(DATE(1970,1,1))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5">
        <f t="shared" si="158"/>
        <v>41928.015439814815</v>
      </c>
      <c r="T2506" s="15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5">
        <f t="shared" si="158"/>
        <v>42047.05574074074</v>
      </c>
      <c r="T2507" s="15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5">
        <f t="shared" si="158"/>
        <v>42258.297094907408</v>
      </c>
      <c r="T2508" s="15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5">
        <f t="shared" si="158"/>
        <v>42105.072962962964</v>
      </c>
      <c r="T2509" s="15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5">
        <f t="shared" si="158"/>
        <v>41835.951782407406</v>
      </c>
      <c r="T2510" s="15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5">
        <f t="shared" si="158"/>
        <v>42058.809594907405</v>
      </c>
      <c r="T2511" s="15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5">
        <f t="shared" si="158"/>
        <v>42078.997361111105</v>
      </c>
      <c r="T2512" s="15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5">
        <f t="shared" si="158"/>
        <v>42371.446909722217</v>
      </c>
      <c r="T2513" s="15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5">
        <f t="shared" si="158"/>
        <v>41971.876863425925</v>
      </c>
      <c r="T2514" s="15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5">
        <f t="shared" si="158"/>
        <v>42732.00681712963</v>
      </c>
      <c r="T2515" s="15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5">
        <f t="shared" si="158"/>
        <v>41854.389780092592</v>
      </c>
      <c r="T2516" s="15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5">
        <f t="shared" si="158"/>
        <v>42027.839733796296</v>
      </c>
      <c r="T2517" s="15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5">
        <f t="shared" si="158"/>
        <v>41942.653379629628</v>
      </c>
      <c r="T2518" s="15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5">
        <f t="shared" si="158"/>
        <v>42052.802430555559</v>
      </c>
      <c r="T2519" s="15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5">
        <f t="shared" si="158"/>
        <v>41926.680879629632</v>
      </c>
      <c r="T2520" s="15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5">
        <f t="shared" si="158"/>
        <v>41809.155138888891</v>
      </c>
      <c r="T2521" s="15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5">
        <f t="shared" si="158"/>
        <v>42612.600520833337</v>
      </c>
      <c r="T2522" s="15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5">
        <f t="shared" si="158"/>
        <v>42269.967835648145</v>
      </c>
      <c r="T2523" s="15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5">
        <f t="shared" si="158"/>
        <v>42460.573611111111</v>
      </c>
      <c r="T2524" s="15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5">
        <f t="shared" si="158"/>
        <v>41930.975601851853</v>
      </c>
      <c r="T2525" s="15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5">
        <f t="shared" si="158"/>
        <v>41961.807372685187</v>
      </c>
      <c r="T2526" s="15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5">
        <f t="shared" si="158"/>
        <v>41058.844571759262</v>
      </c>
      <c r="T2527" s="15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5">
        <f t="shared" si="158"/>
        <v>41953.091134259259</v>
      </c>
      <c r="T2528" s="15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5">
        <f t="shared" si="158"/>
        <v>41546.75105324074</v>
      </c>
      <c r="T2529" s="15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5">
        <f t="shared" si="158"/>
        <v>42217.834525462968</v>
      </c>
      <c r="T2530" s="15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5">
        <f t="shared" si="158"/>
        <v>40948.080729166664</v>
      </c>
      <c r="T2531" s="15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5">
        <f t="shared" si="158"/>
        <v>42081.864641203705</v>
      </c>
      <c r="T2532" s="15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5">
        <f t="shared" si="158"/>
        <v>42208.680023148147</v>
      </c>
      <c r="T2533" s="15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5">
        <f t="shared" si="158"/>
        <v>41107.849143518521</v>
      </c>
      <c r="T2534" s="15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5">
        <f t="shared" si="158"/>
        <v>41304.751284722224</v>
      </c>
      <c r="T2535" s="15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5">
        <f t="shared" si="158"/>
        <v>40127.700370370374</v>
      </c>
      <c r="T2536" s="15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5">
        <f t="shared" si="158"/>
        <v>41943.791030092594</v>
      </c>
      <c r="T2537" s="15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5">
        <f t="shared" si="158"/>
        <v>41464.106087962966</v>
      </c>
      <c r="T2538" s="15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5">
        <f t="shared" si="158"/>
        <v>40696.648784722223</v>
      </c>
      <c r="T2539" s="15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5">
        <f t="shared" si="158"/>
        <v>41298.509965277779</v>
      </c>
      <c r="T2540" s="15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5">
        <f t="shared" si="158"/>
        <v>41977.902222222227</v>
      </c>
      <c r="T2541" s="15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5">
        <f t="shared" si="158"/>
        <v>40785.675011574072</v>
      </c>
      <c r="T2542" s="15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5">
        <f t="shared" si="158"/>
        <v>41483.449282407404</v>
      </c>
      <c r="T2543" s="15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5">
        <f t="shared" si="158"/>
        <v>41509.426585648151</v>
      </c>
      <c r="T2544" s="15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5">
        <f t="shared" si="158"/>
        <v>40514.107615740737</v>
      </c>
      <c r="T2545" s="15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5">
        <f t="shared" si="158"/>
        <v>41068.520474537036</v>
      </c>
      <c r="T2546" s="15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5">
        <f t="shared" si="158"/>
        <v>42027.13817129629</v>
      </c>
      <c r="T2547" s="15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5">
        <f t="shared" si="158"/>
        <v>41524.858553240738</v>
      </c>
      <c r="T2548" s="15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5">
        <f t="shared" si="158"/>
        <v>40973.773182870369</v>
      </c>
      <c r="T2549" s="15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5">
        <f t="shared" si="158"/>
        <v>42618.625428240746</v>
      </c>
      <c r="T2550" s="15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5">
        <f t="shared" si="158"/>
        <v>41390.757754629631</v>
      </c>
      <c r="T2551" s="15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5">
        <f t="shared" si="158"/>
        <v>42228.634328703702</v>
      </c>
      <c r="T2552" s="15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5">
        <f t="shared" si="158"/>
        <v>40961.252141203702</v>
      </c>
      <c r="T2553" s="15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5">
        <f t="shared" si="158"/>
        <v>42769.809965277775</v>
      </c>
      <c r="T2554" s="15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5">
        <f t="shared" si="158"/>
        <v>41113.199155092596</v>
      </c>
      <c r="T2555" s="15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5">
        <f t="shared" si="158"/>
        <v>42125.078275462962</v>
      </c>
      <c r="T2556" s="15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5">
        <f t="shared" si="158"/>
        <v>41026.655011574076</v>
      </c>
      <c r="T2557" s="15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5">
        <f t="shared" si="158"/>
        <v>41222.991400462961</v>
      </c>
      <c r="T2558" s="15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5">
        <f t="shared" si="158"/>
        <v>41744.745208333334</v>
      </c>
      <c r="T2559" s="15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5">
        <f t="shared" si="158"/>
        <v>42093.860023148154</v>
      </c>
      <c r="T2560" s="15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5">
        <f t="shared" si="158"/>
        <v>40829.873657407406</v>
      </c>
      <c r="T2561" s="15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0" t="s">
        <v>8323</v>
      </c>
      <c r="R2562" t="s">
        <v>8352</v>
      </c>
      <c r="S2562" s="15">
        <f t="shared" si="158"/>
        <v>42039.951087962967</v>
      </c>
      <c r="T2562" s="15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 s="15">
        <f t="shared" ref="S2563:S2626" si="162">(((J2563/60)/60)/24)+(DATE(1970,1,1))</f>
        <v>42260.528807870374</v>
      </c>
      <c r="T2563" s="15">
        <f t="shared" ref="T2563:T2626" si="163">(((I2563/60)/60)/24)+(DATE(1970,1,1))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5">
        <f t="shared" si="162"/>
        <v>42584.666597222225</v>
      </c>
      <c r="T2570" s="15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5">
        <f t="shared" si="162"/>
        <v>42234.105462962965</v>
      </c>
      <c r="T2571" s="15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5">
        <f t="shared" si="162"/>
        <v>42744.903182870374</v>
      </c>
      <c r="T2572" s="15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5">
        <f t="shared" si="162"/>
        <v>42449.341678240744</v>
      </c>
      <c r="T2573" s="15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5">
        <f t="shared" si="162"/>
        <v>42077.119409722218</v>
      </c>
      <c r="T2574" s="15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5">
        <f t="shared" si="162"/>
        <v>41829.592002314814</v>
      </c>
      <c r="T2575" s="15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5">
        <f t="shared" si="162"/>
        <v>42487.825752314813</v>
      </c>
      <c r="T2576" s="15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5">
        <f t="shared" si="162"/>
        <v>41986.108726851846</v>
      </c>
      <c r="T2577" s="15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5">
        <f t="shared" si="162"/>
        <v>42060.00980324074</v>
      </c>
      <c r="T2578" s="15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5">
        <f t="shared" si="162"/>
        <v>41830.820567129631</v>
      </c>
      <c r="T2579" s="15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5">
        <f t="shared" si="162"/>
        <v>42238.022905092599</v>
      </c>
      <c r="T2580" s="15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5">
        <f t="shared" si="162"/>
        <v>41837.829895833333</v>
      </c>
      <c r="T2581" s="15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5">
        <f t="shared" si="162"/>
        <v>42110.326423611114</v>
      </c>
      <c r="T2582" s="15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5">
        <f t="shared" si="162"/>
        <v>42294.628449074073</v>
      </c>
      <c r="T2583" s="15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5">
        <f t="shared" si="162"/>
        <v>42642.988819444443</v>
      </c>
      <c r="T2584" s="15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5">
        <f t="shared" si="162"/>
        <v>42019.76944444445</v>
      </c>
      <c r="T2585" s="15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5">
        <f t="shared" si="162"/>
        <v>42140.173252314817</v>
      </c>
      <c r="T2586" s="15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5">
        <f t="shared" si="162"/>
        <v>41795.963333333333</v>
      </c>
      <c r="T2587" s="15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5">
        <f t="shared" si="162"/>
        <v>42333.330277777779</v>
      </c>
      <c r="T2588" s="15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5">
        <f t="shared" si="162"/>
        <v>42338.675381944442</v>
      </c>
      <c r="T2589" s="15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5">
        <f t="shared" si="162"/>
        <v>42042.676226851851</v>
      </c>
      <c r="T2590" s="15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5">
        <f t="shared" si="162"/>
        <v>42422.536192129628</v>
      </c>
      <c r="T2591" s="15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5">
        <f t="shared" si="162"/>
        <v>42388.589085648149</v>
      </c>
      <c r="T2592" s="15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5">
        <f t="shared" si="162"/>
        <v>42382.906527777777</v>
      </c>
      <c r="T2593" s="15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5">
        <f t="shared" si="162"/>
        <v>41887.801168981481</v>
      </c>
      <c r="T2594" s="15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5">
        <f t="shared" si="162"/>
        <v>42089.84520833334</v>
      </c>
      <c r="T2595" s="15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5">
        <f t="shared" si="162"/>
        <v>41828.967916666668</v>
      </c>
      <c r="T2596" s="15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5">
        <f t="shared" si="162"/>
        <v>42760.244212962964</v>
      </c>
      <c r="T2597" s="15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5">
        <f t="shared" si="162"/>
        <v>41828.664456018516</v>
      </c>
      <c r="T2598" s="15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5">
        <f t="shared" si="162"/>
        <v>42510.341631944444</v>
      </c>
      <c r="T2599" s="15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5">
        <f t="shared" si="162"/>
        <v>42240.840289351851</v>
      </c>
      <c r="T2600" s="15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5">
        <f t="shared" si="162"/>
        <v>41809.754016203704</v>
      </c>
      <c r="T2601" s="15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5">
        <f t="shared" si="162"/>
        <v>42394.900462962964</v>
      </c>
      <c r="T2602" s="15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5">
        <f t="shared" si="162"/>
        <v>41150.902187499996</v>
      </c>
      <c r="T2603" s="15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5">
        <f t="shared" si="162"/>
        <v>41915.747314814813</v>
      </c>
      <c r="T2604" s="15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5">
        <f t="shared" si="162"/>
        <v>41617.912662037037</v>
      </c>
      <c r="T2605" s="15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5">
        <f t="shared" si="162"/>
        <v>40998.051192129627</v>
      </c>
      <c r="T2606" s="15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5">
        <f t="shared" si="162"/>
        <v>42508.541550925926</v>
      </c>
      <c r="T2607" s="15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5">
        <f t="shared" si="162"/>
        <v>41726.712754629632</v>
      </c>
      <c r="T2608" s="15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5">
        <f t="shared" si="162"/>
        <v>42184.874675925923</v>
      </c>
      <c r="T2609" s="15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5">
        <f t="shared" si="162"/>
        <v>42767.801712962959</v>
      </c>
      <c r="T2610" s="15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5">
        <f t="shared" si="162"/>
        <v>41075.237858796296</v>
      </c>
      <c r="T2611" s="15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5">
        <f t="shared" si="162"/>
        <v>42564.881076388891</v>
      </c>
      <c r="T2612" s="15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5">
        <f t="shared" si="162"/>
        <v>42704.335810185185</v>
      </c>
      <c r="T2613" s="15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5">
        <f t="shared" si="162"/>
        <v>41982.143171296295</v>
      </c>
      <c r="T2614" s="15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5">
        <f t="shared" si="162"/>
        <v>41143.81821759259</v>
      </c>
      <c r="T2615" s="15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5">
        <f t="shared" si="162"/>
        <v>41730.708472222221</v>
      </c>
      <c r="T2616" s="15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5">
        <f t="shared" si="162"/>
        <v>42453.49726851852</v>
      </c>
      <c r="T2617" s="15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5">
        <f t="shared" si="162"/>
        <v>42211.99454861111</v>
      </c>
      <c r="T2618" s="15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5">
        <f t="shared" si="162"/>
        <v>41902.874432870369</v>
      </c>
      <c r="T2619" s="15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5">
        <f t="shared" si="162"/>
        <v>42279.792372685188</v>
      </c>
      <c r="T2620" s="15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5">
        <f t="shared" si="162"/>
        <v>42273.884305555555</v>
      </c>
      <c r="T2621" s="15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5">
        <f t="shared" si="162"/>
        <v>42251.16715277778</v>
      </c>
      <c r="T2622" s="15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5">
        <f t="shared" si="162"/>
        <v>42115.74754629629</v>
      </c>
      <c r="T2623" s="15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5">
        <f t="shared" si="162"/>
        <v>42689.74324074074</v>
      </c>
      <c r="T2624" s="15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5">
        <f t="shared" si="162"/>
        <v>42692.256550925929</v>
      </c>
      <c r="T2625" s="15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0" t="s">
        <v>8317</v>
      </c>
      <c r="R2626" t="s">
        <v>8353</v>
      </c>
      <c r="S2626" s="15">
        <f t="shared" si="162"/>
        <v>41144.42155092593</v>
      </c>
      <c r="T2626" s="15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 s="15">
        <f t="shared" ref="S2627:S2690" si="166">(((J2627/60)/60)/24)+(DATE(1970,1,1))</f>
        <v>42658.810277777782</v>
      </c>
      <c r="T2627" s="15">
        <f t="shared" ref="T2627:T2690" si="167">(((I2627/60)/60)/24)+(DATE(1970,1,1))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5">
        <f t="shared" si="166"/>
        <v>42494.061793981484</v>
      </c>
      <c r="T2634" s="15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5">
        <f t="shared" si="166"/>
        <v>41667.823287037041</v>
      </c>
      <c r="T2635" s="15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5">
        <f t="shared" si="166"/>
        <v>42612.656493055561</v>
      </c>
      <c r="T2636" s="15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5">
        <f t="shared" si="166"/>
        <v>42037.950937500005</v>
      </c>
      <c r="T2637" s="15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5">
        <f t="shared" si="166"/>
        <v>42636.614745370374</v>
      </c>
      <c r="T2638" s="15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5">
        <f t="shared" si="166"/>
        <v>42639.549479166672</v>
      </c>
      <c r="T2639" s="15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5">
        <f t="shared" si="166"/>
        <v>41989.913136574076</v>
      </c>
      <c r="T2640" s="15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5">
        <f t="shared" si="166"/>
        <v>42024.86513888889</v>
      </c>
      <c r="T2641" s="15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5">
        <f t="shared" si="166"/>
        <v>42103.160578703704</v>
      </c>
      <c r="T2642" s="15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5">
        <f t="shared" si="166"/>
        <v>41880.827118055553</v>
      </c>
      <c r="T2643" s="15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5">
        <f t="shared" si="166"/>
        <v>42536.246620370366</v>
      </c>
      <c r="T2644" s="15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5">
        <f t="shared" si="166"/>
        <v>42689.582349537035</v>
      </c>
      <c r="T2645" s="15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5">
        <f t="shared" si="166"/>
        <v>42774.792071759264</v>
      </c>
      <c r="T2646" s="15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5">
        <f t="shared" si="166"/>
        <v>41921.842627314814</v>
      </c>
      <c r="T2647" s="15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5">
        <f t="shared" si="166"/>
        <v>42226.313298611116</v>
      </c>
      <c r="T2648" s="15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5">
        <f t="shared" si="166"/>
        <v>42200.261793981481</v>
      </c>
      <c r="T2649" s="15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5">
        <f t="shared" si="166"/>
        <v>42408.714814814812</v>
      </c>
      <c r="T2650" s="15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5">
        <f t="shared" si="166"/>
        <v>42341.99700231482</v>
      </c>
      <c r="T2651" s="15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5">
        <f t="shared" si="166"/>
        <v>42695.624340277776</v>
      </c>
      <c r="T2652" s="15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5">
        <f t="shared" si="166"/>
        <v>42327.805659722217</v>
      </c>
      <c r="T2653" s="15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5">
        <f t="shared" si="166"/>
        <v>41953.158854166672</v>
      </c>
      <c r="T2654" s="15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5">
        <f t="shared" si="166"/>
        <v>41771.651932870373</v>
      </c>
      <c r="T2655" s="15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5">
        <f t="shared" si="166"/>
        <v>42055.600995370376</v>
      </c>
      <c r="T2656" s="15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5">
        <f t="shared" si="166"/>
        <v>42381.866284722222</v>
      </c>
      <c r="T2657" s="15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5">
        <f t="shared" si="166"/>
        <v>42767.688518518517</v>
      </c>
      <c r="T2658" s="15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5">
        <f t="shared" si="166"/>
        <v>42551.928854166668</v>
      </c>
      <c r="T2659" s="15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5">
        <f t="shared" si="166"/>
        <v>42551.884189814817</v>
      </c>
      <c r="T2660" s="15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5">
        <f t="shared" si="166"/>
        <v>42082.069560185191</v>
      </c>
      <c r="T2661" s="15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5">
        <f t="shared" si="166"/>
        <v>42272.713171296295</v>
      </c>
      <c r="T2662" s="15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5">
        <f t="shared" si="166"/>
        <v>41542.958449074074</v>
      </c>
      <c r="T2663" s="15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5">
        <f t="shared" si="166"/>
        <v>42207.746678240743</v>
      </c>
      <c r="T2664" s="15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5">
        <f t="shared" si="166"/>
        <v>42222.622766203705</v>
      </c>
      <c r="T2665" s="15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5">
        <f t="shared" si="166"/>
        <v>42313.02542824074</v>
      </c>
      <c r="T2666" s="15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5">
        <f t="shared" si="166"/>
        <v>42083.895532407405</v>
      </c>
      <c r="T2667" s="15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5">
        <f t="shared" si="166"/>
        <v>42235.764340277776</v>
      </c>
      <c r="T2668" s="15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5">
        <f t="shared" si="166"/>
        <v>42380.926111111112</v>
      </c>
      <c r="T2669" s="15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5">
        <f t="shared" si="166"/>
        <v>42275.588715277772</v>
      </c>
      <c r="T2670" s="15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5">
        <f t="shared" si="166"/>
        <v>42319.035833333335</v>
      </c>
      <c r="T2671" s="15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5">
        <f t="shared" si="166"/>
        <v>41821.020601851851</v>
      </c>
      <c r="T2672" s="15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5">
        <f t="shared" si="166"/>
        <v>41962.749027777783</v>
      </c>
      <c r="T2673" s="15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5">
        <f t="shared" si="166"/>
        <v>42344.884143518517</v>
      </c>
      <c r="T2674" s="15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5">
        <f t="shared" si="166"/>
        <v>41912.541655092595</v>
      </c>
      <c r="T2675" s="15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5">
        <f t="shared" si="166"/>
        <v>42529.632754629631</v>
      </c>
      <c r="T2676" s="15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5">
        <f t="shared" si="166"/>
        <v>41923.857511574075</v>
      </c>
      <c r="T2677" s="15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5">
        <f t="shared" si="166"/>
        <v>42482.624699074076</v>
      </c>
      <c r="T2678" s="15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5">
        <f t="shared" si="166"/>
        <v>41793.029432870368</v>
      </c>
      <c r="T2679" s="15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5">
        <f t="shared" si="166"/>
        <v>42241.798206018517</v>
      </c>
      <c r="T2680" s="15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5">
        <f t="shared" si="166"/>
        <v>42033.001087962963</v>
      </c>
      <c r="T2681" s="15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5">
        <f t="shared" si="166"/>
        <v>42436.211701388893</v>
      </c>
      <c r="T2682" s="15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5">
        <f t="shared" si="166"/>
        <v>41805.895254629628</v>
      </c>
      <c r="T2683" s="15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5">
        <f t="shared" si="166"/>
        <v>41932.871990740743</v>
      </c>
      <c r="T2684" s="15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5">
        <f t="shared" si="166"/>
        <v>42034.75509259259</v>
      </c>
      <c r="T2685" s="15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5">
        <f t="shared" si="166"/>
        <v>41820.914641203701</v>
      </c>
      <c r="T2686" s="15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5">
        <f t="shared" si="166"/>
        <v>42061.69594907407</v>
      </c>
      <c r="T2687" s="15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5">
        <f t="shared" si="166"/>
        <v>41892.974803240737</v>
      </c>
      <c r="T2688" s="15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5">
        <f t="shared" si="166"/>
        <v>42154.64025462963</v>
      </c>
      <c r="T2689" s="15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0" t="s">
        <v>8334</v>
      </c>
      <c r="R2690" t="s">
        <v>8335</v>
      </c>
      <c r="S2690" s="15">
        <f t="shared" si="166"/>
        <v>42028.118865740747</v>
      </c>
      <c r="T2690" s="15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 s="15">
        <f t="shared" ref="S2691:S2754" si="170">(((J2691/60)/60)/24)+(DATE(1970,1,1))</f>
        <v>42551.961689814809</v>
      </c>
      <c r="T2691" s="15">
        <f t="shared" ref="T2691:T2754" si="171">(((I2691/60)/60)/24)+(DATE(1970,1,1))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5">
        <f t="shared" si="170"/>
        <v>41964.844444444447</v>
      </c>
      <c r="T2698" s="15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5">
        <f t="shared" si="170"/>
        <v>42187.940081018518</v>
      </c>
      <c r="T2699" s="15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5">
        <f t="shared" si="170"/>
        <v>41787.898240740738</v>
      </c>
      <c r="T2700" s="15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5">
        <f t="shared" si="170"/>
        <v>41829.896562499998</v>
      </c>
      <c r="T2701" s="15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5">
        <f t="shared" si="170"/>
        <v>41870.87467592593</v>
      </c>
      <c r="T2702" s="15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5">
        <f t="shared" si="170"/>
        <v>42801.774699074071</v>
      </c>
      <c r="T2703" s="15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5">
        <f t="shared" si="170"/>
        <v>42800.801817129628</v>
      </c>
      <c r="T2704" s="15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5">
        <f t="shared" si="170"/>
        <v>42756.690162037034</v>
      </c>
      <c r="T2705" s="15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5">
        <f t="shared" si="170"/>
        <v>42787.862430555557</v>
      </c>
      <c r="T2706" s="15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5">
        <f t="shared" si="170"/>
        <v>42773.916180555556</v>
      </c>
      <c r="T2707" s="15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5">
        <f t="shared" si="170"/>
        <v>41899.294942129629</v>
      </c>
      <c r="T2708" s="15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5">
        <f t="shared" si="170"/>
        <v>41391.782905092594</v>
      </c>
      <c r="T2709" s="15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5">
        <f t="shared" si="170"/>
        <v>42512.698217592595</v>
      </c>
      <c r="T2710" s="15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5">
        <f t="shared" si="170"/>
        <v>42612.149780092594</v>
      </c>
      <c r="T2711" s="15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5">
        <f t="shared" si="170"/>
        <v>41828.229490740741</v>
      </c>
      <c r="T2712" s="15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5">
        <f t="shared" si="170"/>
        <v>41780.745254629634</v>
      </c>
      <c r="T2713" s="15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5">
        <f t="shared" si="170"/>
        <v>41432.062037037038</v>
      </c>
      <c r="T2714" s="15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5">
        <f t="shared" si="170"/>
        <v>42322.653749999998</v>
      </c>
      <c r="T2715" s="15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5">
        <f t="shared" si="170"/>
        <v>42629.655046296291</v>
      </c>
      <c r="T2716" s="15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5">
        <f t="shared" si="170"/>
        <v>42387.398472222223</v>
      </c>
      <c r="T2717" s="15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5">
        <f t="shared" si="170"/>
        <v>42255.333252314813</v>
      </c>
      <c r="T2718" s="15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5">
        <f t="shared" si="170"/>
        <v>41934.914918981485</v>
      </c>
      <c r="T2719" s="15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5">
        <f t="shared" si="170"/>
        <v>42465.596585648149</v>
      </c>
      <c r="T2720" s="15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5">
        <f t="shared" si="170"/>
        <v>42418.031180555554</v>
      </c>
      <c r="T2721" s="15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5">
        <f t="shared" si="170"/>
        <v>42655.465891203698</v>
      </c>
      <c r="T2722" s="15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5">
        <f t="shared" si="170"/>
        <v>41493.543958333335</v>
      </c>
      <c r="T2723" s="15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5">
        <f t="shared" si="170"/>
        <v>42704.857094907406</v>
      </c>
      <c r="T2724" s="15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5">
        <f t="shared" si="170"/>
        <v>41944.83898148148</v>
      </c>
      <c r="T2725" s="15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5">
        <f t="shared" si="170"/>
        <v>42199.32707175926</v>
      </c>
      <c r="T2726" s="15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5">
        <f t="shared" si="170"/>
        <v>42745.744618055556</v>
      </c>
      <c r="T2727" s="15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5">
        <f t="shared" si="170"/>
        <v>42452.579988425925</v>
      </c>
      <c r="T2728" s="15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5">
        <f t="shared" si="170"/>
        <v>42198.676655092597</v>
      </c>
      <c r="T2729" s="15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5">
        <f t="shared" si="170"/>
        <v>42333.59993055556</v>
      </c>
      <c r="T2730" s="15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5">
        <f t="shared" si="170"/>
        <v>42095.240706018521</v>
      </c>
      <c r="T2731" s="15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5">
        <f t="shared" si="170"/>
        <v>41351.541377314818</v>
      </c>
      <c r="T2732" s="15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5">
        <f t="shared" si="170"/>
        <v>41872.525717592594</v>
      </c>
      <c r="T2733" s="15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5">
        <f t="shared" si="170"/>
        <v>41389.808194444442</v>
      </c>
      <c r="T2734" s="15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5">
        <f t="shared" si="170"/>
        <v>42044.272847222222</v>
      </c>
      <c r="T2735" s="15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5">
        <f t="shared" si="170"/>
        <v>42626.668888888889</v>
      </c>
      <c r="T2736" s="15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5">
        <f t="shared" si="170"/>
        <v>41316.120949074073</v>
      </c>
      <c r="T2737" s="15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5">
        <f t="shared" si="170"/>
        <v>41722.666354166664</v>
      </c>
      <c r="T2738" s="15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5">
        <f t="shared" si="170"/>
        <v>41611.917673611111</v>
      </c>
      <c r="T2739" s="15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5">
        <f t="shared" si="170"/>
        <v>42620.143564814818</v>
      </c>
      <c r="T2740" s="15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5">
        <f t="shared" si="170"/>
        <v>41719.887928240743</v>
      </c>
      <c r="T2741" s="15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5">
        <f t="shared" si="170"/>
        <v>42045.031851851847</v>
      </c>
      <c r="T2742" s="15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5">
        <f t="shared" si="170"/>
        <v>41911.657430555555</v>
      </c>
      <c r="T2743" s="15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5">
        <f t="shared" si="170"/>
        <v>41030.719756944447</v>
      </c>
      <c r="T2744" s="15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5">
        <f t="shared" si="170"/>
        <v>42632.328784722224</v>
      </c>
      <c r="T2745" s="15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5">
        <f t="shared" si="170"/>
        <v>40938.062476851854</v>
      </c>
      <c r="T2746" s="15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5">
        <f t="shared" si="170"/>
        <v>41044.988055555557</v>
      </c>
      <c r="T2747" s="15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5">
        <f t="shared" si="170"/>
        <v>41850.781377314815</v>
      </c>
      <c r="T2748" s="15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5">
        <f t="shared" si="170"/>
        <v>41044.64811342593</v>
      </c>
      <c r="T2749" s="15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5">
        <f t="shared" si="170"/>
        <v>42585.7106712963</v>
      </c>
      <c r="T2750" s="15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5">
        <f t="shared" si="170"/>
        <v>42068.799039351856</v>
      </c>
      <c r="T2751" s="15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5">
        <f t="shared" si="170"/>
        <v>41078.899826388886</v>
      </c>
      <c r="T2752" s="15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5">
        <f t="shared" si="170"/>
        <v>41747.887060185189</v>
      </c>
      <c r="T2753" s="15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0" t="s">
        <v>8320</v>
      </c>
      <c r="R2754" t="s">
        <v>8356</v>
      </c>
      <c r="S2754" s="15">
        <f t="shared" si="170"/>
        <v>40855.765092592592</v>
      </c>
      <c r="T2754" s="15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 s="15">
        <f t="shared" ref="S2755:S2818" si="174">(((J2755/60)/60)/24)+(DATE(1970,1,1))</f>
        <v>41117.900729166664</v>
      </c>
      <c r="T2755" s="15">
        <f t="shared" ref="T2755:T2818" si="175">(((I2755/60)/60)/24)+(DATE(1970,1,1))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5">
        <f t="shared" si="174"/>
        <v>41415.461319444446</v>
      </c>
      <c r="T2762" s="15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5">
        <f t="shared" si="174"/>
        <v>41247.063576388886</v>
      </c>
      <c r="T2763" s="15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5">
        <f t="shared" si="174"/>
        <v>40927.036979166667</v>
      </c>
      <c r="T2764" s="15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5">
        <f t="shared" si="174"/>
        <v>41373.579675925925</v>
      </c>
      <c r="T2765" s="15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5">
        <f t="shared" si="174"/>
        <v>41030.292025462964</v>
      </c>
      <c r="T2766" s="15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5">
        <f t="shared" si="174"/>
        <v>41194.579027777778</v>
      </c>
      <c r="T2767" s="15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5">
        <f t="shared" si="174"/>
        <v>40736.668032407404</v>
      </c>
      <c r="T2768" s="15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5">
        <f t="shared" si="174"/>
        <v>42172.958912037036</v>
      </c>
      <c r="T2769" s="15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5">
        <f t="shared" si="174"/>
        <v>40967.614849537036</v>
      </c>
      <c r="T2770" s="15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5">
        <f t="shared" si="174"/>
        <v>41745.826273148145</v>
      </c>
      <c r="T2771" s="15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5">
        <f t="shared" si="174"/>
        <v>41686.705208333333</v>
      </c>
      <c r="T2772" s="15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5">
        <f t="shared" si="174"/>
        <v>41257.531712962962</v>
      </c>
      <c r="T2773" s="15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5">
        <f t="shared" si="174"/>
        <v>41537.869143518517</v>
      </c>
      <c r="T2774" s="15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5">
        <f t="shared" si="174"/>
        <v>42474.86482638889</v>
      </c>
      <c r="T2775" s="15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5">
        <f t="shared" si="174"/>
        <v>41311.126481481479</v>
      </c>
      <c r="T2776" s="15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5">
        <f t="shared" si="174"/>
        <v>40863.013356481482</v>
      </c>
      <c r="T2777" s="15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5">
        <f t="shared" si="174"/>
        <v>42136.297175925924</v>
      </c>
      <c r="T2778" s="15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5">
        <f t="shared" si="174"/>
        <v>42172.669027777782</v>
      </c>
      <c r="T2779" s="15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5">
        <f t="shared" si="174"/>
        <v>41846.978078703702</v>
      </c>
      <c r="T2780" s="15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5">
        <f t="shared" si="174"/>
        <v>42300.585891203707</v>
      </c>
      <c r="T2781" s="15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5">
        <f t="shared" si="174"/>
        <v>42774.447777777779</v>
      </c>
      <c r="T2782" s="15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5">
        <f t="shared" si="174"/>
        <v>42018.94159722222</v>
      </c>
      <c r="T2783" s="15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5">
        <f t="shared" si="174"/>
        <v>42026.924976851849</v>
      </c>
      <c r="T2784" s="15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5">
        <f t="shared" si="174"/>
        <v>42103.535254629634</v>
      </c>
      <c r="T2785" s="15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5">
        <f t="shared" si="174"/>
        <v>41920.787534722222</v>
      </c>
      <c r="T2786" s="15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5">
        <f t="shared" si="174"/>
        <v>42558.189432870371</v>
      </c>
      <c r="T2787" s="15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5">
        <f t="shared" si="174"/>
        <v>41815.569212962961</v>
      </c>
      <c r="T2788" s="15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5">
        <f t="shared" si="174"/>
        <v>41808.198518518519</v>
      </c>
      <c r="T2789" s="15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5">
        <f t="shared" si="174"/>
        <v>42550.701886574068</v>
      </c>
      <c r="T2790" s="15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5">
        <f t="shared" si="174"/>
        <v>42056.013124999998</v>
      </c>
      <c r="T2791" s="15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5">
        <f t="shared" si="174"/>
        <v>42016.938692129625</v>
      </c>
      <c r="T2792" s="15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5">
        <f t="shared" si="174"/>
        <v>42591.899988425925</v>
      </c>
      <c r="T2793" s="15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5">
        <f t="shared" si="174"/>
        <v>42183.231006944443</v>
      </c>
      <c r="T2794" s="15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5">
        <f t="shared" si="174"/>
        <v>42176.419039351851</v>
      </c>
      <c r="T2795" s="15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5">
        <f t="shared" si="174"/>
        <v>42416.691655092596</v>
      </c>
      <c r="T2796" s="15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5">
        <f t="shared" si="174"/>
        <v>41780.525937500002</v>
      </c>
      <c r="T2797" s="15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5">
        <f t="shared" si="174"/>
        <v>41795.528101851851</v>
      </c>
      <c r="T2798" s="15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5">
        <f t="shared" si="174"/>
        <v>41798.94027777778</v>
      </c>
      <c r="T2799" s="15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5">
        <f t="shared" si="174"/>
        <v>42201.675011574072</v>
      </c>
      <c r="T2800" s="15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5">
        <f t="shared" si="174"/>
        <v>42507.264699074076</v>
      </c>
      <c r="T2801" s="15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5">
        <f t="shared" si="174"/>
        <v>41948.552847222221</v>
      </c>
      <c r="T2802" s="15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5">
        <f t="shared" si="174"/>
        <v>41900.243159722224</v>
      </c>
      <c r="T2803" s="15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5">
        <f t="shared" si="174"/>
        <v>42192.64707175926</v>
      </c>
      <c r="T2804" s="15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5">
        <f t="shared" si="174"/>
        <v>42158.065694444449</v>
      </c>
      <c r="T2805" s="15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5">
        <f t="shared" si="174"/>
        <v>41881.453587962962</v>
      </c>
      <c r="T2806" s="15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5">
        <f t="shared" si="174"/>
        <v>42213.505474537036</v>
      </c>
      <c r="T2807" s="15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5">
        <f t="shared" si="174"/>
        <v>42185.267245370371</v>
      </c>
      <c r="T2808" s="15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5">
        <f t="shared" si="174"/>
        <v>42154.873124999998</v>
      </c>
      <c r="T2809" s="15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5">
        <f t="shared" si="174"/>
        <v>42208.84646990741</v>
      </c>
      <c r="T2810" s="15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5">
        <f t="shared" si="174"/>
        <v>42451.496817129635</v>
      </c>
      <c r="T2811" s="15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5">
        <f t="shared" si="174"/>
        <v>41759.13962962963</v>
      </c>
      <c r="T2812" s="15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5">
        <f t="shared" si="174"/>
        <v>42028.496562500004</v>
      </c>
      <c r="T2813" s="15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5">
        <f t="shared" si="174"/>
        <v>42054.74418981481</v>
      </c>
      <c r="T2814" s="15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5">
        <f t="shared" si="174"/>
        <v>42693.742604166662</v>
      </c>
      <c r="T2815" s="15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5">
        <f t="shared" si="174"/>
        <v>42103.399479166663</v>
      </c>
      <c r="T2816" s="15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5">
        <f t="shared" si="174"/>
        <v>42559.776724537034</v>
      </c>
      <c r="T2817" s="15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0" t="s">
        <v>8315</v>
      </c>
      <c r="R2818" t="s">
        <v>8316</v>
      </c>
      <c r="S2818" s="15">
        <f t="shared" si="174"/>
        <v>42188.467499999999</v>
      </c>
      <c r="T2818" s="15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 s="15">
        <f t="shared" ref="S2819:S2882" si="178">(((J2819/60)/60)/24)+(DATE(1970,1,1))</f>
        <v>42023.634976851856</v>
      </c>
      <c r="T2819" s="15">
        <f t="shared" ref="T2819:T2882" si="179">(((I2819/60)/60)/24)+(DATE(1970,1,1))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5">
        <f t="shared" si="178"/>
        <v>42136.270787037036</v>
      </c>
      <c r="T2826" s="15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5">
        <f t="shared" si="178"/>
        <v>42312.792662037042</v>
      </c>
      <c r="T2827" s="15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5">
        <f t="shared" si="178"/>
        <v>42171.034861111111</v>
      </c>
      <c r="T2828" s="15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5">
        <f t="shared" si="178"/>
        <v>42494.683634259258</v>
      </c>
      <c r="T2829" s="15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5">
        <f t="shared" si="178"/>
        <v>42254.264687499999</v>
      </c>
      <c r="T2830" s="15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5">
        <f t="shared" si="178"/>
        <v>42495.434236111112</v>
      </c>
      <c r="T2831" s="15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5">
        <f t="shared" si="178"/>
        <v>41758.839675925927</v>
      </c>
      <c r="T2832" s="15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5">
        <f t="shared" si="178"/>
        <v>42171.824884259258</v>
      </c>
      <c r="T2833" s="15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5">
        <f t="shared" si="178"/>
        <v>41938.709421296298</v>
      </c>
      <c r="T2834" s="15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5">
        <f t="shared" si="178"/>
        <v>42268.127696759257</v>
      </c>
      <c r="T2835" s="15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5">
        <f t="shared" si="178"/>
        <v>42019.959837962961</v>
      </c>
      <c r="T2836" s="15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5">
        <f t="shared" si="178"/>
        <v>42313.703900462962</v>
      </c>
      <c r="T2837" s="15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5">
        <f t="shared" si="178"/>
        <v>42746.261782407411</v>
      </c>
      <c r="T2838" s="15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5">
        <f t="shared" si="178"/>
        <v>42307.908379629633</v>
      </c>
      <c r="T2839" s="15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5">
        <f t="shared" si="178"/>
        <v>41842.607592592591</v>
      </c>
      <c r="T2840" s="15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5">
        <f t="shared" si="178"/>
        <v>41853.240208333329</v>
      </c>
      <c r="T2841" s="15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5">
        <f t="shared" si="178"/>
        <v>42060.035636574074</v>
      </c>
      <c r="T2842" s="15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5">
        <f t="shared" si="178"/>
        <v>42291.739548611105</v>
      </c>
      <c r="T2843" s="15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5">
        <f t="shared" si="178"/>
        <v>41784.952488425923</v>
      </c>
      <c r="T2844" s="15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5">
        <f t="shared" si="178"/>
        <v>42492.737847222219</v>
      </c>
      <c r="T2845" s="15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5">
        <f t="shared" si="178"/>
        <v>42709.546064814815</v>
      </c>
      <c r="T2846" s="15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5">
        <f t="shared" si="178"/>
        <v>42103.016585648147</v>
      </c>
      <c r="T2847" s="15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5">
        <f t="shared" si="178"/>
        <v>42108.692060185189</v>
      </c>
      <c r="T2848" s="15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5">
        <f t="shared" si="178"/>
        <v>42453.806307870371</v>
      </c>
      <c r="T2849" s="15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5">
        <f t="shared" si="178"/>
        <v>42123.648831018523</v>
      </c>
      <c r="T2850" s="15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5">
        <f t="shared" si="178"/>
        <v>42453.428240740745</v>
      </c>
      <c r="T2851" s="15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5">
        <f t="shared" si="178"/>
        <v>41858.007071759261</v>
      </c>
      <c r="T2852" s="15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5">
        <f t="shared" si="178"/>
        <v>42390.002650462964</v>
      </c>
      <c r="T2853" s="15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5">
        <f t="shared" si="178"/>
        <v>41781.045173611114</v>
      </c>
      <c r="T2854" s="15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5">
        <f t="shared" si="178"/>
        <v>41836.190937499996</v>
      </c>
      <c r="T2855" s="15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5">
        <f t="shared" si="178"/>
        <v>42111.71665509259</v>
      </c>
      <c r="T2856" s="15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5">
        <f t="shared" si="178"/>
        <v>42370.007766203707</v>
      </c>
      <c r="T2857" s="15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5">
        <f t="shared" si="178"/>
        <v>42165.037581018521</v>
      </c>
      <c r="T2858" s="15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5">
        <f t="shared" si="178"/>
        <v>42726.920081018514</v>
      </c>
      <c r="T2859" s="15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5">
        <f t="shared" si="178"/>
        <v>41954.545081018514</v>
      </c>
      <c r="T2860" s="15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5">
        <f t="shared" si="178"/>
        <v>42233.362314814818</v>
      </c>
      <c r="T2861" s="15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5">
        <f t="shared" si="178"/>
        <v>42480.800648148142</v>
      </c>
      <c r="T2862" s="15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5">
        <f t="shared" si="178"/>
        <v>42257.590833333335</v>
      </c>
      <c r="T2863" s="15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5">
        <f t="shared" si="178"/>
        <v>41784.789687500001</v>
      </c>
      <c r="T2864" s="15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5">
        <f t="shared" si="178"/>
        <v>41831.675034722226</v>
      </c>
      <c r="T2865" s="15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5">
        <f t="shared" si="178"/>
        <v>42172.613506944443</v>
      </c>
      <c r="T2866" s="15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5">
        <f t="shared" si="178"/>
        <v>41950.114108796297</v>
      </c>
      <c r="T2867" s="15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5">
        <f t="shared" si="178"/>
        <v>42627.955104166671</v>
      </c>
      <c r="T2868" s="15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5">
        <f t="shared" si="178"/>
        <v>42531.195277777777</v>
      </c>
      <c r="T2869" s="15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5">
        <f t="shared" si="178"/>
        <v>42618.827013888891</v>
      </c>
      <c r="T2870" s="15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5">
        <f t="shared" si="178"/>
        <v>42540.593530092592</v>
      </c>
      <c r="T2871" s="15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5">
        <f t="shared" si="178"/>
        <v>41746.189409722225</v>
      </c>
      <c r="T2872" s="15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5">
        <f t="shared" si="178"/>
        <v>41974.738576388889</v>
      </c>
      <c r="T2873" s="15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5">
        <f t="shared" si="178"/>
        <v>42115.11618055556</v>
      </c>
      <c r="T2874" s="15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5">
        <f t="shared" si="178"/>
        <v>42002.817488425921</v>
      </c>
      <c r="T2875" s="15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5">
        <f t="shared" si="178"/>
        <v>42722.84474537037</v>
      </c>
      <c r="T2876" s="15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5">
        <f t="shared" si="178"/>
        <v>42465.128391203703</v>
      </c>
      <c r="T2877" s="15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5">
        <f t="shared" si="178"/>
        <v>42171.743969907402</v>
      </c>
      <c r="T2878" s="15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5">
        <f t="shared" si="178"/>
        <v>42672.955138888887</v>
      </c>
      <c r="T2879" s="15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5">
        <f t="shared" si="178"/>
        <v>42128.615682870368</v>
      </c>
      <c r="T2880" s="15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5">
        <f t="shared" si="178"/>
        <v>42359.725243055553</v>
      </c>
      <c r="T2881" s="15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0" t="s">
        <v>8315</v>
      </c>
      <c r="R2882" t="s">
        <v>8316</v>
      </c>
      <c r="S2882" s="15">
        <f t="shared" si="178"/>
        <v>42192.905694444446</v>
      </c>
      <c r="T2882" s="15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 s="15">
        <f t="shared" ref="S2883:S2946" si="182">(((J2883/60)/60)/24)+(DATE(1970,1,1))</f>
        <v>41916.597638888888</v>
      </c>
      <c r="T2883" s="15">
        <f t="shared" ref="T2883:T2946" si="183">(((I2883/60)/60)/24)+(DATE(1970,1,1))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5">
        <f t="shared" si="182"/>
        <v>41922.535185185188</v>
      </c>
      <c r="T2890" s="15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5">
        <f t="shared" si="182"/>
        <v>41850.863252314812</v>
      </c>
      <c r="T2891" s="15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5">
        <f t="shared" si="182"/>
        <v>41831.742962962962</v>
      </c>
      <c r="T2892" s="15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5">
        <f t="shared" si="182"/>
        <v>42415.883425925931</v>
      </c>
      <c r="T2893" s="15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5">
        <f t="shared" si="182"/>
        <v>41869.714166666665</v>
      </c>
      <c r="T2894" s="15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5">
        <f t="shared" si="182"/>
        <v>41953.773090277777</v>
      </c>
      <c r="T2895" s="15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5">
        <f t="shared" si="182"/>
        <v>42037.986284722225</v>
      </c>
      <c r="T2896" s="15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5">
        <f t="shared" si="182"/>
        <v>41811.555462962962</v>
      </c>
      <c r="T2897" s="15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5">
        <f t="shared" si="182"/>
        <v>42701.908807870372</v>
      </c>
      <c r="T2898" s="15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5">
        <f t="shared" si="182"/>
        <v>42258.646504629629</v>
      </c>
      <c r="T2899" s="15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5">
        <f t="shared" si="182"/>
        <v>42278.664965277778</v>
      </c>
      <c r="T2900" s="15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5">
        <f t="shared" si="182"/>
        <v>42515.078217592592</v>
      </c>
      <c r="T2901" s="15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5">
        <f t="shared" si="182"/>
        <v>41830.234166666669</v>
      </c>
      <c r="T2902" s="15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5">
        <f t="shared" si="182"/>
        <v>41982.904386574075</v>
      </c>
      <c r="T2903" s="15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5">
        <f t="shared" si="182"/>
        <v>42210.439768518518</v>
      </c>
      <c r="T2904" s="15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5">
        <f t="shared" si="182"/>
        <v>42196.166874999995</v>
      </c>
      <c r="T2905" s="15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5">
        <f t="shared" si="182"/>
        <v>41940.967951388891</v>
      </c>
      <c r="T2906" s="15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5">
        <f t="shared" si="182"/>
        <v>42606.056863425925</v>
      </c>
      <c r="T2907" s="15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5">
        <f t="shared" si="182"/>
        <v>42199.648912037039</v>
      </c>
      <c r="T2908" s="15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5">
        <f t="shared" si="182"/>
        <v>42444.877743055549</v>
      </c>
      <c r="T2909" s="15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5">
        <f t="shared" si="182"/>
        <v>42499.731701388882</v>
      </c>
      <c r="T2910" s="15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5">
        <f t="shared" si="182"/>
        <v>41929.266215277778</v>
      </c>
      <c r="T2911" s="15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5">
        <f t="shared" si="182"/>
        <v>42107.841284722221</v>
      </c>
      <c r="T2912" s="15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5">
        <f t="shared" si="182"/>
        <v>42142.768819444449</v>
      </c>
      <c r="T2913" s="15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5">
        <f t="shared" si="182"/>
        <v>42354.131643518514</v>
      </c>
      <c r="T2914" s="15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5">
        <f t="shared" si="182"/>
        <v>41828.922905092593</v>
      </c>
      <c r="T2915" s="15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5">
        <f t="shared" si="182"/>
        <v>42017.907337962963</v>
      </c>
      <c r="T2916" s="15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5">
        <f t="shared" si="182"/>
        <v>42415.398032407407</v>
      </c>
      <c r="T2917" s="15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5">
        <f t="shared" si="182"/>
        <v>41755.476724537039</v>
      </c>
      <c r="T2918" s="15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5">
        <f t="shared" si="182"/>
        <v>42245.234340277777</v>
      </c>
      <c r="T2919" s="15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5">
        <f t="shared" si="182"/>
        <v>42278.629710648151</v>
      </c>
      <c r="T2920" s="15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5">
        <f t="shared" si="182"/>
        <v>41826.61954861111</v>
      </c>
      <c r="T2921" s="15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5">
        <f t="shared" si="182"/>
        <v>42058.792476851857</v>
      </c>
      <c r="T2922" s="15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5">
        <f t="shared" si="182"/>
        <v>41877.886620370373</v>
      </c>
      <c r="T2923" s="15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5">
        <f t="shared" si="182"/>
        <v>42097.874155092592</v>
      </c>
      <c r="T2924" s="15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5">
        <f t="shared" si="182"/>
        <v>42013.15253472222</v>
      </c>
      <c r="T2925" s="15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5">
        <f t="shared" si="182"/>
        <v>42103.556828703702</v>
      </c>
      <c r="T2926" s="15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5">
        <f t="shared" si="182"/>
        <v>41863.584120370368</v>
      </c>
      <c r="T2927" s="15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5">
        <f t="shared" si="182"/>
        <v>42044.765960648147</v>
      </c>
      <c r="T2928" s="15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5">
        <f t="shared" si="182"/>
        <v>41806.669317129628</v>
      </c>
      <c r="T2929" s="15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5">
        <f t="shared" si="182"/>
        <v>42403.998217592598</v>
      </c>
      <c r="T2930" s="15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5">
        <f t="shared" si="182"/>
        <v>41754.564328703702</v>
      </c>
      <c r="T2931" s="15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5">
        <f t="shared" si="182"/>
        <v>42101.584074074075</v>
      </c>
      <c r="T2932" s="15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5">
        <f t="shared" si="182"/>
        <v>41872.291238425925</v>
      </c>
      <c r="T2933" s="15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5">
        <f t="shared" si="182"/>
        <v>42025.164780092593</v>
      </c>
      <c r="T2934" s="15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5">
        <f t="shared" si="182"/>
        <v>42495.956631944442</v>
      </c>
      <c r="T2935" s="15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5">
        <f t="shared" si="182"/>
        <v>41775.636157407411</v>
      </c>
      <c r="T2936" s="15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5">
        <f t="shared" si="182"/>
        <v>42553.583425925928</v>
      </c>
      <c r="T2937" s="15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5">
        <f t="shared" si="182"/>
        <v>41912.650729166664</v>
      </c>
      <c r="T2938" s="15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5">
        <f t="shared" si="182"/>
        <v>41803.457326388889</v>
      </c>
      <c r="T2939" s="15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5">
        <f t="shared" si="182"/>
        <v>42004.703865740739</v>
      </c>
      <c r="T2940" s="15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5">
        <f t="shared" si="182"/>
        <v>41845.809166666666</v>
      </c>
      <c r="T2941" s="15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5">
        <f t="shared" si="182"/>
        <v>41982.773356481484</v>
      </c>
      <c r="T2942" s="15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5">
        <f t="shared" si="182"/>
        <v>42034.960127314815</v>
      </c>
      <c r="T2943" s="15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5">
        <f t="shared" si="182"/>
        <v>42334.803923611107</v>
      </c>
      <c r="T2944" s="15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5">
        <f t="shared" si="182"/>
        <v>42077.129398148143</v>
      </c>
      <c r="T2945" s="15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0" t="s">
        <v>8315</v>
      </c>
      <c r="R2946" t="s">
        <v>8355</v>
      </c>
      <c r="S2946" s="15">
        <f t="shared" si="182"/>
        <v>42132.9143287037</v>
      </c>
      <c r="T2946" s="15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 s="15">
        <f t="shared" ref="S2947:S3010" si="186">(((J2947/60)/60)/24)+(DATE(1970,1,1))</f>
        <v>42118.139583333337</v>
      </c>
      <c r="T2947" s="15">
        <f t="shared" ref="T2947:T3010" si="187">(((I2947/60)/60)/24)+(DATE(1970,1,1))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5">
        <f t="shared" si="186"/>
        <v>42628.690266203703</v>
      </c>
      <c r="T2954" s="15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5">
        <f t="shared" si="186"/>
        <v>42255.791909722218</v>
      </c>
      <c r="T2955" s="15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5">
        <f t="shared" si="186"/>
        <v>42790.583368055552</v>
      </c>
      <c r="T2956" s="15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5">
        <f t="shared" si="186"/>
        <v>42141.741307870368</v>
      </c>
      <c r="T2957" s="15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5">
        <f t="shared" si="186"/>
        <v>42464.958912037036</v>
      </c>
      <c r="T2958" s="15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5">
        <f t="shared" si="186"/>
        <v>42031.011249999996</v>
      </c>
      <c r="T2959" s="15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5">
        <f t="shared" si="186"/>
        <v>42438.779131944444</v>
      </c>
      <c r="T2960" s="15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5">
        <f t="shared" si="186"/>
        <v>42498.008391203708</v>
      </c>
      <c r="T2961" s="15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5">
        <f t="shared" si="186"/>
        <v>41863.757210648146</v>
      </c>
      <c r="T2962" s="15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5">
        <f t="shared" si="186"/>
        <v>42061.212488425925</v>
      </c>
      <c r="T2963" s="15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5">
        <f t="shared" si="186"/>
        <v>42036.24428240741</v>
      </c>
      <c r="T2964" s="15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5">
        <f t="shared" si="186"/>
        <v>42157.470185185186</v>
      </c>
      <c r="T2965" s="15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5">
        <f t="shared" si="186"/>
        <v>41827.909942129627</v>
      </c>
      <c r="T2966" s="15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5">
        <f t="shared" si="186"/>
        <v>42162.729548611111</v>
      </c>
      <c r="T2967" s="15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5">
        <f t="shared" si="186"/>
        <v>42233.738564814819</v>
      </c>
      <c r="T2968" s="15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5">
        <f t="shared" si="186"/>
        <v>42042.197824074072</v>
      </c>
      <c r="T2969" s="15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5">
        <f t="shared" si="186"/>
        <v>42585.523842592593</v>
      </c>
      <c r="T2970" s="15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5">
        <f t="shared" si="186"/>
        <v>42097.786493055552</v>
      </c>
      <c r="T2971" s="15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5">
        <f t="shared" si="186"/>
        <v>41808.669571759259</v>
      </c>
      <c r="T2972" s="15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5">
        <f t="shared" si="186"/>
        <v>41852.658310185187</v>
      </c>
      <c r="T2973" s="15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5">
        <f t="shared" si="186"/>
        <v>42694.110185185185</v>
      </c>
      <c r="T2974" s="15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5">
        <f t="shared" si="186"/>
        <v>42341.818379629629</v>
      </c>
      <c r="T2975" s="15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5">
        <f t="shared" si="186"/>
        <v>41880.061006944445</v>
      </c>
      <c r="T2976" s="15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5">
        <f t="shared" si="186"/>
        <v>41941.683865740742</v>
      </c>
      <c r="T2977" s="15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5">
        <f t="shared" si="186"/>
        <v>42425.730671296296</v>
      </c>
      <c r="T2978" s="15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5">
        <f t="shared" si="186"/>
        <v>42026.88118055556</v>
      </c>
      <c r="T2979" s="15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5">
        <f t="shared" si="186"/>
        <v>41922.640590277777</v>
      </c>
      <c r="T2980" s="15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5">
        <f t="shared" si="186"/>
        <v>41993.824340277773</v>
      </c>
      <c r="T2981" s="15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5">
        <f t="shared" si="186"/>
        <v>42219.915856481486</v>
      </c>
      <c r="T2982" s="15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5">
        <f t="shared" si="186"/>
        <v>42225.559675925921</v>
      </c>
      <c r="T2983" s="15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5">
        <f t="shared" si="186"/>
        <v>42381.686840277776</v>
      </c>
      <c r="T2984" s="15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5">
        <f t="shared" si="186"/>
        <v>41894.632361111115</v>
      </c>
      <c r="T2985" s="15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5">
        <f t="shared" si="186"/>
        <v>42576.278715277775</v>
      </c>
      <c r="T2986" s="15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5">
        <f t="shared" si="186"/>
        <v>42654.973703703698</v>
      </c>
      <c r="T2987" s="15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5">
        <f t="shared" si="186"/>
        <v>42431.500069444446</v>
      </c>
      <c r="T2988" s="15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5">
        <f t="shared" si="186"/>
        <v>42627.307303240741</v>
      </c>
      <c r="T2989" s="15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5">
        <f t="shared" si="186"/>
        <v>42511.362048611118</v>
      </c>
      <c r="T2990" s="15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5">
        <f t="shared" si="186"/>
        <v>42337.02039351852</v>
      </c>
      <c r="T2991" s="15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5">
        <f t="shared" si="186"/>
        <v>42341.57430555555</v>
      </c>
      <c r="T2992" s="15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5">
        <f t="shared" si="186"/>
        <v>42740.837152777778</v>
      </c>
      <c r="T2993" s="15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5">
        <f t="shared" si="186"/>
        <v>42622.767476851848</v>
      </c>
      <c r="T2994" s="15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5">
        <f t="shared" si="186"/>
        <v>42390.838738425926</v>
      </c>
      <c r="T2995" s="15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5">
        <f t="shared" si="186"/>
        <v>41885.478842592594</v>
      </c>
      <c r="T2996" s="15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5">
        <f t="shared" si="186"/>
        <v>42724.665173611109</v>
      </c>
      <c r="T2997" s="15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5">
        <f t="shared" si="186"/>
        <v>42090.912500000006</v>
      </c>
      <c r="T2998" s="15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5">
        <f t="shared" si="186"/>
        <v>42775.733715277776</v>
      </c>
      <c r="T2999" s="15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5">
        <f t="shared" si="186"/>
        <v>41778.193622685183</v>
      </c>
      <c r="T3000" s="15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5">
        <f t="shared" si="186"/>
        <v>42780.740277777775</v>
      </c>
      <c r="T3001" s="15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5">
        <f t="shared" si="186"/>
        <v>42752.827199074076</v>
      </c>
      <c r="T3002" s="15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5">
        <f t="shared" si="186"/>
        <v>42534.895625000005</v>
      </c>
      <c r="T3003" s="15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5">
        <f t="shared" si="186"/>
        <v>41239.83625</v>
      </c>
      <c r="T3004" s="15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5">
        <f t="shared" si="186"/>
        <v>42398.849259259259</v>
      </c>
      <c r="T3005" s="15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5">
        <f t="shared" si="186"/>
        <v>41928.881064814814</v>
      </c>
      <c r="T3006" s="15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5">
        <f t="shared" si="186"/>
        <v>41888.674826388888</v>
      </c>
      <c r="T3007" s="15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5">
        <f t="shared" si="186"/>
        <v>41957.756840277783</v>
      </c>
      <c r="T3008" s="15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5">
        <f t="shared" si="186"/>
        <v>42098.216238425928</v>
      </c>
      <c r="T3009" s="15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0" t="s">
        <v>8315</v>
      </c>
      <c r="R3010" t="s">
        <v>8355</v>
      </c>
      <c r="S3010" s="15">
        <f t="shared" si="186"/>
        <v>42360.212025462963</v>
      </c>
      <c r="T3010" s="15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 s="15">
        <f t="shared" ref="S3011:S3074" si="190">(((J3011/60)/60)/24)+(DATE(1970,1,1))</f>
        <v>41939.569907407407</v>
      </c>
      <c r="T3011" s="15">
        <f t="shared" ref="T3011:T3074" si="191">(((I3011/60)/60)/24)+(DATE(1970,1,1))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5">
        <f t="shared" si="190"/>
        <v>41778.548055555555</v>
      </c>
      <c r="T3018" s="15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5">
        <f t="shared" si="190"/>
        <v>41841.850034722222</v>
      </c>
      <c r="T3019" s="15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5">
        <f t="shared" si="190"/>
        <v>42163.29833333334</v>
      </c>
      <c r="T3020" s="15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5">
        <f t="shared" si="190"/>
        <v>41758.833564814813</v>
      </c>
      <c r="T3021" s="15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5">
        <f t="shared" si="190"/>
        <v>42170.846446759257</v>
      </c>
      <c r="T3022" s="15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5">
        <f t="shared" si="190"/>
        <v>42660.618854166663</v>
      </c>
      <c r="T3023" s="15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5">
        <f t="shared" si="190"/>
        <v>42564.95380787037</v>
      </c>
      <c r="T3024" s="15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5">
        <f t="shared" si="190"/>
        <v>42121.675763888896</v>
      </c>
      <c r="T3025" s="15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5">
        <f t="shared" si="190"/>
        <v>41158.993923611109</v>
      </c>
      <c r="T3026" s="15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5">
        <f t="shared" si="190"/>
        <v>41761.509409722225</v>
      </c>
      <c r="T3027" s="15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5">
        <f t="shared" si="190"/>
        <v>42783.459398148145</v>
      </c>
      <c r="T3028" s="15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5">
        <f t="shared" si="190"/>
        <v>42053.704293981486</v>
      </c>
      <c r="T3029" s="15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5">
        <f t="shared" si="190"/>
        <v>42567.264178240745</v>
      </c>
      <c r="T3030" s="15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5">
        <f t="shared" si="190"/>
        <v>41932.708877314813</v>
      </c>
      <c r="T3031" s="15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5">
        <f t="shared" si="190"/>
        <v>42233.747349537036</v>
      </c>
      <c r="T3032" s="15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5">
        <f t="shared" si="190"/>
        <v>42597.882488425923</v>
      </c>
      <c r="T3033" s="15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5">
        <f t="shared" si="190"/>
        <v>42228.044664351852</v>
      </c>
      <c r="T3034" s="15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5">
        <f t="shared" si="190"/>
        <v>42570.110243055555</v>
      </c>
      <c r="T3035" s="15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5">
        <f t="shared" si="190"/>
        <v>42644.535358796296</v>
      </c>
      <c r="T3036" s="15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5">
        <f t="shared" si="190"/>
        <v>41368.560289351852</v>
      </c>
      <c r="T3037" s="15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5">
        <f t="shared" si="190"/>
        <v>41466.785231481481</v>
      </c>
      <c r="T3038" s="15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5">
        <f t="shared" si="190"/>
        <v>40378.893206018518</v>
      </c>
      <c r="T3039" s="15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5">
        <f t="shared" si="190"/>
        <v>42373.252280092594</v>
      </c>
      <c r="T3040" s="15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5">
        <f t="shared" si="190"/>
        <v>41610.794421296298</v>
      </c>
      <c r="T3041" s="15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5">
        <f t="shared" si="190"/>
        <v>42177.791909722218</v>
      </c>
      <c r="T3042" s="15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5">
        <f t="shared" si="190"/>
        <v>42359.868611111116</v>
      </c>
      <c r="T3043" s="15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5">
        <f t="shared" si="190"/>
        <v>42253.688043981485</v>
      </c>
      <c r="T3044" s="15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5">
        <f t="shared" si="190"/>
        <v>42083.070590277777</v>
      </c>
      <c r="T3045" s="15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5">
        <f t="shared" si="190"/>
        <v>42387.7268287037</v>
      </c>
      <c r="T3046" s="15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5">
        <f t="shared" si="190"/>
        <v>41843.155729166669</v>
      </c>
      <c r="T3047" s="15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5">
        <f t="shared" si="190"/>
        <v>41862.803078703706</v>
      </c>
      <c r="T3048" s="15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5">
        <f t="shared" si="190"/>
        <v>42443.989050925928</v>
      </c>
      <c r="T3049" s="15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5">
        <f t="shared" si="190"/>
        <v>41975.901180555549</v>
      </c>
      <c r="T3050" s="15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5">
        <f t="shared" si="190"/>
        <v>42139.014525462961</v>
      </c>
      <c r="T3051" s="15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5">
        <f t="shared" si="190"/>
        <v>42465.16851851852</v>
      </c>
      <c r="T3052" s="15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5">
        <f t="shared" si="190"/>
        <v>42744.416030092587</v>
      </c>
      <c r="T3053" s="15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5">
        <f t="shared" si="190"/>
        <v>42122.670069444444</v>
      </c>
      <c r="T3054" s="15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5">
        <f t="shared" si="190"/>
        <v>41862.761724537035</v>
      </c>
      <c r="T3055" s="15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5">
        <f t="shared" si="190"/>
        <v>42027.832800925928</v>
      </c>
      <c r="T3056" s="15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5">
        <f t="shared" si="190"/>
        <v>41953.95821759259</v>
      </c>
      <c r="T3057" s="15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5">
        <f t="shared" si="190"/>
        <v>41851.636388888888</v>
      </c>
      <c r="T3058" s="15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5">
        <f t="shared" si="190"/>
        <v>42433.650590277779</v>
      </c>
      <c r="T3059" s="15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5">
        <f t="shared" si="190"/>
        <v>42460.374305555553</v>
      </c>
      <c r="T3060" s="15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5">
        <f t="shared" si="190"/>
        <v>41829.935717592591</v>
      </c>
      <c r="T3061" s="15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5">
        <f t="shared" si="190"/>
        <v>42245.274699074071</v>
      </c>
      <c r="T3062" s="15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5">
        <f t="shared" si="190"/>
        <v>41834.784120370372</v>
      </c>
      <c r="T3063" s="15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5">
        <f t="shared" si="190"/>
        <v>42248.535787037035</v>
      </c>
      <c r="T3064" s="15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5">
        <f t="shared" si="190"/>
        <v>42630.922893518517</v>
      </c>
      <c r="T3065" s="15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5">
        <f t="shared" si="190"/>
        <v>42299.130162037036</v>
      </c>
      <c r="T3066" s="15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5">
        <f t="shared" si="190"/>
        <v>41825.055231481485</v>
      </c>
      <c r="T3067" s="15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5">
        <f t="shared" si="190"/>
        <v>42531.228437500002</v>
      </c>
      <c r="T3068" s="15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5">
        <f t="shared" si="190"/>
        <v>42226.938414351855</v>
      </c>
      <c r="T3069" s="15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5">
        <f t="shared" si="190"/>
        <v>42263.691574074073</v>
      </c>
      <c r="T3070" s="15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5">
        <f t="shared" si="190"/>
        <v>41957.833726851852</v>
      </c>
      <c r="T3071" s="15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5">
        <f t="shared" si="190"/>
        <v>42690.733437499999</v>
      </c>
      <c r="T3072" s="15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5">
        <f t="shared" si="190"/>
        <v>42097.732418981483</v>
      </c>
      <c r="T3073" s="15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0" t="s">
        <v>8315</v>
      </c>
      <c r="R3074" t="s">
        <v>8355</v>
      </c>
      <c r="S3074" s="15">
        <f t="shared" si="190"/>
        <v>42658.690532407403</v>
      </c>
      <c r="T3074" s="15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 s="15">
        <f t="shared" ref="S3075:S3138" si="194">(((J3075/60)/60)/24)+(DATE(1970,1,1))</f>
        <v>42111.684027777781</v>
      </c>
      <c r="T3075" s="15">
        <f t="shared" ref="T3075:T3138" si="195">(((I3075/60)/60)/24)+(DATE(1970,1,1))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5">
        <f t="shared" si="194"/>
        <v>41940.028287037036</v>
      </c>
      <c r="T3082" s="15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5">
        <f t="shared" si="194"/>
        <v>42237.181608796294</v>
      </c>
      <c r="T3083" s="15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5">
        <f t="shared" si="194"/>
        <v>42293.922986111109</v>
      </c>
      <c r="T3084" s="15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5">
        <f t="shared" si="194"/>
        <v>41853.563402777778</v>
      </c>
      <c r="T3085" s="15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5">
        <f t="shared" si="194"/>
        <v>42100.723738425921</v>
      </c>
      <c r="T3086" s="15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5">
        <f t="shared" si="194"/>
        <v>42246.883784722217</v>
      </c>
      <c r="T3087" s="15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5">
        <f t="shared" si="194"/>
        <v>42173.67082175926</v>
      </c>
      <c r="T3088" s="15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5">
        <f t="shared" si="194"/>
        <v>42665.150347222225</v>
      </c>
      <c r="T3089" s="15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5">
        <f t="shared" si="194"/>
        <v>41981.57230324074</v>
      </c>
      <c r="T3090" s="15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5">
        <f t="shared" si="194"/>
        <v>42528.542627314819</v>
      </c>
      <c r="T3091" s="15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5">
        <f t="shared" si="194"/>
        <v>42065.818807870368</v>
      </c>
      <c r="T3092" s="15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5">
        <f t="shared" si="194"/>
        <v>42566.948414351849</v>
      </c>
      <c r="T3093" s="15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5">
        <f t="shared" si="194"/>
        <v>42255.619351851856</v>
      </c>
      <c r="T3094" s="15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5">
        <f t="shared" si="194"/>
        <v>41760.909039351849</v>
      </c>
      <c r="T3095" s="15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5">
        <f t="shared" si="194"/>
        <v>42207.795787037037</v>
      </c>
      <c r="T3096" s="15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5">
        <f t="shared" si="194"/>
        <v>42523.025231481486</v>
      </c>
      <c r="T3097" s="15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5">
        <f t="shared" si="194"/>
        <v>42114.825532407413</v>
      </c>
      <c r="T3098" s="15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5">
        <f t="shared" si="194"/>
        <v>42629.503483796296</v>
      </c>
      <c r="T3099" s="15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5">
        <f t="shared" si="194"/>
        <v>42359.792233796295</v>
      </c>
      <c r="T3100" s="15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5">
        <f t="shared" si="194"/>
        <v>42382.189710648148</v>
      </c>
      <c r="T3101" s="15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5">
        <f t="shared" si="194"/>
        <v>41902.622395833336</v>
      </c>
      <c r="T3102" s="15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5">
        <f t="shared" si="194"/>
        <v>42171.383530092593</v>
      </c>
      <c r="T3103" s="15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5">
        <f t="shared" si="194"/>
        <v>42555.340486111112</v>
      </c>
      <c r="T3104" s="15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5">
        <f t="shared" si="194"/>
        <v>42107.156319444446</v>
      </c>
      <c r="T3105" s="15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5">
        <f t="shared" si="194"/>
        <v>42006.908692129626</v>
      </c>
      <c r="T3106" s="15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5">
        <f t="shared" si="194"/>
        <v>41876.718935185185</v>
      </c>
      <c r="T3107" s="15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5">
        <f t="shared" si="194"/>
        <v>42241.429120370376</v>
      </c>
      <c r="T3108" s="15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5">
        <f t="shared" si="194"/>
        <v>42128.814247685179</v>
      </c>
      <c r="T3109" s="15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5">
        <f t="shared" si="194"/>
        <v>42062.680486111116</v>
      </c>
      <c r="T3110" s="15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5">
        <f t="shared" si="194"/>
        <v>41844.125115740739</v>
      </c>
      <c r="T3111" s="15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5">
        <f t="shared" si="194"/>
        <v>42745.031469907408</v>
      </c>
      <c r="T3112" s="15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5">
        <f t="shared" si="194"/>
        <v>41885.595138888886</v>
      </c>
      <c r="T3113" s="15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5">
        <f t="shared" si="194"/>
        <v>42615.121921296297</v>
      </c>
      <c r="T3114" s="15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5">
        <f t="shared" si="194"/>
        <v>42081.731273148151</v>
      </c>
      <c r="T3115" s="15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5">
        <f t="shared" si="194"/>
        <v>41843.632523148146</v>
      </c>
      <c r="T3116" s="15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5">
        <f t="shared" si="194"/>
        <v>42496.447071759263</v>
      </c>
      <c r="T3117" s="15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5">
        <f t="shared" si="194"/>
        <v>42081.515335648146</v>
      </c>
      <c r="T3118" s="15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5">
        <f t="shared" si="194"/>
        <v>42509.374537037031</v>
      </c>
      <c r="T3119" s="15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5">
        <f t="shared" si="194"/>
        <v>42534.649571759262</v>
      </c>
      <c r="T3120" s="15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5">
        <f t="shared" si="194"/>
        <v>42060.04550925926</v>
      </c>
      <c r="T3121" s="15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5">
        <f t="shared" si="194"/>
        <v>42435.942083333335</v>
      </c>
      <c r="T3122" s="15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5">
        <f t="shared" si="194"/>
        <v>41848.679803240739</v>
      </c>
      <c r="T3123" s="15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5">
        <f t="shared" si="194"/>
        <v>42678.932083333333</v>
      </c>
      <c r="T3124" s="15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5">
        <f t="shared" si="194"/>
        <v>42530.993032407408</v>
      </c>
      <c r="T3125" s="15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5">
        <f t="shared" si="194"/>
        <v>41977.780104166668</v>
      </c>
      <c r="T3126" s="15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5">
        <f t="shared" si="194"/>
        <v>42346.20685185185</v>
      </c>
      <c r="T3127" s="15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5">
        <f t="shared" si="194"/>
        <v>42427.01807870371</v>
      </c>
      <c r="T3128" s="15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5">
        <f t="shared" si="194"/>
        <v>42034.856817129628</v>
      </c>
      <c r="T3129" s="15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5">
        <f t="shared" si="194"/>
        <v>42780.825706018513</v>
      </c>
      <c r="T3130" s="15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5">
        <f t="shared" si="194"/>
        <v>42803.842812499999</v>
      </c>
      <c r="T3131" s="15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5">
        <f t="shared" si="194"/>
        <v>42808.640231481477</v>
      </c>
      <c r="T3132" s="15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5">
        <f t="shared" si="194"/>
        <v>42803.579224537039</v>
      </c>
      <c r="T3133" s="15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5">
        <f t="shared" si="194"/>
        <v>42786.350231481483</v>
      </c>
      <c r="T3134" s="15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5">
        <f t="shared" si="194"/>
        <v>42788.565208333333</v>
      </c>
      <c r="T3135" s="15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5">
        <f t="shared" si="194"/>
        <v>42800.720127314817</v>
      </c>
      <c r="T3136" s="15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5">
        <f t="shared" si="194"/>
        <v>42807.151863425926</v>
      </c>
      <c r="T3137" s="15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0" t="s">
        <v>8315</v>
      </c>
      <c r="R3138" t="s">
        <v>8316</v>
      </c>
      <c r="S3138" s="15">
        <f t="shared" si="194"/>
        <v>42789.462430555555</v>
      </c>
      <c r="T3138" s="15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 s="15">
        <f t="shared" ref="S3139:S3202" si="198">(((J3139/60)/60)/24)+(DATE(1970,1,1))</f>
        <v>42807.885057870371</v>
      </c>
      <c r="T3139" s="15">
        <f t="shared" ref="T3139:T3202" si="199">(((I3139/60)/60)/24)+(DATE(1970,1,1))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5">
        <f t="shared" si="198"/>
        <v>42796.538275462968</v>
      </c>
      <c r="T3146" s="15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5">
        <f t="shared" si="198"/>
        <v>42762.040902777779</v>
      </c>
      <c r="T3147" s="15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5">
        <f t="shared" si="198"/>
        <v>42796.682476851856</v>
      </c>
      <c r="T3148" s="15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5">
        <f t="shared" si="198"/>
        <v>41909.969386574077</v>
      </c>
      <c r="T3149" s="15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5">
        <f t="shared" si="198"/>
        <v>41891.665324074071</v>
      </c>
      <c r="T3150" s="15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5">
        <f t="shared" si="198"/>
        <v>41226.017361111109</v>
      </c>
      <c r="T3151" s="15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5">
        <f t="shared" si="198"/>
        <v>40478.263923611114</v>
      </c>
      <c r="T3152" s="15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5">
        <f t="shared" si="198"/>
        <v>41862.83997685185</v>
      </c>
      <c r="T3153" s="15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5">
        <f t="shared" si="198"/>
        <v>41550.867673611108</v>
      </c>
      <c r="T3154" s="15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5">
        <f t="shared" si="198"/>
        <v>40633.154363425929</v>
      </c>
      <c r="T3155" s="15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5">
        <f t="shared" si="198"/>
        <v>40970.875671296293</v>
      </c>
      <c r="T3156" s="15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5">
        <f t="shared" si="198"/>
        <v>41233.499131944445</v>
      </c>
      <c r="T3157" s="15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5">
        <f t="shared" si="198"/>
        <v>41026.953055555554</v>
      </c>
      <c r="T3158" s="15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5">
        <f t="shared" si="198"/>
        <v>41829.788252314815</v>
      </c>
      <c r="T3159" s="15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5">
        <f t="shared" si="198"/>
        <v>41447.839722222219</v>
      </c>
      <c r="T3160" s="15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5">
        <f t="shared" si="198"/>
        <v>40884.066678240742</v>
      </c>
      <c r="T3161" s="15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5">
        <f t="shared" si="198"/>
        <v>41841.26489583333</v>
      </c>
      <c r="T3162" s="15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5">
        <f t="shared" si="198"/>
        <v>41897.536134259259</v>
      </c>
      <c r="T3163" s="15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5">
        <f t="shared" si="198"/>
        <v>41799.685902777775</v>
      </c>
      <c r="T3164" s="15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5">
        <f t="shared" si="198"/>
        <v>41775.753761574073</v>
      </c>
      <c r="T3165" s="15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5">
        <f t="shared" si="198"/>
        <v>41766.80572916667</v>
      </c>
      <c r="T3166" s="15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5">
        <f t="shared" si="198"/>
        <v>40644.159259259257</v>
      </c>
      <c r="T3167" s="15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5">
        <f t="shared" si="198"/>
        <v>41940.69158564815</v>
      </c>
      <c r="T3168" s="15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5">
        <f t="shared" si="198"/>
        <v>41839.175706018519</v>
      </c>
      <c r="T3169" s="15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5">
        <f t="shared" si="198"/>
        <v>41772.105937500004</v>
      </c>
      <c r="T3170" s="15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5">
        <f t="shared" si="198"/>
        <v>41591.737974537034</v>
      </c>
      <c r="T3171" s="15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5">
        <f t="shared" si="198"/>
        <v>41789.080370370371</v>
      </c>
      <c r="T3172" s="15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5">
        <f t="shared" si="198"/>
        <v>42466.608310185184</v>
      </c>
      <c r="T3173" s="15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5">
        <f t="shared" si="198"/>
        <v>40923.729953703703</v>
      </c>
      <c r="T3174" s="15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5">
        <f t="shared" si="198"/>
        <v>41878.878379629627</v>
      </c>
      <c r="T3175" s="15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5">
        <f t="shared" si="198"/>
        <v>41862.864675925928</v>
      </c>
      <c r="T3176" s="15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5">
        <f t="shared" si="198"/>
        <v>40531.886886574073</v>
      </c>
      <c r="T3177" s="15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5">
        <f t="shared" si="198"/>
        <v>41477.930914351848</v>
      </c>
      <c r="T3178" s="15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5">
        <f t="shared" si="198"/>
        <v>41781.666770833333</v>
      </c>
      <c r="T3179" s="15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5">
        <f t="shared" si="198"/>
        <v>41806.605034722219</v>
      </c>
      <c r="T3180" s="15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5">
        <f t="shared" si="198"/>
        <v>41375.702210648145</v>
      </c>
      <c r="T3181" s="15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5">
        <f t="shared" si="198"/>
        <v>41780.412604166668</v>
      </c>
      <c r="T3182" s="15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5">
        <f t="shared" si="198"/>
        <v>41779.310034722221</v>
      </c>
      <c r="T3183" s="15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5">
        <f t="shared" si="198"/>
        <v>40883.949317129627</v>
      </c>
      <c r="T3184" s="15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5">
        <f t="shared" si="198"/>
        <v>41491.79478009259</v>
      </c>
      <c r="T3185" s="15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5">
        <f t="shared" si="198"/>
        <v>41791.993414351848</v>
      </c>
      <c r="T3186" s="15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5">
        <f t="shared" si="198"/>
        <v>41829.977326388893</v>
      </c>
      <c r="T3187" s="15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5">
        <f t="shared" si="198"/>
        <v>41868.924050925925</v>
      </c>
      <c r="T3188" s="15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5">
        <f t="shared" si="198"/>
        <v>41835.666354166664</v>
      </c>
      <c r="T3189" s="15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5">
        <f t="shared" si="198"/>
        <v>42144.415532407409</v>
      </c>
      <c r="T3190" s="15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5">
        <f t="shared" si="198"/>
        <v>42118.346435185187</v>
      </c>
      <c r="T3191" s="15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5">
        <f t="shared" si="198"/>
        <v>42683.151331018518</v>
      </c>
      <c r="T3192" s="15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5">
        <f t="shared" si="198"/>
        <v>42538.755428240736</v>
      </c>
      <c r="T3193" s="15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5">
        <f t="shared" si="198"/>
        <v>42018.94049768518</v>
      </c>
      <c r="T3194" s="15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5">
        <f t="shared" si="198"/>
        <v>42010.968240740738</v>
      </c>
      <c r="T3195" s="15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5">
        <f t="shared" si="198"/>
        <v>42182.062476851846</v>
      </c>
      <c r="T3196" s="15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5">
        <f t="shared" si="198"/>
        <v>42017.594236111108</v>
      </c>
      <c r="T3197" s="15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5">
        <f t="shared" si="198"/>
        <v>42157.598090277781</v>
      </c>
      <c r="T3198" s="15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5">
        <f t="shared" si="198"/>
        <v>42009.493263888886</v>
      </c>
      <c r="T3199" s="15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5">
        <f t="shared" si="198"/>
        <v>42013.424502314811</v>
      </c>
      <c r="T3200" s="15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5">
        <f t="shared" si="198"/>
        <v>41858.761782407404</v>
      </c>
      <c r="T3201" s="15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0" t="s">
        <v>8315</v>
      </c>
      <c r="R3202" t="s">
        <v>8357</v>
      </c>
      <c r="S3202" s="15">
        <f t="shared" si="198"/>
        <v>42460.320613425924</v>
      </c>
      <c r="T3202" s="15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 s="15">
        <f t="shared" ref="S3203:S3266" si="202">(((J3203/60)/60)/24)+(DATE(1970,1,1))</f>
        <v>41861.767094907409</v>
      </c>
      <c r="T3203" s="15">
        <f t="shared" ref="T3203:T3266" si="203">(((I3203/60)/60)/24)+(DATE(1970,1,1))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5">
        <f t="shared" si="202"/>
        <v>42293.853541666671</v>
      </c>
      <c r="T3204" s="15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5">
        <f t="shared" si="202"/>
        <v>42242.988680555558</v>
      </c>
      <c r="T3205" s="15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5">
        <f t="shared" si="202"/>
        <v>42172.686099537037</v>
      </c>
      <c r="T3206" s="15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5">
        <f t="shared" si="202"/>
        <v>42095.374675925923</v>
      </c>
      <c r="T3207" s="15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5">
        <f t="shared" si="202"/>
        <v>42236.276053240741</v>
      </c>
      <c r="T3208" s="15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5">
        <f t="shared" si="202"/>
        <v>42057.277858796297</v>
      </c>
      <c r="T3209" s="15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5">
        <f t="shared" si="202"/>
        <v>41827.605057870373</v>
      </c>
      <c r="T3210" s="15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5">
        <f t="shared" si="202"/>
        <v>41778.637245370373</v>
      </c>
      <c r="T3211" s="15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5">
        <f t="shared" si="202"/>
        <v>41013.936562499999</v>
      </c>
      <c r="T3212" s="15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5">
        <f t="shared" si="202"/>
        <v>41834.586574074077</v>
      </c>
      <c r="T3213" s="15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5">
        <f t="shared" si="202"/>
        <v>41829.795729166668</v>
      </c>
      <c r="T3214" s="15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5">
        <f t="shared" si="202"/>
        <v>42171.763414351852</v>
      </c>
      <c r="T3215" s="15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5">
        <f t="shared" si="202"/>
        <v>42337.792511574073</v>
      </c>
      <c r="T3216" s="15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5">
        <f t="shared" si="202"/>
        <v>42219.665173611109</v>
      </c>
      <c r="T3217" s="15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5">
        <f t="shared" si="202"/>
        <v>42165.462627314817</v>
      </c>
      <c r="T3218" s="15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5">
        <f t="shared" si="202"/>
        <v>42648.546111111107</v>
      </c>
      <c r="T3219" s="15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5">
        <f t="shared" si="202"/>
        <v>41971.002152777779</v>
      </c>
      <c r="T3220" s="15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5">
        <f t="shared" si="202"/>
        <v>42050.983182870375</v>
      </c>
      <c r="T3221" s="15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5">
        <f t="shared" si="202"/>
        <v>42772.833379629628</v>
      </c>
      <c r="T3222" s="15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5">
        <f t="shared" si="202"/>
        <v>42155.696793981479</v>
      </c>
      <c r="T3223" s="15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5">
        <f t="shared" si="202"/>
        <v>42270.582141203704</v>
      </c>
      <c r="T3224" s="15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5">
        <f t="shared" si="202"/>
        <v>42206.835370370376</v>
      </c>
      <c r="T3225" s="15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5">
        <f t="shared" si="202"/>
        <v>42697.850844907407</v>
      </c>
      <c r="T3226" s="15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5">
        <f t="shared" si="202"/>
        <v>42503.559467592597</v>
      </c>
      <c r="T3227" s="15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5">
        <f t="shared" si="202"/>
        <v>42277.583472222221</v>
      </c>
      <c r="T3228" s="15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5">
        <f t="shared" si="202"/>
        <v>42722.882361111115</v>
      </c>
      <c r="T3229" s="15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5">
        <f t="shared" si="202"/>
        <v>42323.70930555556</v>
      </c>
      <c r="T3230" s="15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5">
        <f t="shared" si="202"/>
        <v>41933.291643518518</v>
      </c>
      <c r="T3231" s="15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5">
        <f t="shared" si="202"/>
        <v>41898.168125000004</v>
      </c>
      <c r="T3232" s="15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5">
        <f t="shared" si="202"/>
        <v>42446.943831018521</v>
      </c>
      <c r="T3233" s="15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5">
        <f t="shared" si="202"/>
        <v>42463.81385416667</v>
      </c>
      <c r="T3234" s="15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5">
        <f t="shared" si="202"/>
        <v>42766.805034722223</v>
      </c>
      <c r="T3235" s="15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5">
        <f t="shared" si="202"/>
        <v>42734.789444444439</v>
      </c>
      <c r="T3236" s="15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5">
        <f t="shared" si="202"/>
        <v>42522.347812499997</v>
      </c>
      <c r="T3237" s="15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5">
        <f t="shared" si="202"/>
        <v>42702.917048611111</v>
      </c>
      <c r="T3238" s="15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5">
        <f t="shared" si="202"/>
        <v>42252.474351851852</v>
      </c>
      <c r="T3239" s="15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5">
        <f t="shared" si="202"/>
        <v>42156.510393518518</v>
      </c>
      <c r="T3240" s="15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5">
        <f t="shared" si="202"/>
        <v>42278.089039351849</v>
      </c>
      <c r="T3241" s="15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5">
        <f t="shared" si="202"/>
        <v>42754.693842592591</v>
      </c>
      <c r="T3242" s="15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5">
        <f t="shared" si="202"/>
        <v>41893.324884259258</v>
      </c>
      <c r="T3243" s="15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5">
        <f t="shared" si="202"/>
        <v>41871.755694444444</v>
      </c>
      <c r="T3244" s="15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5">
        <f t="shared" si="202"/>
        <v>42262.096782407403</v>
      </c>
      <c r="T3245" s="15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5">
        <f t="shared" si="202"/>
        <v>42675.694236111114</v>
      </c>
      <c r="T3246" s="15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5">
        <f t="shared" si="202"/>
        <v>42135.60020833333</v>
      </c>
      <c r="T3247" s="15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5">
        <f t="shared" si="202"/>
        <v>42230.472222222219</v>
      </c>
      <c r="T3248" s="15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5">
        <f t="shared" si="202"/>
        <v>42167.434166666666</v>
      </c>
      <c r="T3249" s="15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5">
        <f t="shared" si="202"/>
        <v>42068.888391203705</v>
      </c>
      <c r="T3250" s="15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5">
        <f t="shared" si="202"/>
        <v>42145.746689814812</v>
      </c>
      <c r="T3251" s="15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5">
        <f t="shared" si="202"/>
        <v>41918.742175925923</v>
      </c>
      <c r="T3252" s="15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5">
        <f t="shared" si="202"/>
        <v>42146.731087962966</v>
      </c>
      <c r="T3253" s="15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5">
        <f t="shared" si="202"/>
        <v>42590.472685185188</v>
      </c>
      <c r="T3254" s="15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5">
        <f t="shared" si="202"/>
        <v>42602.576712962968</v>
      </c>
      <c r="T3255" s="15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5">
        <f t="shared" si="202"/>
        <v>42059.085752314815</v>
      </c>
      <c r="T3256" s="15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5">
        <f t="shared" si="202"/>
        <v>41889.768229166664</v>
      </c>
      <c r="T3257" s="15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5">
        <f t="shared" si="202"/>
        <v>42144.573807870373</v>
      </c>
      <c r="T3258" s="15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5">
        <f t="shared" si="202"/>
        <v>42758.559629629628</v>
      </c>
      <c r="T3259" s="15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5">
        <f t="shared" si="202"/>
        <v>41982.887280092589</v>
      </c>
      <c r="T3260" s="15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5">
        <f t="shared" si="202"/>
        <v>42614.760937500003</v>
      </c>
      <c r="T3261" s="15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5">
        <f t="shared" si="202"/>
        <v>42303.672662037032</v>
      </c>
      <c r="T3262" s="15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5">
        <f t="shared" si="202"/>
        <v>42171.725416666668</v>
      </c>
      <c r="T3263" s="15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5">
        <f t="shared" si="202"/>
        <v>41964.315532407403</v>
      </c>
      <c r="T3264" s="15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5">
        <f t="shared" si="202"/>
        <v>42284.516064814816</v>
      </c>
      <c r="T3265" s="15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0" t="s">
        <v>8315</v>
      </c>
      <c r="R3266" t="s">
        <v>8316</v>
      </c>
      <c r="S3266" s="15">
        <f t="shared" si="202"/>
        <v>42016.800208333334</v>
      </c>
      <c r="T3266" s="15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 s="15">
        <f t="shared" ref="S3267:S3330" si="206">(((J3267/60)/60)/24)+(DATE(1970,1,1))</f>
        <v>42311.711979166663</v>
      </c>
      <c r="T3267" s="15">
        <f t="shared" ref="T3267:T3330" si="207">(((I3267/60)/60)/24)+(DATE(1970,1,1))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5">
        <f t="shared" si="206"/>
        <v>42136.536134259266</v>
      </c>
      <c r="T3268" s="15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5">
        <f t="shared" si="206"/>
        <v>42172.757638888885</v>
      </c>
      <c r="T3269" s="15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5">
        <f t="shared" si="206"/>
        <v>42590.90425925926</v>
      </c>
      <c r="T3270" s="15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5">
        <f t="shared" si="206"/>
        <v>42137.395798611105</v>
      </c>
      <c r="T3271" s="15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5">
        <f t="shared" si="206"/>
        <v>42167.533159722225</v>
      </c>
      <c r="T3272" s="15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5">
        <f t="shared" si="206"/>
        <v>41915.437210648146</v>
      </c>
      <c r="T3273" s="15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5">
        <f t="shared" si="206"/>
        <v>42284.500104166669</v>
      </c>
      <c r="T3274" s="15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5">
        <f t="shared" si="206"/>
        <v>42611.801412037035</v>
      </c>
      <c r="T3275" s="15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5">
        <f t="shared" si="206"/>
        <v>42400.704537037032</v>
      </c>
      <c r="T3276" s="15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5">
        <f t="shared" si="206"/>
        <v>42017.88045138889</v>
      </c>
      <c r="T3277" s="15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5">
        <f t="shared" si="206"/>
        <v>42426.949988425928</v>
      </c>
      <c r="T3278" s="15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5">
        <f t="shared" si="206"/>
        <v>41931.682939814818</v>
      </c>
      <c r="T3279" s="15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5">
        <f t="shared" si="206"/>
        <v>42124.848414351851</v>
      </c>
      <c r="T3280" s="15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5">
        <f t="shared" si="206"/>
        <v>42431.102534722217</v>
      </c>
      <c r="T3281" s="15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5">
        <f t="shared" si="206"/>
        <v>42121.756921296299</v>
      </c>
      <c r="T3282" s="15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5">
        <f t="shared" si="206"/>
        <v>42219.019733796296</v>
      </c>
      <c r="T3283" s="15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5">
        <f t="shared" si="206"/>
        <v>42445.19430555556</v>
      </c>
      <c r="T3284" s="15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5">
        <f t="shared" si="206"/>
        <v>42379.74418981481</v>
      </c>
      <c r="T3285" s="15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5">
        <f t="shared" si="206"/>
        <v>42380.884872685187</v>
      </c>
      <c r="T3286" s="15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5">
        <f t="shared" si="206"/>
        <v>42762.942430555559</v>
      </c>
      <c r="T3287" s="15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5">
        <f t="shared" si="206"/>
        <v>42567.840069444443</v>
      </c>
      <c r="T3288" s="15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5">
        <f t="shared" si="206"/>
        <v>42311.750324074077</v>
      </c>
      <c r="T3289" s="15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5">
        <f t="shared" si="206"/>
        <v>42505.774479166663</v>
      </c>
      <c r="T3290" s="15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5">
        <f t="shared" si="206"/>
        <v>42758.368078703701</v>
      </c>
      <c r="T3291" s="15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5">
        <f t="shared" si="206"/>
        <v>42775.51494212963</v>
      </c>
      <c r="T3292" s="15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5">
        <f t="shared" si="206"/>
        <v>42232.702546296292</v>
      </c>
      <c r="T3293" s="15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5">
        <f t="shared" si="206"/>
        <v>42282.770231481481</v>
      </c>
      <c r="T3294" s="15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5">
        <f t="shared" si="206"/>
        <v>42768.425370370373</v>
      </c>
      <c r="T3295" s="15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5">
        <f t="shared" si="206"/>
        <v>42141.541134259256</v>
      </c>
      <c r="T3296" s="15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5">
        <f t="shared" si="206"/>
        <v>42609.442465277782</v>
      </c>
      <c r="T3297" s="15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5">
        <f t="shared" si="206"/>
        <v>42309.756620370375</v>
      </c>
      <c r="T3298" s="15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5">
        <f t="shared" si="206"/>
        <v>42193.771481481483</v>
      </c>
      <c r="T3299" s="15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5">
        <f t="shared" si="206"/>
        <v>42239.957962962959</v>
      </c>
      <c r="T3300" s="15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5">
        <f t="shared" si="206"/>
        <v>42261.917395833334</v>
      </c>
      <c r="T3301" s="15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5">
        <f t="shared" si="206"/>
        <v>42102.743773148148</v>
      </c>
      <c r="T3302" s="15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5">
        <f t="shared" si="206"/>
        <v>42538.73583333334</v>
      </c>
      <c r="T3303" s="15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5">
        <f t="shared" si="206"/>
        <v>42681.35157407407</v>
      </c>
      <c r="T3304" s="15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5">
        <f t="shared" si="206"/>
        <v>42056.65143518518</v>
      </c>
      <c r="T3305" s="15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5">
        <f t="shared" si="206"/>
        <v>42696.624444444446</v>
      </c>
      <c r="T3306" s="15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5">
        <f t="shared" si="206"/>
        <v>42186.855879629627</v>
      </c>
      <c r="T3307" s="15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5">
        <f t="shared" si="206"/>
        <v>42493.219236111108</v>
      </c>
      <c r="T3308" s="15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5">
        <f t="shared" si="206"/>
        <v>42475.057164351849</v>
      </c>
      <c r="T3309" s="15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5">
        <f t="shared" si="206"/>
        <v>42452.876909722225</v>
      </c>
      <c r="T3310" s="15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5">
        <f t="shared" si="206"/>
        <v>42628.650208333333</v>
      </c>
      <c r="T3311" s="15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5">
        <f t="shared" si="206"/>
        <v>42253.928530092591</v>
      </c>
      <c r="T3312" s="15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5">
        <f t="shared" si="206"/>
        <v>42264.29178240741</v>
      </c>
      <c r="T3313" s="15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5">
        <f t="shared" si="206"/>
        <v>42664.809560185182</v>
      </c>
      <c r="T3314" s="15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5">
        <f t="shared" si="206"/>
        <v>42382.244409722218</v>
      </c>
      <c r="T3315" s="15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5">
        <f t="shared" si="206"/>
        <v>42105.267488425925</v>
      </c>
      <c r="T3316" s="15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5">
        <f t="shared" si="206"/>
        <v>42466.303715277783</v>
      </c>
      <c r="T3317" s="15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5">
        <f t="shared" si="206"/>
        <v>41826.871238425927</v>
      </c>
      <c r="T3318" s="15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5">
        <f t="shared" si="206"/>
        <v>42499.039629629624</v>
      </c>
      <c r="T3319" s="15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5">
        <f t="shared" si="206"/>
        <v>42431.302002314813</v>
      </c>
      <c r="T3320" s="15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5">
        <f t="shared" si="206"/>
        <v>41990.585486111115</v>
      </c>
      <c r="T3321" s="15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5">
        <f t="shared" si="206"/>
        <v>42513.045798611114</v>
      </c>
      <c r="T3322" s="15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5">
        <f t="shared" si="206"/>
        <v>41914.100289351853</v>
      </c>
      <c r="T3323" s="15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5">
        <f t="shared" si="206"/>
        <v>42521.010370370372</v>
      </c>
      <c r="T3324" s="15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5">
        <f t="shared" si="206"/>
        <v>42608.36583333333</v>
      </c>
      <c r="T3325" s="15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5">
        <f t="shared" si="206"/>
        <v>42512.58321759259</v>
      </c>
      <c r="T3326" s="15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5">
        <f t="shared" si="206"/>
        <v>42064.785613425927</v>
      </c>
      <c r="T3327" s="15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5">
        <f t="shared" si="206"/>
        <v>42041.714178240742</v>
      </c>
      <c r="T3328" s="15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5">
        <f t="shared" si="206"/>
        <v>42468.374606481477</v>
      </c>
      <c r="T3329" s="15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0" t="s">
        <v>8315</v>
      </c>
      <c r="R3330" t="s">
        <v>8316</v>
      </c>
      <c r="S3330" s="15">
        <f t="shared" si="206"/>
        <v>41822.57503472222</v>
      </c>
      <c r="T3330" s="15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 s="15">
        <f t="shared" ref="S3331:S3394" si="210">(((J3331/60)/60)/24)+(DATE(1970,1,1))</f>
        <v>41837.323009259257</v>
      </c>
      <c r="T3331" s="15">
        <f t="shared" ref="T3331:T3394" si="211">(((I3331/60)/60)/24)+(DATE(1970,1,1))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5">
        <f t="shared" si="210"/>
        <v>42065.887361111112</v>
      </c>
      <c r="T3332" s="15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5">
        <f t="shared" si="210"/>
        <v>42248.697754629626</v>
      </c>
      <c r="T3333" s="15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5">
        <f t="shared" si="210"/>
        <v>41809.860300925924</v>
      </c>
      <c r="T3334" s="15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5">
        <f t="shared" si="210"/>
        <v>42148.676851851851</v>
      </c>
      <c r="T3335" s="15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5">
        <f t="shared" si="210"/>
        <v>42185.521087962959</v>
      </c>
      <c r="T3336" s="15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5">
        <f t="shared" si="210"/>
        <v>41827.674143518518</v>
      </c>
      <c r="T3337" s="15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5">
        <f t="shared" si="210"/>
        <v>42437.398680555561</v>
      </c>
      <c r="T3338" s="15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5">
        <f t="shared" si="210"/>
        <v>41901.282025462962</v>
      </c>
      <c r="T3339" s="15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5">
        <f t="shared" si="210"/>
        <v>42769.574999999997</v>
      </c>
      <c r="T3340" s="15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5">
        <f t="shared" si="210"/>
        <v>42549.665717592594</v>
      </c>
      <c r="T3341" s="15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5">
        <f t="shared" si="210"/>
        <v>42685.974004629628</v>
      </c>
      <c r="T3342" s="15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5">
        <f t="shared" si="210"/>
        <v>42510.798854166671</v>
      </c>
      <c r="T3343" s="15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5">
        <f t="shared" si="210"/>
        <v>42062.296412037031</v>
      </c>
      <c r="T3344" s="15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5">
        <f t="shared" si="210"/>
        <v>42452.916481481487</v>
      </c>
      <c r="T3345" s="15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5">
        <f t="shared" si="210"/>
        <v>41851.200150462959</v>
      </c>
      <c r="T3346" s="15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5">
        <f t="shared" si="210"/>
        <v>42053.106111111112</v>
      </c>
      <c r="T3347" s="15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5">
        <f t="shared" si="210"/>
        <v>42054.024421296301</v>
      </c>
      <c r="T3348" s="15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5">
        <f t="shared" si="210"/>
        <v>42484.551550925928</v>
      </c>
      <c r="T3349" s="15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5">
        <f t="shared" si="210"/>
        <v>42466.558796296296</v>
      </c>
      <c r="T3350" s="15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5">
        <f t="shared" si="210"/>
        <v>42513.110787037032</v>
      </c>
      <c r="T3351" s="15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5">
        <f t="shared" si="210"/>
        <v>42302.701516203699</v>
      </c>
      <c r="T3352" s="15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5">
        <f t="shared" si="210"/>
        <v>41806.395428240743</v>
      </c>
      <c r="T3353" s="15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5">
        <f t="shared" si="210"/>
        <v>42495.992800925931</v>
      </c>
      <c r="T3354" s="15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5">
        <f t="shared" si="210"/>
        <v>42479.432291666672</v>
      </c>
      <c r="T3355" s="15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5">
        <f t="shared" si="210"/>
        <v>42270.7269212963</v>
      </c>
      <c r="T3356" s="15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5">
        <f t="shared" si="210"/>
        <v>42489.619525462964</v>
      </c>
      <c r="T3357" s="15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5">
        <f t="shared" si="210"/>
        <v>42536.815648148149</v>
      </c>
      <c r="T3358" s="15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5">
        <f t="shared" si="210"/>
        <v>41822.417939814812</v>
      </c>
      <c r="T3359" s="15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5">
        <f t="shared" si="210"/>
        <v>41932.311099537037</v>
      </c>
      <c r="T3360" s="15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5">
        <f t="shared" si="210"/>
        <v>42746.057106481487</v>
      </c>
      <c r="T3361" s="15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5">
        <f t="shared" si="210"/>
        <v>42697.082673611112</v>
      </c>
      <c r="T3362" s="15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5">
        <f t="shared" si="210"/>
        <v>41866.025347222225</v>
      </c>
      <c r="T3363" s="15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5">
        <f t="shared" si="210"/>
        <v>42056.091631944444</v>
      </c>
      <c r="T3364" s="15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5">
        <f t="shared" si="210"/>
        <v>41851.771354166667</v>
      </c>
      <c r="T3365" s="15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5">
        <f t="shared" si="210"/>
        <v>42422.977418981478</v>
      </c>
      <c r="T3366" s="15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5">
        <f t="shared" si="210"/>
        <v>42321.101759259262</v>
      </c>
      <c r="T3367" s="15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5">
        <f t="shared" si="210"/>
        <v>42107.067557870367</v>
      </c>
      <c r="T3368" s="15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5">
        <f t="shared" si="210"/>
        <v>42192.933958333335</v>
      </c>
      <c r="T3369" s="15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5">
        <f t="shared" si="210"/>
        <v>41969.199756944443</v>
      </c>
      <c r="T3370" s="15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5">
        <f t="shared" si="210"/>
        <v>42690.041435185187</v>
      </c>
      <c r="T3371" s="15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5">
        <f t="shared" si="210"/>
        <v>42690.334317129629</v>
      </c>
      <c r="T3372" s="15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5">
        <f t="shared" si="210"/>
        <v>42312.874594907407</v>
      </c>
      <c r="T3373" s="15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5">
        <f t="shared" si="210"/>
        <v>41855.548101851848</v>
      </c>
      <c r="T3374" s="15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5">
        <f t="shared" si="210"/>
        <v>42179.854629629626</v>
      </c>
      <c r="T3375" s="15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5">
        <f t="shared" si="210"/>
        <v>42275.731666666667</v>
      </c>
      <c r="T3376" s="15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5">
        <f t="shared" si="210"/>
        <v>41765.610798611109</v>
      </c>
      <c r="T3377" s="15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5">
        <f t="shared" si="210"/>
        <v>42059.701319444444</v>
      </c>
      <c r="T3378" s="15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5">
        <f t="shared" si="210"/>
        <v>42053.732627314821</v>
      </c>
      <c r="T3379" s="15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5">
        <f t="shared" si="210"/>
        <v>41858.355393518519</v>
      </c>
      <c r="T3380" s="15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5">
        <f t="shared" si="210"/>
        <v>42225.513888888891</v>
      </c>
      <c r="T3381" s="15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5">
        <f t="shared" si="210"/>
        <v>41937.95344907407</v>
      </c>
      <c r="T3382" s="15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5">
        <f t="shared" si="210"/>
        <v>42044.184988425928</v>
      </c>
      <c r="T3383" s="15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5">
        <f t="shared" si="210"/>
        <v>42559.431203703702</v>
      </c>
      <c r="T3384" s="15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5">
        <f t="shared" si="210"/>
        <v>42524.782638888893</v>
      </c>
      <c r="T3385" s="15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5">
        <f t="shared" si="210"/>
        <v>42292.087592592594</v>
      </c>
      <c r="T3386" s="15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5">
        <f t="shared" si="210"/>
        <v>41953.8675</v>
      </c>
      <c r="T3387" s="15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5">
        <f t="shared" si="210"/>
        <v>41946.644745370373</v>
      </c>
      <c r="T3388" s="15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5">
        <f t="shared" si="210"/>
        <v>41947.762592592589</v>
      </c>
      <c r="T3389" s="15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5">
        <f t="shared" si="210"/>
        <v>42143.461122685185</v>
      </c>
      <c r="T3390" s="15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5">
        <f t="shared" si="210"/>
        <v>42494.563449074078</v>
      </c>
      <c r="T3391" s="15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5">
        <f t="shared" si="210"/>
        <v>41815.774826388886</v>
      </c>
      <c r="T3392" s="15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5">
        <f t="shared" si="210"/>
        <v>41830.545694444445</v>
      </c>
      <c r="T3393" s="15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0" t="s">
        <v>8315</v>
      </c>
      <c r="R3394" t="s">
        <v>8316</v>
      </c>
      <c r="S3394" s="15">
        <f t="shared" si="210"/>
        <v>42446.845543981486</v>
      </c>
      <c r="T3394" s="15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 s="15">
        <f t="shared" ref="S3395:S3458" si="214">(((J3395/60)/60)/24)+(DATE(1970,1,1))</f>
        <v>41923.921643518523</v>
      </c>
      <c r="T3395" s="15">
        <f t="shared" ref="T3395:T3458" si="215">(((I3395/60)/60)/24)+(DATE(1970,1,1))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5">
        <f t="shared" si="214"/>
        <v>41817.59542824074</v>
      </c>
      <c r="T3396" s="15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5">
        <f t="shared" si="214"/>
        <v>42140.712314814817</v>
      </c>
      <c r="T3397" s="15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5">
        <f t="shared" si="214"/>
        <v>41764.44663194444</v>
      </c>
      <c r="T3398" s="15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5">
        <f t="shared" si="214"/>
        <v>42378.478344907402</v>
      </c>
      <c r="T3399" s="15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5">
        <f t="shared" si="214"/>
        <v>41941.75203703704</v>
      </c>
      <c r="T3400" s="15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5">
        <f t="shared" si="214"/>
        <v>42026.920428240745</v>
      </c>
      <c r="T3401" s="15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5">
        <f t="shared" si="214"/>
        <v>41834.953865740739</v>
      </c>
      <c r="T3402" s="15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5">
        <f t="shared" si="214"/>
        <v>42193.723912037036</v>
      </c>
      <c r="T3403" s="15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5">
        <f t="shared" si="214"/>
        <v>42290.61855324074</v>
      </c>
      <c r="T3404" s="15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5">
        <f t="shared" si="214"/>
        <v>42150.462083333332</v>
      </c>
      <c r="T3405" s="15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5">
        <f t="shared" si="214"/>
        <v>42152.503495370373</v>
      </c>
      <c r="T3406" s="15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5">
        <f t="shared" si="214"/>
        <v>42410.017199074078</v>
      </c>
      <c r="T3407" s="15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5">
        <f t="shared" si="214"/>
        <v>41791.492777777778</v>
      </c>
      <c r="T3408" s="15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5">
        <f t="shared" si="214"/>
        <v>41796.422326388885</v>
      </c>
      <c r="T3409" s="15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5">
        <f t="shared" si="214"/>
        <v>41808.991944444446</v>
      </c>
      <c r="T3410" s="15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5">
        <f t="shared" si="214"/>
        <v>42544.814328703709</v>
      </c>
      <c r="T3411" s="15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5">
        <f t="shared" si="214"/>
        <v>42500.041550925926</v>
      </c>
      <c r="T3412" s="15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5">
        <f t="shared" si="214"/>
        <v>42265.022824074069</v>
      </c>
      <c r="T3413" s="15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5">
        <f t="shared" si="214"/>
        <v>41879.959050925929</v>
      </c>
      <c r="T3414" s="15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5">
        <f t="shared" si="214"/>
        <v>42053.733078703706</v>
      </c>
      <c r="T3415" s="15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5">
        <f t="shared" si="214"/>
        <v>42675.832465277781</v>
      </c>
      <c r="T3416" s="15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5">
        <f t="shared" si="214"/>
        <v>42467.144166666665</v>
      </c>
      <c r="T3417" s="15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5">
        <f t="shared" si="214"/>
        <v>42089.412557870368</v>
      </c>
      <c r="T3418" s="15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5">
        <f t="shared" si="214"/>
        <v>41894.91375</v>
      </c>
      <c r="T3419" s="15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5">
        <f t="shared" si="214"/>
        <v>41752.83457175926</v>
      </c>
      <c r="T3420" s="15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5">
        <f t="shared" si="214"/>
        <v>42448.821585648147</v>
      </c>
      <c r="T3421" s="15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5">
        <f t="shared" si="214"/>
        <v>42405.090300925927</v>
      </c>
      <c r="T3422" s="15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5">
        <f t="shared" si="214"/>
        <v>42037.791238425925</v>
      </c>
      <c r="T3423" s="15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5">
        <f t="shared" si="214"/>
        <v>42323.562222222223</v>
      </c>
      <c r="T3424" s="15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5">
        <f t="shared" si="214"/>
        <v>42088.911354166667</v>
      </c>
      <c r="T3425" s="15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5">
        <f t="shared" si="214"/>
        <v>42018.676898148144</v>
      </c>
      <c r="T3426" s="15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5">
        <f t="shared" si="214"/>
        <v>41884.617314814815</v>
      </c>
      <c r="T3427" s="15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5">
        <f t="shared" si="214"/>
        <v>41884.056747685187</v>
      </c>
      <c r="T3428" s="15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5">
        <f t="shared" si="214"/>
        <v>41792.645277777774</v>
      </c>
      <c r="T3429" s="15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5">
        <f t="shared" si="214"/>
        <v>42038.720451388886</v>
      </c>
      <c r="T3430" s="15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5">
        <f t="shared" si="214"/>
        <v>42662.021539351852</v>
      </c>
      <c r="T3431" s="15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5">
        <f t="shared" si="214"/>
        <v>41820.945613425924</v>
      </c>
      <c r="T3432" s="15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5">
        <f t="shared" si="214"/>
        <v>41839.730937500004</v>
      </c>
      <c r="T3433" s="15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5">
        <f t="shared" si="214"/>
        <v>42380.581180555557</v>
      </c>
      <c r="T3434" s="15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5">
        <f t="shared" si="214"/>
        <v>41776.063136574077</v>
      </c>
      <c r="T3435" s="15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5">
        <f t="shared" si="214"/>
        <v>41800.380428240744</v>
      </c>
      <c r="T3436" s="15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5">
        <f t="shared" si="214"/>
        <v>42572.61681712963</v>
      </c>
      <c r="T3437" s="15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5">
        <f t="shared" si="214"/>
        <v>41851.541585648149</v>
      </c>
      <c r="T3438" s="15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5">
        <f t="shared" si="214"/>
        <v>42205.710879629631</v>
      </c>
      <c r="T3439" s="15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5">
        <f t="shared" si="214"/>
        <v>42100.927858796291</v>
      </c>
      <c r="T3440" s="15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5">
        <f t="shared" si="214"/>
        <v>42374.911226851851</v>
      </c>
      <c r="T3441" s="15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5">
        <f t="shared" si="214"/>
        <v>41809.12300925926</v>
      </c>
      <c r="T3442" s="15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5">
        <f t="shared" si="214"/>
        <v>42294.429641203707</v>
      </c>
      <c r="T3443" s="15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5">
        <f t="shared" si="214"/>
        <v>42124.841111111105</v>
      </c>
      <c r="T3444" s="15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5">
        <f t="shared" si="214"/>
        <v>41861.524837962963</v>
      </c>
      <c r="T3445" s="15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5">
        <f t="shared" si="214"/>
        <v>42521.291504629626</v>
      </c>
      <c r="T3446" s="15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5">
        <f t="shared" si="214"/>
        <v>42272.530509259261</v>
      </c>
      <c r="T3447" s="15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5">
        <f t="shared" si="214"/>
        <v>42016.832465277781</v>
      </c>
      <c r="T3448" s="15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5">
        <f t="shared" si="214"/>
        <v>42402.889027777783</v>
      </c>
      <c r="T3449" s="15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5">
        <f t="shared" si="214"/>
        <v>41960.119085648148</v>
      </c>
      <c r="T3450" s="15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5">
        <f t="shared" si="214"/>
        <v>42532.052523148144</v>
      </c>
      <c r="T3451" s="15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5">
        <f t="shared" si="214"/>
        <v>42036.704525462963</v>
      </c>
      <c r="T3452" s="15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5">
        <f t="shared" si="214"/>
        <v>42088.723692129628</v>
      </c>
      <c r="T3453" s="15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5">
        <f t="shared" si="214"/>
        <v>41820.639189814814</v>
      </c>
      <c r="T3454" s="15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5">
        <f t="shared" si="214"/>
        <v>42535.97865740741</v>
      </c>
      <c r="T3455" s="15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5">
        <f t="shared" si="214"/>
        <v>41821.698599537034</v>
      </c>
      <c r="T3456" s="15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5">
        <f t="shared" si="214"/>
        <v>42626.7503125</v>
      </c>
      <c r="T3457" s="15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0" t="s">
        <v>8315</v>
      </c>
      <c r="R3458" t="s">
        <v>8316</v>
      </c>
      <c r="S3458" s="15">
        <f t="shared" si="214"/>
        <v>41821.205636574072</v>
      </c>
      <c r="T3458" s="15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 s="15">
        <f t="shared" ref="S3459:S3522" si="218">(((J3459/60)/60)/24)+(DATE(1970,1,1))</f>
        <v>42016.706678240742</v>
      </c>
      <c r="T3459" s="15">
        <f t="shared" ref="T3459:T3522" si="219">(((I3459/60)/60)/24)+(DATE(1970,1,1))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5">
        <f t="shared" si="218"/>
        <v>42011.202581018515</v>
      </c>
      <c r="T3460" s="15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5">
        <f t="shared" si="218"/>
        <v>42480.479861111111</v>
      </c>
      <c r="T3461" s="15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5">
        <f t="shared" si="218"/>
        <v>41852.527222222219</v>
      </c>
      <c r="T3462" s="15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5">
        <f t="shared" si="218"/>
        <v>42643.632858796293</v>
      </c>
      <c r="T3463" s="15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5">
        <f t="shared" si="218"/>
        <v>42179.898472222223</v>
      </c>
      <c r="T3464" s="15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5">
        <f t="shared" si="218"/>
        <v>42612.918807870374</v>
      </c>
      <c r="T3465" s="15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5">
        <f t="shared" si="218"/>
        <v>42575.130057870367</v>
      </c>
      <c r="T3466" s="15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5">
        <f t="shared" si="218"/>
        <v>42200.625833333332</v>
      </c>
      <c r="T3467" s="15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5">
        <f t="shared" si="218"/>
        <v>42420.019097222219</v>
      </c>
      <c r="T3468" s="15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5">
        <f t="shared" si="218"/>
        <v>42053.671666666662</v>
      </c>
      <c r="T3469" s="15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5">
        <f t="shared" si="218"/>
        <v>42605.765381944439</v>
      </c>
      <c r="T3470" s="15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5">
        <f t="shared" si="218"/>
        <v>42458.641724537039</v>
      </c>
      <c r="T3471" s="15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5">
        <f t="shared" si="218"/>
        <v>42529.022013888884</v>
      </c>
      <c r="T3472" s="15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5">
        <f t="shared" si="218"/>
        <v>41841.820486111108</v>
      </c>
      <c r="T3473" s="15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5">
        <f t="shared" si="218"/>
        <v>41928.170497685183</v>
      </c>
      <c r="T3474" s="15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5">
        <f t="shared" si="218"/>
        <v>42062.834444444445</v>
      </c>
      <c r="T3475" s="15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5">
        <f t="shared" si="218"/>
        <v>42541.501516203702</v>
      </c>
      <c r="T3476" s="15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5">
        <f t="shared" si="218"/>
        <v>41918.880833333329</v>
      </c>
      <c r="T3477" s="15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5">
        <f t="shared" si="218"/>
        <v>41921.279976851853</v>
      </c>
      <c r="T3478" s="15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5">
        <f t="shared" si="218"/>
        <v>42128.736608796295</v>
      </c>
      <c r="T3479" s="15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5">
        <f t="shared" si="218"/>
        <v>42053.916921296302</v>
      </c>
      <c r="T3480" s="15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5">
        <f t="shared" si="218"/>
        <v>41781.855092592588</v>
      </c>
      <c r="T3481" s="15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5">
        <f t="shared" si="218"/>
        <v>42171.317442129628</v>
      </c>
      <c r="T3482" s="15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5">
        <f t="shared" si="218"/>
        <v>41989.24754629629</v>
      </c>
      <c r="T3483" s="15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5">
        <f t="shared" si="218"/>
        <v>41796.771597222221</v>
      </c>
      <c r="T3484" s="15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5">
        <f t="shared" si="218"/>
        <v>41793.668761574074</v>
      </c>
      <c r="T3485" s="15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5">
        <f t="shared" si="218"/>
        <v>42506.760405092587</v>
      </c>
      <c r="T3486" s="15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5">
        <f t="shared" si="218"/>
        <v>42372.693055555559</v>
      </c>
      <c r="T3487" s="15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5">
        <f t="shared" si="218"/>
        <v>42126.87501157407</v>
      </c>
      <c r="T3488" s="15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5">
        <f t="shared" si="218"/>
        <v>42149.940416666665</v>
      </c>
      <c r="T3489" s="15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5">
        <f t="shared" si="218"/>
        <v>42087.768055555556</v>
      </c>
      <c r="T3490" s="15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5">
        <f t="shared" si="218"/>
        <v>41753.635775462964</v>
      </c>
      <c r="T3491" s="15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5">
        <f t="shared" si="218"/>
        <v>42443.802361111113</v>
      </c>
      <c r="T3492" s="15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5">
        <f t="shared" si="218"/>
        <v>42121.249814814815</v>
      </c>
      <c r="T3493" s="15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5">
        <f t="shared" si="218"/>
        <v>42268.009224537032</v>
      </c>
      <c r="T3494" s="15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5">
        <f t="shared" si="218"/>
        <v>41848.866157407407</v>
      </c>
      <c r="T3495" s="15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5">
        <f t="shared" si="218"/>
        <v>42689.214988425927</v>
      </c>
      <c r="T3496" s="15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5">
        <f t="shared" si="218"/>
        <v>41915.762835648151</v>
      </c>
      <c r="T3497" s="15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5">
        <f t="shared" si="218"/>
        <v>42584.846828703703</v>
      </c>
      <c r="T3498" s="15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5">
        <f t="shared" si="218"/>
        <v>42511.741944444439</v>
      </c>
      <c r="T3499" s="15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5">
        <f t="shared" si="218"/>
        <v>42459.15861111111</v>
      </c>
      <c r="T3500" s="15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5">
        <f t="shared" si="218"/>
        <v>42132.036168981482</v>
      </c>
      <c r="T3501" s="15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5">
        <f t="shared" si="218"/>
        <v>42419.91942129629</v>
      </c>
      <c r="T3502" s="15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5">
        <f t="shared" si="218"/>
        <v>42233.763831018514</v>
      </c>
      <c r="T3503" s="15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5">
        <f t="shared" si="218"/>
        <v>42430.839398148149</v>
      </c>
      <c r="T3504" s="15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5">
        <f t="shared" si="218"/>
        <v>42545.478333333333</v>
      </c>
      <c r="T3505" s="15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5">
        <f t="shared" si="218"/>
        <v>42297.748738425929</v>
      </c>
      <c r="T3506" s="15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5">
        <f t="shared" si="218"/>
        <v>41760.935706018521</v>
      </c>
      <c r="T3507" s="15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5">
        <f t="shared" si="218"/>
        <v>41829.734259259261</v>
      </c>
      <c r="T3508" s="15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5">
        <f t="shared" si="218"/>
        <v>42491.92288194444</v>
      </c>
      <c r="T3509" s="15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5">
        <f t="shared" si="218"/>
        <v>42477.729780092588</v>
      </c>
      <c r="T3510" s="15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5">
        <f t="shared" si="218"/>
        <v>41950.859560185185</v>
      </c>
      <c r="T3511" s="15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5">
        <f t="shared" si="218"/>
        <v>41802.62090277778</v>
      </c>
      <c r="T3512" s="15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5">
        <f t="shared" si="218"/>
        <v>41927.873784722222</v>
      </c>
      <c r="T3513" s="15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5">
        <f t="shared" si="218"/>
        <v>42057.536944444444</v>
      </c>
      <c r="T3514" s="15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5">
        <f t="shared" si="218"/>
        <v>41781.096203703702</v>
      </c>
      <c r="T3515" s="15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5">
        <f t="shared" si="218"/>
        <v>42020.846666666665</v>
      </c>
      <c r="T3516" s="15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5">
        <f t="shared" si="218"/>
        <v>42125.772812499999</v>
      </c>
      <c r="T3517" s="15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5">
        <f t="shared" si="218"/>
        <v>41856.010069444441</v>
      </c>
      <c r="T3518" s="15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5">
        <f t="shared" si="218"/>
        <v>41794.817523148151</v>
      </c>
      <c r="T3519" s="15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5">
        <f t="shared" si="218"/>
        <v>41893.783553240741</v>
      </c>
      <c r="T3520" s="15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5">
        <f t="shared" si="218"/>
        <v>42037.598958333328</v>
      </c>
      <c r="T3521" s="15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0" t="s">
        <v>8315</v>
      </c>
      <c r="R3522" t="s">
        <v>8316</v>
      </c>
      <c r="S3522" s="15">
        <f t="shared" si="218"/>
        <v>42227.824212962965</v>
      </c>
      <c r="T3522" s="15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 s="15">
        <f t="shared" ref="S3523:S3586" si="222">(((J3523/60)/60)/24)+(DATE(1970,1,1))</f>
        <v>41881.361342592594</v>
      </c>
      <c r="T3523" s="15">
        <f t="shared" ref="T3523:T3586" si="223">(((I3523/60)/60)/24)+(DATE(1970,1,1))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5">
        <f t="shared" si="222"/>
        <v>42234.789884259255</v>
      </c>
      <c r="T3524" s="15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5">
        <f t="shared" si="222"/>
        <v>42581.397546296299</v>
      </c>
      <c r="T3525" s="15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5">
        <f t="shared" si="222"/>
        <v>41880.76357638889</v>
      </c>
      <c r="T3526" s="15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5">
        <f t="shared" si="222"/>
        <v>42214.6956712963</v>
      </c>
      <c r="T3527" s="15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5">
        <f t="shared" si="222"/>
        <v>42460.335312499999</v>
      </c>
      <c r="T3528" s="15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5">
        <f t="shared" si="222"/>
        <v>42167.023206018523</v>
      </c>
      <c r="T3529" s="15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5">
        <f t="shared" si="222"/>
        <v>42733.50136574074</v>
      </c>
      <c r="T3530" s="15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5">
        <f t="shared" si="222"/>
        <v>42177.761782407411</v>
      </c>
      <c r="T3531" s="15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5">
        <f t="shared" si="222"/>
        <v>42442.623344907406</v>
      </c>
      <c r="T3532" s="15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5">
        <f t="shared" si="222"/>
        <v>42521.654328703706</v>
      </c>
      <c r="T3533" s="15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5">
        <f t="shared" si="222"/>
        <v>41884.599849537037</v>
      </c>
      <c r="T3534" s="15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5">
        <f t="shared" si="222"/>
        <v>42289.761192129634</v>
      </c>
      <c r="T3535" s="15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5">
        <f t="shared" si="222"/>
        <v>42243.6252662037</v>
      </c>
      <c r="T3536" s="15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5">
        <f t="shared" si="222"/>
        <v>42248.640162037031</v>
      </c>
      <c r="T3537" s="15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5">
        <f t="shared" si="222"/>
        <v>42328.727141203708</v>
      </c>
      <c r="T3538" s="15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5">
        <f t="shared" si="222"/>
        <v>41923.354351851849</v>
      </c>
      <c r="T3539" s="15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5">
        <f t="shared" si="222"/>
        <v>42571.420601851853</v>
      </c>
      <c r="T3540" s="15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5">
        <f t="shared" si="222"/>
        <v>42600.756041666667</v>
      </c>
      <c r="T3541" s="15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5">
        <f t="shared" si="222"/>
        <v>42517.003368055557</v>
      </c>
      <c r="T3542" s="15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5">
        <f t="shared" si="222"/>
        <v>42222.730034722219</v>
      </c>
      <c r="T3543" s="15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5">
        <f t="shared" si="222"/>
        <v>41829.599791666667</v>
      </c>
      <c r="T3544" s="15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5">
        <f t="shared" si="222"/>
        <v>42150.755312499998</v>
      </c>
      <c r="T3545" s="15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5">
        <f t="shared" si="222"/>
        <v>42040.831678240742</v>
      </c>
      <c r="T3546" s="15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5">
        <f t="shared" si="222"/>
        <v>42075.807395833333</v>
      </c>
      <c r="T3547" s="15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5">
        <f t="shared" si="222"/>
        <v>42073.660694444443</v>
      </c>
      <c r="T3548" s="15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5">
        <f t="shared" si="222"/>
        <v>42480.078715277778</v>
      </c>
      <c r="T3549" s="15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5">
        <f t="shared" si="222"/>
        <v>42411.942291666666</v>
      </c>
      <c r="T3550" s="15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5">
        <f t="shared" si="222"/>
        <v>42223.394363425927</v>
      </c>
      <c r="T3551" s="15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5">
        <f t="shared" si="222"/>
        <v>42462.893495370372</v>
      </c>
      <c r="T3552" s="15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5">
        <f t="shared" si="222"/>
        <v>41753.515856481477</v>
      </c>
      <c r="T3553" s="15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5">
        <f t="shared" si="222"/>
        <v>41788.587083333332</v>
      </c>
      <c r="T3554" s="15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5">
        <f t="shared" si="222"/>
        <v>42196.028703703705</v>
      </c>
      <c r="T3555" s="15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5">
        <f t="shared" si="222"/>
        <v>42016.050451388888</v>
      </c>
      <c r="T3556" s="15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5">
        <f t="shared" si="222"/>
        <v>42661.442060185189</v>
      </c>
      <c r="T3557" s="15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5">
        <f t="shared" si="222"/>
        <v>41808.649583333332</v>
      </c>
      <c r="T3558" s="15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5">
        <f t="shared" si="222"/>
        <v>41730.276747685188</v>
      </c>
      <c r="T3559" s="15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5">
        <f t="shared" si="222"/>
        <v>42139.816840277781</v>
      </c>
      <c r="T3560" s="15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5">
        <f t="shared" si="222"/>
        <v>42194.096157407403</v>
      </c>
      <c r="T3561" s="15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5">
        <f t="shared" si="222"/>
        <v>42115.889652777783</v>
      </c>
      <c r="T3562" s="15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5">
        <f t="shared" si="222"/>
        <v>42203.680300925931</v>
      </c>
      <c r="T3563" s="15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5">
        <f t="shared" si="222"/>
        <v>42433.761886574073</v>
      </c>
      <c r="T3564" s="15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5">
        <f t="shared" si="222"/>
        <v>42555.671944444446</v>
      </c>
      <c r="T3565" s="15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5">
        <f t="shared" si="222"/>
        <v>42236.623252314821</v>
      </c>
      <c r="T3566" s="15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5">
        <f t="shared" si="222"/>
        <v>41974.743148148147</v>
      </c>
      <c r="T3567" s="15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5">
        <f t="shared" si="222"/>
        <v>41997.507905092592</v>
      </c>
      <c r="T3568" s="15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5">
        <f t="shared" si="222"/>
        <v>42135.810694444444</v>
      </c>
      <c r="T3569" s="15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5">
        <f t="shared" si="222"/>
        <v>41869.740671296298</v>
      </c>
      <c r="T3570" s="15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5">
        <f t="shared" si="222"/>
        <v>41982.688611111109</v>
      </c>
      <c r="T3571" s="15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5">
        <f t="shared" si="222"/>
        <v>41976.331979166673</v>
      </c>
      <c r="T3572" s="15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5">
        <f t="shared" si="222"/>
        <v>41912.858946759261</v>
      </c>
      <c r="T3573" s="15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5">
        <f t="shared" si="222"/>
        <v>42146.570393518516</v>
      </c>
      <c r="T3574" s="15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5">
        <f t="shared" si="222"/>
        <v>41921.375532407408</v>
      </c>
      <c r="T3575" s="15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5">
        <f t="shared" si="222"/>
        <v>41926.942685185182</v>
      </c>
      <c r="T3576" s="15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5">
        <f t="shared" si="222"/>
        <v>42561.783877314811</v>
      </c>
      <c r="T3577" s="15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5">
        <f t="shared" si="222"/>
        <v>42649.54923611111</v>
      </c>
      <c r="T3578" s="15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5">
        <f t="shared" si="222"/>
        <v>42093.786840277782</v>
      </c>
      <c r="T3579" s="15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5">
        <f t="shared" si="222"/>
        <v>42460.733530092592</v>
      </c>
      <c r="T3580" s="15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5">
        <f t="shared" si="222"/>
        <v>42430.762222222227</v>
      </c>
      <c r="T3581" s="15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5">
        <f t="shared" si="222"/>
        <v>42026.176180555558</v>
      </c>
      <c r="T3582" s="15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5">
        <f t="shared" si="222"/>
        <v>41836.471180555556</v>
      </c>
      <c r="T3583" s="15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5">
        <f t="shared" si="222"/>
        <v>42451.095856481479</v>
      </c>
      <c r="T3584" s="15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5">
        <f t="shared" si="222"/>
        <v>42418.425983796296</v>
      </c>
      <c r="T3585" s="15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0" t="s">
        <v>8315</v>
      </c>
      <c r="R3586" t="s">
        <v>8316</v>
      </c>
      <c r="S3586" s="15">
        <f t="shared" si="222"/>
        <v>42168.316481481481</v>
      </c>
      <c r="T3586" s="15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 s="15">
        <f t="shared" ref="S3587:S3650" si="226">(((J3587/60)/60)/24)+(DATE(1970,1,1))</f>
        <v>41964.716319444444</v>
      </c>
      <c r="T3587" s="15">
        <f t="shared" ref="T3587:T3650" si="227">(((I3587/60)/60)/24)+(DATE(1970,1,1))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5">
        <f t="shared" si="226"/>
        <v>42576.697569444441</v>
      </c>
      <c r="T3588" s="15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5">
        <f t="shared" si="226"/>
        <v>42503.539976851855</v>
      </c>
      <c r="T3589" s="15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5">
        <f t="shared" si="226"/>
        <v>42101.828819444447</v>
      </c>
      <c r="T3590" s="15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5">
        <f t="shared" si="226"/>
        <v>42125.647534722222</v>
      </c>
      <c r="T3591" s="15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5">
        <f t="shared" si="226"/>
        <v>41902.333726851852</v>
      </c>
      <c r="T3592" s="15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5">
        <f t="shared" si="226"/>
        <v>42003.948425925926</v>
      </c>
      <c r="T3593" s="15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5">
        <f t="shared" si="226"/>
        <v>41988.829942129625</v>
      </c>
      <c r="T3594" s="15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5">
        <f t="shared" si="226"/>
        <v>41974.898599537039</v>
      </c>
      <c r="T3595" s="15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5">
        <f t="shared" si="226"/>
        <v>42592.066921296297</v>
      </c>
      <c r="T3596" s="15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5">
        <f t="shared" si="226"/>
        <v>42050.008368055554</v>
      </c>
      <c r="T3597" s="15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5">
        <f t="shared" si="226"/>
        <v>41856.715069444443</v>
      </c>
      <c r="T3598" s="15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5">
        <f t="shared" si="226"/>
        <v>42417.585532407407</v>
      </c>
      <c r="T3599" s="15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5">
        <f t="shared" si="226"/>
        <v>41866.79886574074</v>
      </c>
      <c r="T3600" s="15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5">
        <f t="shared" si="226"/>
        <v>42220.79487268519</v>
      </c>
      <c r="T3601" s="15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5">
        <f t="shared" si="226"/>
        <v>42628.849120370374</v>
      </c>
      <c r="T3602" s="15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5">
        <f t="shared" si="226"/>
        <v>41990.99863425926</v>
      </c>
      <c r="T3603" s="15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5">
        <f t="shared" si="226"/>
        <v>42447.894432870366</v>
      </c>
      <c r="T3604" s="15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5">
        <f t="shared" si="226"/>
        <v>42283.864351851851</v>
      </c>
      <c r="T3605" s="15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5">
        <f t="shared" si="226"/>
        <v>42483.015694444446</v>
      </c>
      <c r="T3606" s="15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5">
        <f t="shared" si="226"/>
        <v>42383.793124999997</v>
      </c>
      <c r="T3607" s="15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5">
        <f t="shared" si="226"/>
        <v>42566.604826388888</v>
      </c>
      <c r="T3608" s="15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5">
        <f t="shared" si="226"/>
        <v>42338.963912037041</v>
      </c>
      <c r="T3609" s="15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5">
        <f t="shared" si="226"/>
        <v>42506.709375000006</v>
      </c>
      <c r="T3610" s="15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5">
        <f t="shared" si="226"/>
        <v>42429.991724537031</v>
      </c>
      <c r="T3611" s="15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5">
        <f t="shared" si="226"/>
        <v>42203.432129629626</v>
      </c>
      <c r="T3612" s="15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5">
        <f t="shared" si="226"/>
        <v>42072.370381944449</v>
      </c>
      <c r="T3613" s="15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5">
        <f t="shared" si="226"/>
        <v>41789.726979166669</v>
      </c>
      <c r="T3614" s="15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5">
        <f t="shared" si="226"/>
        <v>41788.58997685185</v>
      </c>
      <c r="T3615" s="15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5">
        <f t="shared" si="226"/>
        <v>42144.041851851856</v>
      </c>
      <c r="T3616" s="15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5">
        <f t="shared" si="226"/>
        <v>42318.593703703707</v>
      </c>
      <c r="T3617" s="15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5">
        <f t="shared" si="226"/>
        <v>42052.949814814812</v>
      </c>
      <c r="T3618" s="15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5">
        <f t="shared" si="226"/>
        <v>42779.610289351855</v>
      </c>
      <c r="T3619" s="15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5">
        <f t="shared" si="226"/>
        <v>42128.627893518518</v>
      </c>
      <c r="T3620" s="15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5">
        <f t="shared" si="226"/>
        <v>42661.132245370376</v>
      </c>
      <c r="T3621" s="15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5">
        <f t="shared" si="226"/>
        <v>42037.938206018516</v>
      </c>
      <c r="T3622" s="15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5">
        <f t="shared" si="226"/>
        <v>42619.935694444444</v>
      </c>
      <c r="T3623" s="15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5">
        <f t="shared" si="226"/>
        <v>41877.221886574072</v>
      </c>
      <c r="T3624" s="15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5">
        <f t="shared" si="226"/>
        <v>41828.736921296295</v>
      </c>
      <c r="T3625" s="15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5">
        <f t="shared" si="226"/>
        <v>42545.774189814809</v>
      </c>
      <c r="T3626" s="15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5">
        <f t="shared" si="226"/>
        <v>42157.652511574073</v>
      </c>
      <c r="T3627" s="15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5">
        <f t="shared" si="226"/>
        <v>41846.667326388888</v>
      </c>
      <c r="T3628" s="15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5">
        <f t="shared" si="226"/>
        <v>42460.741747685184</v>
      </c>
      <c r="T3629" s="15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5">
        <f t="shared" si="226"/>
        <v>42291.833287037036</v>
      </c>
      <c r="T3630" s="15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5">
        <f t="shared" si="226"/>
        <v>42437.094490740739</v>
      </c>
      <c r="T3631" s="15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5">
        <f t="shared" si="226"/>
        <v>41942.84710648148</v>
      </c>
      <c r="T3632" s="15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5">
        <f t="shared" si="226"/>
        <v>41880.753437499996</v>
      </c>
      <c r="T3633" s="15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5">
        <f t="shared" si="226"/>
        <v>41946.936909722222</v>
      </c>
      <c r="T3634" s="15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5">
        <f t="shared" si="226"/>
        <v>42649.623460648145</v>
      </c>
      <c r="T3635" s="15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5">
        <f t="shared" si="226"/>
        <v>42701.166365740741</v>
      </c>
      <c r="T3636" s="15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5">
        <f t="shared" si="226"/>
        <v>42450.88282407407</v>
      </c>
      <c r="T3637" s="15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5">
        <f t="shared" si="226"/>
        <v>42226.694780092599</v>
      </c>
      <c r="T3638" s="15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5">
        <f t="shared" si="226"/>
        <v>41975.700636574074</v>
      </c>
      <c r="T3639" s="15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5">
        <f t="shared" si="226"/>
        <v>42053.672824074078</v>
      </c>
      <c r="T3640" s="15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5">
        <f t="shared" si="226"/>
        <v>42590.677152777775</v>
      </c>
      <c r="T3641" s="15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5">
        <f t="shared" si="226"/>
        <v>42104.781597222223</v>
      </c>
      <c r="T3642" s="15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5">
        <f t="shared" si="226"/>
        <v>41899.627071759263</v>
      </c>
      <c r="T3643" s="15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5">
        <f t="shared" si="226"/>
        <v>42297.816284722227</v>
      </c>
      <c r="T3644" s="15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5">
        <f t="shared" si="226"/>
        <v>42285.143969907411</v>
      </c>
      <c r="T3645" s="15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5">
        <f t="shared" si="226"/>
        <v>42409.241747685184</v>
      </c>
      <c r="T3646" s="15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5">
        <f t="shared" si="226"/>
        <v>42665.970347222217</v>
      </c>
      <c r="T3647" s="15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5">
        <f t="shared" si="226"/>
        <v>42140.421319444446</v>
      </c>
      <c r="T3648" s="15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5">
        <f t="shared" si="226"/>
        <v>42598.749155092592</v>
      </c>
      <c r="T3649" s="15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0" t="s">
        <v>8315</v>
      </c>
      <c r="R3650" t="s">
        <v>8316</v>
      </c>
      <c r="S3650" s="15">
        <f t="shared" si="226"/>
        <v>41887.292187500003</v>
      </c>
      <c r="T3650" s="15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 s="15">
        <f t="shared" ref="S3651:S3714" si="230">(((J3651/60)/60)/24)+(DATE(1970,1,1))</f>
        <v>41780.712893518517</v>
      </c>
      <c r="T3651" s="15">
        <f t="shared" ref="T3651:T3714" si="231">(((I3651/60)/60)/24)+(DATE(1970,1,1))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5">
        <f t="shared" si="230"/>
        <v>42381.478981481487</v>
      </c>
      <c r="T3652" s="15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5">
        <f t="shared" si="230"/>
        <v>41828.646319444444</v>
      </c>
      <c r="T3653" s="15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5">
        <f t="shared" si="230"/>
        <v>42596.644699074073</v>
      </c>
      <c r="T3654" s="15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5">
        <f t="shared" si="230"/>
        <v>42191.363506944443</v>
      </c>
      <c r="T3655" s="15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5">
        <f t="shared" si="230"/>
        <v>42440.416504629626</v>
      </c>
      <c r="T3656" s="15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5">
        <f t="shared" si="230"/>
        <v>42173.803217592591</v>
      </c>
      <c r="T3657" s="15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5">
        <f t="shared" si="230"/>
        <v>42737.910138888896</v>
      </c>
      <c r="T3658" s="15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5">
        <f t="shared" si="230"/>
        <v>42499.629849537043</v>
      </c>
      <c r="T3659" s="15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5">
        <f t="shared" si="230"/>
        <v>41775.858564814815</v>
      </c>
      <c r="T3660" s="15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5">
        <f t="shared" si="230"/>
        <v>42055.277199074073</v>
      </c>
      <c r="T3661" s="15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5">
        <f t="shared" si="230"/>
        <v>41971.881076388891</v>
      </c>
      <c r="T3662" s="15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5">
        <f t="shared" si="230"/>
        <v>42447.896666666667</v>
      </c>
      <c r="T3663" s="15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5">
        <f t="shared" si="230"/>
        <v>42064.220069444447</v>
      </c>
      <c r="T3664" s="15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5">
        <f t="shared" si="230"/>
        <v>42665.451736111107</v>
      </c>
      <c r="T3665" s="15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5">
        <f t="shared" si="230"/>
        <v>42523.248715277776</v>
      </c>
      <c r="T3666" s="15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5">
        <f t="shared" si="230"/>
        <v>42294.808124999996</v>
      </c>
      <c r="T3667" s="15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5">
        <f t="shared" si="230"/>
        <v>41822.90488425926</v>
      </c>
      <c r="T3668" s="15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5">
        <f t="shared" si="230"/>
        <v>42173.970127314817</v>
      </c>
      <c r="T3669" s="15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5">
        <f t="shared" si="230"/>
        <v>42185.556157407409</v>
      </c>
      <c r="T3670" s="15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5">
        <f t="shared" si="230"/>
        <v>42136.675196759257</v>
      </c>
      <c r="T3671" s="15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5">
        <f t="shared" si="230"/>
        <v>42142.514016203699</v>
      </c>
      <c r="T3672" s="15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5">
        <f t="shared" si="230"/>
        <v>41820.62809027778</v>
      </c>
      <c r="T3673" s="15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5">
        <f t="shared" si="230"/>
        <v>41878.946574074071</v>
      </c>
      <c r="T3674" s="15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5">
        <f t="shared" si="230"/>
        <v>41914.295104166667</v>
      </c>
      <c r="T3675" s="15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5">
        <f t="shared" si="230"/>
        <v>42556.873020833329</v>
      </c>
      <c r="T3676" s="15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5">
        <f t="shared" si="230"/>
        <v>42493.597013888888</v>
      </c>
      <c r="T3677" s="15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5">
        <f t="shared" si="230"/>
        <v>41876.815787037034</v>
      </c>
      <c r="T3678" s="15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5">
        <f t="shared" si="230"/>
        <v>41802.574282407404</v>
      </c>
      <c r="T3679" s="15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5">
        <f t="shared" si="230"/>
        <v>42120.531226851846</v>
      </c>
      <c r="T3680" s="15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5">
        <f t="shared" si="230"/>
        <v>41786.761354166665</v>
      </c>
      <c r="T3681" s="15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5">
        <f t="shared" si="230"/>
        <v>42627.454097222217</v>
      </c>
      <c r="T3682" s="15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5">
        <f t="shared" si="230"/>
        <v>42374.651504629626</v>
      </c>
      <c r="T3683" s="15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5">
        <f t="shared" si="230"/>
        <v>41772.685393518521</v>
      </c>
      <c r="T3684" s="15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5">
        <f t="shared" si="230"/>
        <v>42633.116851851853</v>
      </c>
      <c r="T3685" s="15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5">
        <f t="shared" si="230"/>
        <v>42219.180393518516</v>
      </c>
      <c r="T3686" s="15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5">
        <f t="shared" si="230"/>
        <v>41753.593275462961</v>
      </c>
      <c r="T3687" s="15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5">
        <f t="shared" si="230"/>
        <v>42230.662731481483</v>
      </c>
      <c r="T3688" s="15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5">
        <f t="shared" si="230"/>
        <v>41787.218229166669</v>
      </c>
      <c r="T3689" s="15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5">
        <f t="shared" si="230"/>
        <v>41829.787083333329</v>
      </c>
      <c r="T3690" s="15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5">
        <f t="shared" si="230"/>
        <v>42147.826840277776</v>
      </c>
      <c r="T3691" s="15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5">
        <f t="shared" si="230"/>
        <v>41940.598182870373</v>
      </c>
      <c r="T3692" s="15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5">
        <f t="shared" si="230"/>
        <v>42020.700567129628</v>
      </c>
      <c r="T3693" s="15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5">
        <f t="shared" si="230"/>
        <v>41891.96503472222</v>
      </c>
      <c r="T3694" s="15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5">
        <f t="shared" si="230"/>
        <v>42309.191307870366</v>
      </c>
      <c r="T3695" s="15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5">
        <f t="shared" si="230"/>
        <v>42490.133877314816</v>
      </c>
      <c r="T3696" s="15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5">
        <f t="shared" si="230"/>
        <v>41995.870486111111</v>
      </c>
      <c r="T3697" s="15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5">
        <f t="shared" si="230"/>
        <v>41988.617083333331</v>
      </c>
      <c r="T3698" s="15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5">
        <f t="shared" si="230"/>
        <v>42479.465833333335</v>
      </c>
      <c r="T3699" s="15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5">
        <f t="shared" si="230"/>
        <v>42401.806562500002</v>
      </c>
      <c r="T3700" s="15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5">
        <f t="shared" si="230"/>
        <v>41897.602037037039</v>
      </c>
      <c r="T3701" s="15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5">
        <f t="shared" si="230"/>
        <v>41882.585648148146</v>
      </c>
      <c r="T3702" s="15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5">
        <f t="shared" si="230"/>
        <v>42129.541585648149</v>
      </c>
      <c r="T3703" s="15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5">
        <f t="shared" si="230"/>
        <v>42524.53800925926</v>
      </c>
      <c r="T3704" s="15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5">
        <f t="shared" si="230"/>
        <v>42556.504490740743</v>
      </c>
      <c r="T3705" s="15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5">
        <f t="shared" si="230"/>
        <v>42461.689745370371</v>
      </c>
      <c r="T3706" s="15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5">
        <f t="shared" si="230"/>
        <v>41792.542986111112</v>
      </c>
      <c r="T3707" s="15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5">
        <f t="shared" si="230"/>
        <v>41879.913761574076</v>
      </c>
      <c r="T3708" s="15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5">
        <f t="shared" si="230"/>
        <v>42552.048356481479</v>
      </c>
      <c r="T3709" s="15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5">
        <f t="shared" si="230"/>
        <v>41810.142199074071</v>
      </c>
      <c r="T3710" s="15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5">
        <f t="shared" si="230"/>
        <v>41785.707708333335</v>
      </c>
      <c r="T3711" s="15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5">
        <f t="shared" si="230"/>
        <v>42072.576249999998</v>
      </c>
      <c r="T3712" s="15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5">
        <f t="shared" si="230"/>
        <v>41779.724224537036</v>
      </c>
      <c r="T3713" s="15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0" t="s">
        <v>8315</v>
      </c>
      <c r="R3714" t="s">
        <v>8316</v>
      </c>
      <c r="S3714" s="15">
        <f t="shared" si="230"/>
        <v>42134.172071759262</v>
      </c>
      <c r="T3714" s="15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 s="15">
        <f t="shared" ref="S3715:S3778" si="234">(((J3715/60)/60)/24)+(DATE(1970,1,1))</f>
        <v>42505.738032407404</v>
      </c>
      <c r="T3715" s="15">
        <f t="shared" ref="T3715:T3778" si="235">(((I3715/60)/60)/24)+(DATE(1970,1,1))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5">
        <f t="shared" si="234"/>
        <v>42118.556331018524</v>
      </c>
      <c r="T3716" s="15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5">
        <f t="shared" si="234"/>
        <v>42036.995590277773</v>
      </c>
      <c r="T3717" s="15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5">
        <f t="shared" si="234"/>
        <v>42360.887835648144</v>
      </c>
      <c r="T3718" s="15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5">
        <f t="shared" si="234"/>
        <v>42102.866307870368</v>
      </c>
      <c r="T3719" s="15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5">
        <f t="shared" si="234"/>
        <v>42032.716145833328</v>
      </c>
      <c r="T3720" s="15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5">
        <f t="shared" si="234"/>
        <v>42147.729930555557</v>
      </c>
      <c r="T3721" s="15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5">
        <f t="shared" si="234"/>
        <v>42165.993125000001</v>
      </c>
      <c r="T3722" s="15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5">
        <f t="shared" si="234"/>
        <v>41927.936157407406</v>
      </c>
      <c r="T3723" s="15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5">
        <f t="shared" si="234"/>
        <v>42381.671840277777</v>
      </c>
      <c r="T3724" s="15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5">
        <f t="shared" si="234"/>
        <v>41943.753032407411</v>
      </c>
      <c r="T3725" s="15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5">
        <f t="shared" si="234"/>
        <v>42465.491435185191</v>
      </c>
      <c r="T3726" s="15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5">
        <f t="shared" si="234"/>
        <v>42401.945219907408</v>
      </c>
      <c r="T3727" s="15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5">
        <f t="shared" si="234"/>
        <v>42462.140868055561</v>
      </c>
      <c r="T3728" s="15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5">
        <f t="shared" si="234"/>
        <v>42632.348310185189</v>
      </c>
      <c r="T3729" s="15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5">
        <f t="shared" si="234"/>
        <v>42205.171018518522</v>
      </c>
      <c r="T3730" s="15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5">
        <f t="shared" si="234"/>
        <v>42041.205000000002</v>
      </c>
      <c r="T3731" s="15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5">
        <f t="shared" si="234"/>
        <v>42203.677766203706</v>
      </c>
      <c r="T3732" s="15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5">
        <f t="shared" si="234"/>
        <v>41983.752847222218</v>
      </c>
      <c r="T3733" s="15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5">
        <f t="shared" si="234"/>
        <v>41968.677465277782</v>
      </c>
      <c r="T3734" s="15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5">
        <f t="shared" si="234"/>
        <v>42103.024398148147</v>
      </c>
      <c r="T3735" s="15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5">
        <f t="shared" si="234"/>
        <v>42089.901574074072</v>
      </c>
      <c r="T3736" s="15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5">
        <f t="shared" si="234"/>
        <v>42122.693159722221</v>
      </c>
      <c r="T3737" s="15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5">
        <f t="shared" si="234"/>
        <v>42048.711724537032</v>
      </c>
      <c r="T3738" s="15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5">
        <f t="shared" si="234"/>
        <v>42297.691006944442</v>
      </c>
      <c r="T3739" s="15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5">
        <f t="shared" si="234"/>
        <v>41813.938715277778</v>
      </c>
      <c r="T3740" s="15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5">
        <f t="shared" si="234"/>
        <v>42548.449861111112</v>
      </c>
      <c r="T3741" s="15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5">
        <f t="shared" si="234"/>
        <v>41833.089756944442</v>
      </c>
      <c r="T3742" s="15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5">
        <f t="shared" si="234"/>
        <v>42325.920717592591</v>
      </c>
      <c r="T3743" s="15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5">
        <f t="shared" si="234"/>
        <v>41858.214629629627</v>
      </c>
      <c r="T3744" s="15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5">
        <f t="shared" si="234"/>
        <v>41793.710231481484</v>
      </c>
      <c r="T3745" s="15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5">
        <f t="shared" si="234"/>
        <v>41793.814259259263</v>
      </c>
      <c r="T3746" s="15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5">
        <f t="shared" si="234"/>
        <v>41831.697939814818</v>
      </c>
      <c r="T3747" s="15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5">
        <f t="shared" si="234"/>
        <v>42621.389340277776</v>
      </c>
      <c r="T3748" s="15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5">
        <f t="shared" si="234"/>
        <v>42164.299722222218</v>
      </c>
      <c r="T3749" s="15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5">
        <f t="shared" si="234"/>
        <v>42395.706435185188</v>
      </c>
      <c r="T3750" s="15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5">
        <f t="shared" si="234"/>
        <v>42458.127175925925</v>
      </c>
      <c r="T3751" s="15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5">
        <f t="shared" si="234"/>
        <v>42016.981574074074</v>
      </c>
      <c r="T3752" s="15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5">
        <f t="shared" si="234"/>
        <v>42403.035567129627</v>
      </c>
      <c r="T3753" s="15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5">
        <f t="shared" si="234"/>
        <v>42619.802488425921</v>
      </c>
      <c r="T3754" s="15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5">
        <f t="shared" si="234"/>
        <v>42128.824074074073</v>
      </c>
      <c r="T3755" s="15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5">
        <f t="shared" si="234"/>
        <v>41808.881215277775</v>
      </c>
      <c r="T3756" s="15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5">
        <f t="shared" si="234"/>
        <v>42445.866979166662</v>
      </c>
      <c r="T3757" s="15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5">
        <f t="shared" si="234"/>
        <v>41771.814791666664</v>
      </c>
      <c r="T3758" s="15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5">
        <f t="shared" si="234"/>
        <v>41954.850868055553</v>
      </c>
      <c r="T3759" s="15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5">
        <f t="shared" si="234"/>
        <v>41747.471504629626</v>
      </c>
      <c r="T3760" s="15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5">
        <f t="shared" si="234"/>
        <v>42182.108252314814</v>
      </c>
      <c r="T3761" s="15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5">
        <f t="shared" si="234"/>
        <v>41739.525300925925</v>
      </c>
      <c r="T3762" s="15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5">
        <f t="shared" si="234"/>
        <v>42173.466863425929</v>
      </c>
      <c r="T3763" s="15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5">
        <f t="shared" si="234"/>
        <v>42193.813530092593</v>
      </c>
      <c r="T3764" s="15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5">
        <f t="shared" si="234"/>
        <v>42065.750300925924</v>
      </c>
      <c r="T3765" s="15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5">
        <f t="shared" si="234"/>
        <v>42499.842962962968</v>
      </c>
      <c r="T3766" s="15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5">
        <f t="shared" si="234"/>
        <v>41820.776412037041</v>
      </c>
      <c r="T3767" s="15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5">
        <f t="shared" si="234"/>
        <v>41788.167187500003</v>
      </c>
      <c r="T3768" s="15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5">
        <f t="shared" si="234"/>
        <v>42050.019641203704</v>
      </c>
      <c r="T3769" s="15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5">
        <f t="shared" si="234"/>
        <v>41772.727893518517</v>
      </c>
      <c r="T3770" s="15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5">
        <f t="shared" si="234"/>
        <v>42445.598136574074</v>
      </c>
      <c r="T3771" s="15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5">
        <f t="shared" si="234"/>
        <v>42138.930671296301</v>
      </c>
      <c r="T3772" s="15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5">
        <f t="shared" si="234"/>
        <v>42493.857083333336</v>
      </c>
      <c r="T3773" s="15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5">
        <f t="shared" si="234"/>
        <v>42682.616967592592</v>
      </c>
      <c r="T3774" s="15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5">
        <f t="shared" si="234"/>
        <v>42656.005173611105</v>
      </c>
      <c r="T3775" s="15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5">
        <f t="shared" si="234"/>
        <v>42087.792303240742</v>
      </c>
      <c r="T3776" s="15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5">
        <f t="shared" si="234"/>
        <v>42075.942627314813</v>
      </c>
      <c r="T3777" s="15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0" t="s">
        <v>8315</v>
      </c>
      <c r="R3778" t="s">
        <v>8357</v>
      </c>
      <c r="S3778" s="15">
        <f t="shared" si="234"/>
        <v>41814.367800925924</v>
      </c>
      <c r="T3778" s="15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 s="15">
        <f t="shared" ref="S3779:S3842" si="238">(((J3779/60)/60)/24)+(DATE(1970,1,1))</f>
        <v>41887.111354166671</v>
      </c>
      <c r="T3779" s="15">
        <f t="shared" ref="T3779:T3842" si="239">(((I3779/60)/60)/24)+(DATE(1970,1,1))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5">
        <f t="shared" si="238"/>
        <v>41989.819212962961</v>
      </c>
      <c r="T3780" s="15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5">
        <f t="shared" si="238"/>
        <v>42425.735416666663</v>
      </c>
      <c r="T3781" s="15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5">
        <f t="shared" si="238"/>
        <v>42166.219733796301</v>
      </c>
      <c r="T3782" s="15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5">
        <f t="shared" si="238"/>
        <v>41865.882928240739</v>
      </c>
      <c r="T3783" s="15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5">
        <f t="shared" si="238"/>
        <v>42546.862233796302</v>
      </c>
      <c r="T3784" s="15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5">
        <f t="shared" si="238"/>
        <v>42420.140277777777</v>
      </c>
      <c r="T3785" s="15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5">
        <f t="shared" si="238"/>
        <v>42531.980694444443</v>
      </c>
      <c r="T3786" s="15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5">
        <f t="shared" si="238"/>
        <v>42548.63853009259</v>
      </c>
      <c r="T3787" s="15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5">
        <f t="shared" si="238"/>
        <v>42487.037905092591</v>
      </c>
      <c r="T3788" s="15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5">
        <f t="shared" si="238"/>
        <v>42167.534791666665</v>
      </c>
      <c r="T3789" s="15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5">
        <f t="shared" si="238"/>
        <v>42333.695821759262</v>
      </c>
      <c r="T3790" s="15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5">
        <f t="shared" si="238"/>
        <v>42138.798819444448</v>
      </c>
      <c r="T3791" s="15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5">
        <f t="shared" si="238"/>
        <v>42666.666932870372</v>
      </c>
      <c r="T3792" s="15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5">
        <f t="shared" si="238"/>
        <v>41766.692037037035</v>
      </c>
      <c r="T3793" s="15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5">
        <f t="shared" si="238"/>
        <v>42170.447013888886</v>
      </c>
      <c r="T3794" s="15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5">
        <f t="shared" si="238"/>
        <v>41968.938993055555</v>
      </c>
      <c r="T3795" s="15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5">
        <f t="shared" si="238"/>
        <v>42132.58048611111</v>
      </c>
      <c r="T3796" s="15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5">
        <f t="shared" si="238"/>
        <v>42201.436226851853</v>
      </c>
      <c r="T3797" s="15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5">
        <f t="shared" si="238"/>
        <v>42689.029583333337</v>
      </c>
      <c r="T3798" s="15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5">
        <f t="shared" si="238"/>
        <v>42084.881539351853</v>
      </c>
      <c r="T3799" s="15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5">
        <f t="shared" si="238"/>
        <v>41831.722777777781</v>
      </c>
      <c r="T3800" s="15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5">
        <f t="shared" si="238"/>
        <v>42410.93105324074</v>
      </c>
      <c r="T3801" s="15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5">
        <f t="shared" si="238"/>
        <v>41982.737071759257</v>
      </c>
      <c r="T3802" s="15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5">
        <f t="shared" si="238"/>
        <v>41975.676111111112</v>
      </c>
      <c r="T3803" s="15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5">
        <f t="shared" si="238"/>
        <v>42269.126226851848</v>
      </c>
      <c r="T3804" s="15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5">
        <f t="shared" si="238"/>
        <v>42403.971851851849</v>
      </c>
      <c r="T3805" s="15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5">
        <f t="shared" si="238"/>
        <v>42527.00953703704</v>
      </c>
      <c r="T3806" s="15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5">
        <f t="shared" si="238"/>
        <v>41849.887037037035</v>
      </c>
      <c r="T3807" s="15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5">
        <f t="shared" si="238"/>
        <v>41799.259039351848</v>
      </c>
      <c r="T3808" s="15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5">
        <f t="shared" si="238"/>
        <v>42090.909016203703</v>
      </c>
      <c r="T3809" s="15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5">
        <f t="shared" si="238"/>
        <v>42059.453923611116</v>
      </c>
      <c r="T3810" s="15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5">
        <f t="shared" si="238"/>
        <v>41800.526701388888</v>
      </c>
      <c r="T3811" s="15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5">
        <f t="shared" si="238"/>
        <v>42054.849050925928</v>
      </c>
      <c r="T3812" s="15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5">
        <f t="shared" si="238"/>
        <v>42487.62700231481</v>
      </c>
      <c r="T3813" s="15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5">
        <f t="shared" si="238"/>
        <v>42109.751250000001</v>
      </c>
      <c r="T3814" s="15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5">
        <f t="shared" si="238"/>
        <v>42497.275706018518</v>
      </c>
      <c r="T3815" s="15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5">
        <f t="shared" si="238"/>
        <v>42058.904074074075</v>
      </c>
      <c r="T3816" s="15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5">
        <f t="shared" si="238"/>
        <v>42207.259918981479</v>
      </c>
      <c r="T3817" s="15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5">
        <f t="shared" si="238"/>
        <v>41807.690081018518</v>
      </c>
      <c r="T3818" s="15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5">
        <f t="shared" si="238"/>
        <v>42284.69694444444</v>
      </c>
      <c r="T3819" s="15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5">
        <f t="shared" si="238"/>
        <v>42045.84238425926</v>
      </c>
      <c r="T3820" s="15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5">
        <f t="shared" si="238"/>
        <v>42184.209537037037</v>
      </c>
      <c r="T3821" s="15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5">
        <f t="shared" si="238"/>
        <v>42160.651817129634</v>
      </c>
      <c r="T3822" s="15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5">
        <f t="shared" si="238"/>
        <v>42341.180636574078</v>
      </c>
      <c r="T3823" s="15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5">
        <f t="shared" si="238"/>
        <v>42329.838159722218</v>
      </c>
      <c r="T3824" s="15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5">
        <f t="shared" si="238"/>
        <v>42170.910231481481</v>
      </c>
      <c r="T3825" s="15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5">
        <f t="shared" si="238"/>
        <v>42571.626192129625</v>
      </c>
      <c r="T3826" s="15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5">
        <f t="shared" si="238"/>
        <v>42151.069606481484</v>
      </c>
      <c r="T3827" s="15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5">
        <f t="shared" si="238"/>
        <v>42101.423541666663</v>
      </c>
      <c r="T3828" s="15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5">
        <f t="shared" si="238"/>
        <v>42034.928252314814</v>
      </c>
      <c r="T3829" s="15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5">
        <f t="shared" si="238"/>
        <v>41944.527627314819</v>
      </c>
      <c r="T3830" s="15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5">
        <f t="shared" si="238"/>
        <v>42593.865405092598</v>
      </c>
      <c r="T3831" s="15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5">
        <f t="shared" si="238"/>
        <v>42503.740868055553</v>
      </c>
      <c r="T3832" s="15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5">
        <f t="shared" si="238"/>
        <v>41927.848900462966</v>
      </c>
      <c r="T3833" s="15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5">
        <f t="shared" si="238"/>
        <v>42375.114988425921</v>
      </c>
      <c r="T3834" s="15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5">
        <f t="shared" si="238"/>
        <v>41963.872361111105</v>
      </c>
      <c r="T3835" s="15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5">
        <f t="shared" si="238"/>
        <v>42143.445219907408</v>
      </c>
      <c r="T3836" s="15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5">
        <f t="shared" si="238"/>
        <v>42460.94222222222</v>
      </c>
      <c r="T3837" s="15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5">
        <f t="shared" si="238"/>
        <v>42553.926527777774</v>
      </c>
      <c r="T3838" s="15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5">
        <f t="shared" si="238"/>
        <v>42152.765717592592</v>
      </c>
      <c r="T3839" s="15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5">
        <f t="shared" si="238"/>
        <v>42116.710752314815</v>
      </c>
      <c r="T3840" s="15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5">
        <f t="shared" si="238"/>
        <v>42155.142638888887</v>
      </c>
      <c r="T3841" s="15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0" t="s">
        <v>8315</v>
      </c>
      <c r="R3842" t="s">
        <v>8316</v>
      </c>
      <c r="S3842" s="15">
        <f t="shared" si="238"/>
        <v>42432.701724537037</v>
      </c>
      <c r="T3842" s="15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 s="15">
        <f t="shared" ref="S3843:S3906" si="242">(((J3843/60)/60)/24)+(DATE(1970,1,1))</f>
        <v>41780.785729166666</v>
      </c>
      <c r="T3843" s="15">
        <f t="shared" ref="T3843:T3906" si="243">(((I3843/60)/60)/24)+(DATE(1970,1,1))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5">
        <f t="shared" si="242"/>
        <v>41740.493657407409</v>
      </c>
      <c r="T3844" s="15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5">
        <f t="shared" si="242"/>
        <v>41766.072500000002</v>
      </c>
      <c r="T3845" s="15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5">
        <f t="shared" si="242"/>
        <v>41766.617291666669</v>
      </c>
      <c r="T3846" s="15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5">
        <f t="shared" si="242"/>
        <v>42248.627013888887</v>
      </c>
      <c r="T3847" s="15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5">
        <f t="shared" si="242"/>
        <v>41885.221550925926</v>
      </c>
      <c r="T3848" s="15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5">
        <f t="shared" si="242"/>
        <v>42159.224432870367</v>
      </c>
      <c r="T3849" s="15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5">
        <f t="shared" si="242"/>
        <v>42265.817002314812</v>
      </c>
      <c r="T3850" s="15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5">
        <f t="shared" si="242"/>
        <v>42136.767175925925</v>
      </c>
      <c r="T3851" s="15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5">
        <f t="shared" si="242"/>
        <v>41975.124340277776</v>
      </c>
      <c r="T3852" s="15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5">
        <f t="shared" si="242"/>
        <v>42172.439571759256</v>
      </c>
      <c r="T3853" s="15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5">
        <f t="shared" si="242"/>
        <v>42065.190694444449</v>
      </c>
      <c r="T3854" s="15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5">
        <f t="shared" si="242"/>
        <v>41848.84002314815</v>
      </c>
      <c r="T3855" s="15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5">
        <f t="shared" si="242"/>
        <v>42103.884930555556</v>
      </c>
      <c r="T3856" s="15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5">
        <f t="shared" si="242"/>
        <v>42059.970729166671</v>
      </c>
      <c r="T3857" s="15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5">
        <f t="shared" si="242"/>
        <v>42041.743090277778</v>
      </c>
      <c r="T3858" s="15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5">
        <f t="shared" si="242"/>
        <v>41829.73715277778</v>
      </c>
      <c r="T3859" s="15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5">
        <f t="shared" si="242"/>
        <v>42128.431064814817</v>
      </c>
      <c r="T3860" s="15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5">
        <f t="shared" si="242"/>
        <v>41789.893599537041</v>
      </c>
      <c r="T3861" s="15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5">
        <f t="shared" si="242"/>
        <v>41833.660995370366</v>
      </c>
      <c r="T3862" s="15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5">
        <f t="shared" si="242"/>
        <v>41914.590011574073</v>
      </c>
      <c r="T3863" s="15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5">
        <f t="shared" si="242"/>
        <v>42611.261064814811</v>
      </c>
      <c r="T3864" s="15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5">
        <f t="shared" si="242"/>
        <v>42253.633159722223</v>
      </c>
      <c r="T3865" s="15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5">
        <f t="shared" si="242"/>
        <v>42295.891828703709</v>
      </c>
      <c r="T3866" s="15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5">
        <f t="shared" si="242"/>
        <v>41841.651597222226</v>
      </c>
      <c r="T3867" s="15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5">
        <f t="shared" si="242"/>
        <v>42402.947002314817</v>
      </c>
      <c r="T3868" s="15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5">
        <f t="shared" si="242"/>
        <v>42509.814108796301</v>
      </c>
      <c r="T3869" s="15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5">
        <f t="shared" si="242"/>
        <v>41865.659780092588</v>
      </c>
      <c r="T3870" s="15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5">
        <f t="shared" si="242"/>
        <v>42047.724444444444</v>
      </c>
      <c r="T3871" s="15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5">
        <f t="shared" si="242"/>
        <v>41793.17219907407</v>
      </c>
      <c r="T3872" s="15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5">
        <f t="shared" si="242"/>
        <v>42763.780671296292</v>
      </c>
      <c r="T3873" s="15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5">
        <f t="shared" si="242"/>
        <v>42180.145787037036</v>
      </c>
      <c r="T3874" s="15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5">
        <f t="shared" si="242"/>
        <v>42255.696006944447</v>
      </c>
      <c r="T3875" s="15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5">
        <f t="shared" si="242"/>
        <v>42007.016458333332</v>
      </c>
      <c r="T3876" s="15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5">
        <f t="shared" si="242"/>
        <v>42615.346817129626</v>
      </c>
      <c r="T3877" s="15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5">
        <f t="shared" si="242"/>
        <v>42372.624166666668</v>
      </c>
      <c r="T3878" s="15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5">
        <f t="shared" si="242"/>
        <v>42682.67768518519</v>
      </c>
      <c r="T3879" s="15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5">
        <f t="shared" si="242"/>
        <v>42154.818819444445</v>
      </c>
      <c r="T3880" s="15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5">
        <f t="shared" si="242"/>
        <v>41999.861064814817</v>
      </c>
      <c r="T3881" s="15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5">
        <f t="shared" si="242"/>
        <v>41815.815046296295</v>
      </c>
      <c r="T3882" s="15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5">
        <f t="shared" si="242"/>
        <v>42756.018506944441</v>
      </c>
      <c r="T3883" s="15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5">
        <f t="shared" si="242"/>
        <v>42373.983449074076</v>
      </c>
      <c r="T3884" s="15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5">
        <f t="shared" si="242"/>
        <v>41854.602650462963</v>
      </c>
      <c r="T3885" s="15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5">
        <f t="shared" si="242"/>
        <v>42065.791574074072</v>
      </c>
      <c r="T3886" s="15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5">
        <f t="shared" si="242"/>
        <v>42469.951284722221</v>
      </c>
      <c r="T3887" s="15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5">
        <f t="shared" si="242"/>
        <v>41954.228032407409</v>
      </c>
      <c r="T3888" s="15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5">
        <f t="shared" si="242"/>
        <v>42079.857974537037</v>
      </c>
      <c r="T3889" s="15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5">
        <f t="shared" si="242"/>
        <v>42762.545810185184</v>
      </c>
      <c r="T3890" s="15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5">
        <f t="shared" si="242"/>
        <v>41977.004976851851</v>
      </c>
      <c r="T3891" s="15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5">
        <f t="shared" si="242"/>
        <v>42171.758611111116</v>
      </c>
      <c r="T3892" s="15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5">
        <f t="shared" si="242"/>
        <v>42056.1324537037</v>
      </c>
      <c r="T3893" s="15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5">
        <f t="shared" si="242"/>
        <v>41867.652280092596</v>
      </c>
      <c r="T3894" s="15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5">
        <f t="shared" si="242"/>
        <v>41779.657870370371</v>
      </c>
      <c r="T3895" s="15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5">
        <f t="shared" si="242"/>
        <v>42679.958472222221</v>
      </c>
      <c r="T3896" s="15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5">
        <f t="shared" si="242"/>
        <v>42032.250208333338</v>
      </c>
      <c r="T3897" s="15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5">
        <f t="shared" si="242"/>
        <v>41793.191875000004</v>
      </c>
      <c r="T3898" s="15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5">
        <f t="shared" si="242"/>
        <v>41982.87364583333</v>
      </c>
      <c r="T3899" s="15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5">
        <f t="shared" si="242"/>
        <v>42193.482291666667</v>
      </c>
      <c r="T3900" s="15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5">
        <f t="shared" si="242"/>
        <v>41843.775011574071</v>
      </c>
      <c r="T3901" s="15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5">
        <f t="shared" si="242"/>
        <v>42136.092488425929</v>
      </c>
      <c r="T3902" s="15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5">
        <f t="shared" si="242"/>
        <v>42317.826377314821</v>
      </c>
      <c r="T3903" s="15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5">
        <f t="shared" si="242"/>
        <v>42663.468078703707</v>
      </c>
      <c r="T3904" s="15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5">
        <f t="shared" si="242"/>
        <v>42186.01116898148</v>
      </c>
      <c r="T3905" s="15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0" t="s">
        <v>8315</v>
      </c>
      <c r="R3906" t="s">
        <v>8316</v>
      </c>
      <c r="S3906" s="15">
        <f t="shared" si="242"/>
        <v>42095.229166666672</v>
      </c>
      <c r="T3906" s="15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 s="15">
        <f t="shared" ref="S3907:S3970" si="246">(((J3907/60)/60)/24)+(DATE(1970,1,1))</f>
        <v>42124.623877314814</v>
      </c>
      <c r="T3907" s="15">
        <f t="shared" ref="T3907:T3970" si="247">(((I3907/60)/60)/24)+(DATE(1970,1,1))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5">
        <f t="shared" si="246"/>
        <v>42143.917743055557</v>
      </c>
      <c r="T3908" s="15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5">
        <f t="shared" si="246"/>
        <v>41906.819513888891</v>
      </c>
      <c r="T3909" s="15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5">
        <f t="shared" si="246"/>
        <v>41834.135370370372</v>
      </c>
      <c r="T3910" s="15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5">
        <f t="shared" si="246"/>
        <v>41863.359282407408</v>
      </c>
      <c r="T3911" s="15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5">
        <f t="shared" si="246"/>
        <v>42224.756909722222</v>
      </c>
      <c r="T3912" s="15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5">
        <f t="shared" si="246"/>
        <v>41939.8122337963</v>
      </c>
      <c r="T3913" s="15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5">
        <f t="shared" si="246"/>
        <v>42059.270023148143</v>
      </c>
      <c r="T3914" s="15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5">
        <f t="shared" si="246"/>
        <v>42308.211215277777</v>
      </c>
      <c r="T3915" s="15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5">
        <f t="shared" si="246"/>
        <v>42114.818935185183</v>
      </c>
      <c r="T3916" s="15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5">
        <f t="shared" si="246"/>
        <v>42492.98505787037</v>
      </c>
      <c r="T3917" s="15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5">
        <f t="shared" si="246"/>
        <v>42494.471666666665</v>
      </c>
      <c r="T3918" s="15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5">
        <f t="shared" si="246"/>
        <v>41863.527326388888</v>
      </c>
      <c r="T3919" s="15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5">
        <f t="shared" si="246"/>
        <v>41843.664618055554</v>
      </c>
      <c r="T3920" s="15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5">
        <f t="shared" si="246"/>
        <v>42358.684872685189</v>
      </c>
      <c r="T3921" s="15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5">
        <f t="shared" si="246"/>
        <v>42657.38726851852</v>
      </c>
      <c r="T3922" s="15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5">
        <f t="shared" si="246"/>
        <v>41926.542303240742</v>
      </c>
      <c r="T3923" s="15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5">
        <f t="shared" si="246"/>
        <v>42020.768634259264</v>
      </c>
      <c r="T3924" s="15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5">
        <f t="shared" si="246"/>
        <v>42075.979988425926</v>
      </c>
      <c r="T3925" s="15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5">
        <f t="shared" si="246"/>
        <v>41786.959745370368</v>
      </c>
      <c r="T3926" s="15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5">
        <f t="shared" si="246"/>
        <v>41820.870821759258</v>
      </c>
      <c r="T3927" s="15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5">
        <f t="shared" si="246"/>
        <v>41970.085046296299</v>
      </c>
      <c r="T3928" s="15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5">
        <f t="shared" si="246"/>
        <v>41830.267407407409</v>
      </c>
      <c r="T3929" s="15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5">
        <f t="shared" si="246"/>
        <v>42265.683182870373</v>
      </c>
      <c r="T3930" s="15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5">
        <f t="shared" si="246"/>
        <v>42601.827141203699</v>
      </c>
      <c r="T3931" s="15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5">
        <f t="shared" si="246"/>
        <v>42433.338749999995</v>
      </c>
      <c r="T3932" s="15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5">
        <f t="shared" si="246"/>
        <v>42228.151701388888</v>
      </c>
      <c r="T3933" s="15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5">
        <f t="shared" si="246"/>
        <v>42415.168564814812</v>
      </c>
      <c r="T3934" s="15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5">
        <f t="shared" si="246"/>
        <v>42538.968310185184</v>
      </c>
      <c r="T3935" s="15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5">
        <f t="shared" si="246"/>
        <v>42233.671747685185</v>
      </c>
      <c r="T3936" s="15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5">
        <f t="shared" si="246"/>
        <v>42221.656782407401</v>
      </c>
      <c r="T3937" s="15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5">
        <f t="shared" si="246"/>
        <v>42675.262962962966</v>
      </c>
      <c r="T3938" s="15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5">
        <f t="shared" si="246"/>
        <v>42534.631481481483</v>
      </c>
      <c r="T3939" s="15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5">
        <f t="shared" si="246"/>
        <v>42151.905717592599</v>
      </c>
      <c r="T3940" s="15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5">
        <f t="shared" si="246"/>
        <v>41915.400219907409</v>
      </c>
      <c r="T3941" s="15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5">
        <f t="shared" si="246"/>
        <v>41961.492488425924</v>
      </c>
      <c r="T3942" s="15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5">
        <f t="shared" si="246"/>
        <v>41940.587233796294</v>
      </c>
      <c r="T3943" s="15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5">
        <f t="shared" si="246"/>
        <v>42111.904097222221</v>
      </c>
      <c r="T3944" s="15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5">
        <f t="shared" si="246"/>
        <v>42279.778564814813</v>
      </c>
      <c r="T3945" s="15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5">
        <f t="shared" si="246"/>
        <v>42213.662905092591</v>
      </c>
      <c r="T3946" s="15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5">
        <f t="shared" si="246"/>
        <v>42109.801712962959</v>
      </c>
      <c r="T3947" s="15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5">
        <f t="shared" si="246"/>
        <v>42031.833587962959</v>
      </c>
      <c r="T3948" s="15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5">
        <f t="shared" si="246"/>
        <v>42615.142870370371</v>
      </c>
      <c r="T3949" s="15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5">
        <f t="shared" si="246"/>
        <v>41829.325497685182</v>
      </c>
      <c r="T3950" s="15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5">
        <f t="shared" si="246"/>
        <v>42016.120613425926</v>
      </c>
      <c r="T3951" s="15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5">
        <f t="shared" si="246"/>
        <v>42439.702314814815</v>
      </c>
      <c r="T3952" s="15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5">
        <f t="shared" si="246"/>
        <v>42433.825717592597</v>
      </c>
      <c r="T3953" s="15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5">
        <f t="shared" si="246"/>
        <v>42243.790393518517</v>
      </c>
      <c r="T3954" s="15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5">
        <f t="shared" si="246"/>
        <v>42550.048449074078</v>
      </c>
      <c r="T3955" s="15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5">
        <f t="shared" si="246"/>
        <v>41774.651203703703</v>
      </c>
      <c r="T3956" s="15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5">
        <f t="shared" si="246"/>
        <v>42306.848854166667</v>
      </c>
      <c r="T3957" s="15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5">
        <f t="shared" si="246"/>
        <v>42457.932025462964</v>
      </c>
      <c r="T3958" s="15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5">
        <f t="shared" si="246"/>
        <v>42513.976319444439</v>
      </c>
      <c r="T3959" s="15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5">
        <f t="shared" si="246"/>
        <v>41816.950370370374</v>
      </c>
      <c r="T3960" s="15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5">
        <f t="shared" si="246"/>
        <v>41880.788842592592</v>
      </c>
      <c r="T3961" s="15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5">
        <f t="shared" si="246"/>
        <v>42342.845555555556</v>
      </c>
      <c r="T3962" s="15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5">
        <f t="shared" si="246"/>
        <v>41745.891319444447</v>
      </c>
      <c r="T3963" s="15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5">
        <f t="shared" si="246"/>
        <v>42311.621458333335</v>
      </c>
      <c r="T3964" s="15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5">
        <f t="shared" si="246"/>
        <v>42296.154131944444</v>
      </c>
      <c r="T3965" s="15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5">
        <f t="shared" si="246"/>
        <v>42053.722060185188</v>
      </c>
      <c r="T3966" s="15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5">
        <f t="shared" si="246"/>
        <v>42414.235879629632</v>
      </c>
      <c r="T3967" s="15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5">
        <f t="shared" si="246"/>
        <v>41801.711550925924</v>
      </c>
      <c r="T3968" s="15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5">
        <f t="shared" si="246"/>
        <v>42770.290590277778</v>
      </c>
      <c r="T3969" s="15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0" t="s">
        <v>8315</v>
      </c>
      <c r="R3970" t="s">
        <v>8316</v>
      </c>
      <c r="S3970" s="15">
        <f t="shared" si="246"/>
        <v>42452.815659722226</v>
      </c>
      <c r="T3970" s="15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 s="15">
        <f t="shared" ref="S3971:S4034" si="250">(((J3971/60)/60)/24)+(DATE(1970,1,1))</f>
        <v>42601.854699074072</v>
      </c>
      <c r="T3971" s="15">
        <f t="shared" ref="T3971:T4034" si="251">(((I3971/60)/60)/24)+(DATE(1970,1,1))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5">
        <f t="shared" si="250"/>
        <v>42447.863553240735</v>
      </c>
      <c r="T3972" s="15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5">
        <f t="shared" si="250"/>
        <v>41811.536180555559</v>
      </c>
      <c r="T3973" s="15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5">
        <f t="shared" si="250"/>
        <v>41981.067523148144</v>
      </c>
      <c r="T3974" s="15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5">
        <f t="shared" si="250"/>
        <v>42469.68414351852</v>
      </c>
      <c r="T3975" s="15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5">
        <f t="shared" si="250"/>
        <v>42493.546851851846</v>
      </c>
      <c r="T3976" s="15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5">
        <f t="shared" si="250"/>
        <v>42534.866875</v>
      </c>
      <c r="T3977" s="15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5">
        <f t="shared" si="250"/>
        <v>41830.858344907407</v>
      </c>
      <c r="T3978" s="15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5">
        <f t="shared" si="250"/>
        <v>42543.788564814815</v>
      </c>
      <c r="T3979" s="15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5">
        <f t="shared" si="250"/>
        <v>41975.642974537041</v>
      </c>
      <c r="T3980" s="15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5">
        <f t="shared" si="250"/>
        <v>42069.903437500005</v>
      </c>
      <c r="T3981" s="15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5">
        <f t="shared" si="250"/>
        <v>41795.598923611113</v>
      </c>
      <c r="T3982" s="15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5">
        <f t="shared" si="250"/>
        <v>42508.179965277777</v>
      </c>
      <c r="T3983" s="15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5">
        <f t="shared" si="250"/>
        <v>42132.809953703705</v>
      </c>
      <c r="T3984" s="15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5">
        <f t="shared" si="250"/>
        <v>41747.86986111111</v>
      </c>
      <c r="T3985" s="15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5">
        <f t="shared" si="250"/>
        <v>41920.963472222218</v>
      </c>
      <c r="T3986" s="15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5">
        <f t="shared" si="250"/>
        <v>42399.707407407404</v>
      </c>
      <c r="T3987" s="15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5">
        <f t="shared" si="250"/>
        <v>42467.548541666663</v>
      </c>
      <c r="T3988" s="15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5">
        <f t="shared" si="250"/>
        <v>41765.92465277778</v>
      </c>
      <c r="T3989" s="15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5">
        <f t="shared" si="250"/>
        <v>42230.08116898148</v>
      </c>
      <c r="T3990" s="15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5">
        <f t="shared" si="250"/>
        <v>42286.749780092592</v>
      </c>
      <c r="T3991" s="15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5">
        <f t="shared" si="250"/>
        <v>42401.672372685185</v>
      </c>
      <c r="T3992" s="15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5">
        <f t="shared" si="250"/>
        <v>42125.644467592589</v>
      </c>
      <c r="T3993" s="15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5">
        <f t="shared" si="250"/>
        <v>42289.94049768518</v>
      </c>
      <c r="T3994" s="15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5">
        <f t="shared" si="250"/>
        <v>42107.864722222221</v>
      </c>
      <c r="T3995" s="15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5">
        <f t="shared" si="250"/>
        <v>41809.389930555553</v>
      </c>
      <c r="T3996" s="15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5">
        <f t="shared" si="250"/>
        <v>42019.683761574073</v>
      </c>
      <c r="T3997" s="15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5">
        <f t="shared" si="250"/>
        <v>41950.26694444444</v>
      </c>
      <c r="T3998" s="15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5">
        <f t="shared" si="250"/>
        <v>42069.391446759255</v>
      </c>
      <c r="T3999" s="15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5">
        <f t="shared" si="250"/>
        <v>42061.963263888887</v>
      </c>
      <c r="T4000" s="15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5">
        <f t="shared" si="250"/>
        <v>41842.828680555554</v>
      </c>
      <c r="T4001" s="15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5">
        <f t="shared" si="250"/>
        <v>42437.64534722222</v>
      </c>
      <c r="T4002" s="15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5">
        <f t="shared" si="250"/>
        <v>42775.964212962965</v>
      </c>
      <c r="T4003" s="15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5">
        <f t="shared" si="250"/>
        <v>41879.043530092589</v>
      </c>
      <c r="T4004" s="15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5">
        <f t="shared" si="250"/>
        <v>42020.587349537032</v>
      </c>
      <c r="T4005" s="15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5">
        <f t="shared" si="250"/>
        <v>41890.16269675926</v>
      </c>
      <c r="T4006" s="15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5">
        <f t="shared" si="250"/>
        <v>41872.807696759257</v>
      </c>
      <c r="T4007" s="15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5">
        <f t="shared" si="250"/>
        <v>42391.772997685184</v>
      </c>
      <c r="T4008" s="15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5">
        <f t="shared" si="250"/>
        <v>41848.772928240738</v>
      </c>
      <c r="T4009" s="15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5">
        <f t="shared" si="250"/>
        <v>42177.964201388888</v>
      </c>
      <c r="T4010" s="15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5">
        <f t="shared" si="250"/>
        <v>41851.700925925928</v>
      </c>
      <c r="T4011" s="15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5">
        <f t="shared" si="250"/>
        <v>41921.770439814813</v>
      </c>
      <c r="T4012" s="15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5">
        <f t="shared" si="250"/>
        <v>42002.54488425926</v>
      </c>
      <c r="T4013" s="15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5">
        <f t="shared" si="250"/>
        <v>42096.544548611113</v>
      </c>
      <c r="T4014" s="15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5">
        <f t="shared" si="250"/>
        <v>42021.301192129627</v>
      </c>
      <c r="T4015" s="15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5">
        <f t="shared" si="250"/>
        <v>42419.246168981481</v>
      </c>
      <c r="T4016" s="15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5">
        <f t="shared" si="250"/>
        <v>42174.780821759254</v>
      </c>
      <c r="T4017" s="15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5">
        <f t="shared" si="250"/>
        <v>41869.872685185182</v>
      </c>
      <c r="T4018" s="15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5">
        <f t="shared" si="250"/>
        <v>41856.672152777777</v>
      </c>
      <c r="T4019" s="15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5">
        <f t="shared" si="250"/>
        <v>42620.91097222222</v>
      </c>
      <c r="T4020" s="15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5">
        <f t="shared" si="250"/>
        <v>42417.675879629634</v>
      </c>
      <c r="T4021" s="15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5">
        <f t="shared" si="250"/>
        <v>42057.190960648149</v>
      </c>
      <c r="T4022" s="15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5">
        <f t="shared" si="250"/>
        <v>41878.911550925928</v>
      </c>
      <c r="T4023" s="15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5">
        <f t="shared" si="250"/>
        <v>41990.584108796291</v>
      </c>
      <c r="T4024" s="15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5">
        <f t="shared" si="250"/>
        <v>42408.999571759254</v>
      </c>
      <c r="T4025" s="15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5">
        <f t="shared" si="250"/>
        <v>42217.670104166667</v>
      </c>
      <c r="T4026" s="15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5">
        <f t="shared" si="250"/>
        <v>42151.237685185188</v>
      </c>
      <c r="T4027" s="15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5">
        <f t="shared" si="250"/>
        <v>42282.655543981484</v>
      </c>
      <c r="T4028" s="15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5">
        <f t="shared" si="250"/>
        <v>42768.97084490741</v>
      </c>
      <c r="T4029" s="15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5">
        <f t="shared" si="250"/>
        <v>41765.938657407409</v>
      </c>
      <c r="T4030" s="15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5">
        <f t="shared" si="250"/>
        <v>42322.025115740747</v>
      </c>
      <c r="T4031" s="15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5">
        <f t="shared" si="250"/>
        <v>42374.655081018514</v>
      </c>
      <c r="T4032" s="15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5">
        <f t="shared" si="250"/>
        <v>41941.585231481484</v>
      </c>
      <c r="T4033" s="15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0" t="s">
        <v>8315</v>
      </c>
      <c r="R4034" t="s">
        <v>8316</v>
      </c>
      <c r="S4034" s="15">
        <f t="shared" si="250"/>
        <v>42293.809212962966</v>
      </c>
      <c r="T4034" s="15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 s="15">
        <f t="shared" ref="S4035:S4098" si="254">(((J4035/60)/60)/24)+(DATE(1970,1,1))</f>
        <v>42614.268796296295</v>
      </c>
      <c r="T4035" s="15">
        <f t="shared" ref="T4035:T4098" si="255">(((I4035/60)/60)/24)+(DATE(1970,1,1))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5">
        <f t="shared" si="254"/>
        <v>42067.947337962964</v>
      </c>
      <c r="T4036" s="15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5">
        <f t="shared" si="254"/>
        <v>41903.882951388885</v>
      </c>
      <c r="T4037" s="15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5">
        <f t="shared" si="254"/>
        <v>41804.937083333331</v>
      </c>
      <c r="T4038" s="15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5">
        <f t="shared" si="254"/>
        <v>42497.070775462969</v>
      </c>
      <c r="T4039" s="15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5">
        <f t="shared" si="254"/>
        <v>41869.798726851855</v>
      </c>
      <c r="T4040" s="15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5">
        <f t="shared" si="254"/>
        <v>42305.670914351853</v>
      </c>
      <c r="T4041" s="15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5">
        <f t="shared" si="254"/>
        <v>42144.231527777782</v>
      </c>
      <c r="T4042" s="15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5">
        <f t="shared" si="254"/>
        <v>42559.474004629628</v>
      </c>
      <c r="T4043" s="15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5">
        <f t="shared" si="254"/>
        <v>41995.084074074075</v>
      </c>
      <c r="T4044" s="15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5">
        <f t="shared" si="254"/>
        <v>41948.957465277781</v>
      </c>
      <c r="T4045" s="15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5">
        <f t="shared" si="254"/>
        <v>42074.219699074078</v>
      </c>
      <c r="T4046" s="15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5">
        <f t="shared" si="254"/>
        <v>41842.201261574075</v>
      </c>
      <c r="T4047" s="15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5">
        <f t="shared" si="254"/>
        <v>41904.650578703702</v>
      </c>
      <c r="T4048" s="15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5">
        <f t="shared" si="254"/>
        <v>41991.022488425922</v>
      </c>
      <c r="T4049" s="15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5">
        <f t="shared" si="254"/>
        <v>42436.509108796294</v>
      </c>
      <c r="T4050" s="15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5">
        <f t="shared" si="254"/>
        <v>42169.958506944444</v>
      </c>
      <c r="T4051" s="15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5">
        <f t="shared" si="254"/>
        <v>41905.636469907404</v>
      </c>
      <c r="T4052" s="15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5">
        <f t="shared" si="254"/>
        <v>41761.810150462967</v>
      </c>
      <c r="T4053" s="15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5">
        <f t="shared" si="254"/>
        <v>41865.878657407404</v>
      </c>
      <c r="T4054" s="15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5">
        <f t="shared" si="254"/>
        <v>41928.690138888887</v>
      </c>
      <c r="T4055" s="15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5">
        <f t="shared" si="254"/>
        <v>42613.841261574074</v>
      </c>
      <c r="T4056" s="15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5">
        <f t="shared" si="254"/>
        <v>41779.648506944446</v>
      </c>
      <c r="T4057" s="15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5">
        <f t="shared" si="254"/>
        <v>42534.933321759265</v>
      </c>
      <c r="T4058" s="15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5">
        <f t="shared" si="254"/>
        <v>42310.968518518523</v>
      </c>
      <c r="T4059" s="15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5">
        <f t="shared" si="254"/>
        <v>42446.060694444444</v>
      </c>
      <c r="T4060" s="15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5">
        <f t="shared" si="254"/>
        <v>41866.640648148146</v>
      </c>
      <c r="T4061" s="15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5">
        <f t="shared" si="254"/>
        <v>41779.695092592592</v>
      </c>
      <c r="T4062" s="15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5">
        <f t="shared" si="254"/>
        <v>42421.141469907408</v>
      </c>
      <c r="T4063" s="15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5">
        <f t="shared" si="254"/>
        <v>42523.739212962959</v>
      </c>
      <c r="T4064" s="15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5">
        <f t="shared" si="254"/>
        <v>41787.681527777779</v>
      </c>
      <c r="T4065" s="15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5">
        <f t="shared" si="254"/>
        <v>42093.588263888887</v>
      </c>
      <c r="T4066" s="15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5">
        <f t="shared" si="254"/>
        <v>41833.951516203706</v>
      </c>
      <c r="T4067" s="15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5">
        <f t="shared" si="254"/>
        <v>42479.039212962962</v>
      </c>
      <c r="T4068" s="15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5">
        <f t="shared" si="254"/>
        <v>42235.117476851854</v>
      </c>
      <c r="T4069" s="15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5">
        <f t="shared" si="254"/>
        <v>42718.963599537034</v>
      </c>
      <c r="T4070" s="15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5">
        <f t="shared" si="254"/>
        <v>42022.661527777775</v>
      </c>
      <c r="T4071" s="15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5">
        <f t="shared" si="254"/>
        <v>42031.666898148149</v>
      </c>
      <c r="T4072" s="15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5">
        <f t="shared" si="254"/>
        <v>42700.804756944446</v>
      </c>
      <c r="T4073" s="15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5">
        <f t="shared" si="254"/>
        <v>41812.77443287037</v>
      </c>
      <c r="T4074" s="15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5">
        <f t="shared" si="254"/>
        <v>42078.34520833334</v>
      </c>
      <c r="T4075" s="15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5">
        <f t="shared" si="254"/>
        <v>42283.552951388891</v>
      </c>
      <c r="T4076" s="15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5">
        <f t="shared" si="254"/>
        <v>41779.045937499999</v>
      </c>
      <c r="T4077" s="15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5">
        <f t="shared" si="254"/>
        <v>41905.795706018522</v>
      </c>
      <c r="T4078" s="15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5">
        <f t="shared" si="254"/>
        <v>42695.7105787037</v>
      </c>
      <c r="T4079" s="15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5">
        <f t="shared" si="254"/>
        <v>42732.787523148145</v>
      </c>
      <c r="T4080" s="15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5">
        <f t="shared" si="254"/>
        <v>42510.938900462963</v>
      </c>
      <c r="T4081" s="15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5">
        <f t="shared" si="254"/>
        <v>42511.698101851856</v>
      </c>
      <c r="T4082" s="15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5">
        <f t="shared" si="254"/>
        <v>42041.581307870365</v>
      </c>
      <c r="T4083" s="15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5">
        <f t="shared" si="254"/>
        <v>42307.189270833333</v>
      </c>
      <c r="T4084" s="15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5">
        <f t="shared" si="254"/>
        <v>42353.761759259258</v>
      </c>
      <c r="T4085" s="15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5">
        <f t="shared" si="254"/>
        <v>42622.436412037037</v>
      </c>
      <c r="T4086" s="15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5">
        <f t="shared" si="254"/>
        <v>42058.603877314818</v>
      </c>
      <c r="T4087" s="15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5">
        <f t="shared" si="254"/>
        <v>42304.940960648149</v>
      </c>
      <c r="T4088" s="15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5">
        <f t="shared" si="254"/>
        <v>42538.742893518516</v>
      </c>
      <c r="T4089" s="15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5">
        <f t="shared" si="254"/>
        <v>41990.612546296295</v>
      </c>
      <c r="T4090" s="15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5">
        <f t="shared" si="254"/>
        <v>42122.732499999998</v>
      </c>
      <c r="T4091" s="15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5">
        <f t="shared" si="254"/>
        <v>42209.67288194444</v>
      </c>
      <c r="T4092" s="15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5">
        <f t="shared" si="254"/>
        <v>41990.506377314814</v>
      </c>
      <c r="T4093" s="15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5">
        <f t="shared" si="254"/>
        <v>42039.194988425923</v>
      </c>
      <c r="T4094" s="15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5">
        <f t="shared" si="254"/>
        <v>42178.815891203703</v>
      </c>
      <c r="T4095" s="15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5">
        <f t="shared" si="254"/>
        <v>41890.086805555555</v>
      </c>
      <c r="T4096" s="15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5">
        <f t="shared" si="254"/>
        <v>42693.031828703708</v>
      </c>
      <c r="T4097" s="15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0" t="s">
        <v>8315</v>
      </c>
      <c r="R4098" t="s">
        <v>8316</v>
      </c>
      <c r="S4098" s="15">
        <f t="shared" si="254"/>
        <v>42750.530312499999</v>
      </c>
      <c r="T4098" s="15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5">
        <f t="shared" ref="S4099:S4115" si="258">(((J4099/60)/60)/24)+(DATE(1970,1,1))</f>
        <v>42344.824502314819</v>
      </c>
      <c r="T4099" s="15">
        <f t="shared" ref="T4099:T4115" si="259">(((I4099/60)/60)/24)+(DATE(1970,1,1))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5">
        <f t="shared" si="258"/>
        <v>42495.722187499996</v>
      </c>
      <c r="T4100" s="15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5">
        <f t="shared" si="258"/>
        <v>42570.850381944445</v>
      </c>
      <c r="T4101" s="15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5">
        <f t="shared" si="258"/>
        <v>41927.124884259261</v>
      </c>
      <c r="T4102" s="15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5">
        <f t="shared" si="258"/>
        <v>42730.903726851851</v>
      </c>
      <c r="T4103" s="15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5">
        <f t="shared" si="258"/>
        <v>42475.848067129627</v>
      </c>
      <c r="T4104" s="15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5">
        <f t="shared" si="258"/>
        <v>42188.83293981482</v>
      </c>
      <c r="T4105" s="15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5">
        <f t="shared" si="258"/>
        <v>42640.278171296297</v>
      </c>
      <c r="T4106" s="15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5">
        <f t="shared" si="258"/>
        <v>42697.010520833333</v>
      </c>
      <c r="T4107" s="15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5">
        <f t="shared" si="258"/>
        <v>42053.049375000002</v>
      </c>
      <c r="T4108" s="15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5">
        <f t="shared" si="258"/>
        <v>41883.916678240741</v>
      </c>
      <c r="T4109" s="15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5">
        <f t="shared" si="258"/>
        <v>42767.031678240746</v>
      </c>
      <c r="T4110" s="15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5">
        <f t="shared" si="258"/>
        <v>42307.539398148147</v>
      </c>
      <c r="T4111" s="15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5">
        <f t="shared" si="258"/>
        <v>42512.626747685179</v>
      </c>
      <c r="T4112" s="15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5">
        <f t="shared" si="258"/>
        <v>42029.135879629626</v>
      </c>
      <c r="T4113" s="15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5">
        <f t="shared" si="258"/>
        <v>42400.946597222224</v>
      </c>
      <c r="T4114" s="15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5">
        <f t="shared" si="258"/>
        <v>42358.573182870372</v>
      </c>
      <c r="T4115" s="15">
        <f t="shared" si="259"/>
        <v>42377.273611111115</v>
      </c>
    </row>
    <row r="4117" spans="1:20" x14ac:dyDescent="0.2">
      <c r="L41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18E1-5D82-6846-B799-7F4B9C906422}">
  <dimension ref="B1:I30"/>
  <sheetViews>
    <sheetView zoomScale="136" zoomScaleNormal="136" workbookViewId="0">
      <selection activeCell="B1" sqref="B1"/>
    </sheetView>
  </sheetViews>
  <sheetFormatPr baseColWidth="10" defaultRowHeight="15" x14ac:dyDescent="0.2"/>
  <cols>
    <col min="1" max="1" width="3.1640625" customWidth="1"/>
    <col min="2" max="2" width="15.5" customWidth="1"/>
    <col min="3" max="3" width="11.83203125" customWidth="1"/>
    <col min="5" max="6" width="11.5" bestFit="1" customWidth="1"/>
    <col min="7" max="7" width="11.33203125" style="18" customWidth="1"/>
    <col min="8" max="8" width="11.1640625" style="18" customWidth="1"/>
    <col min="9" max="9" width="11.33203125" customWidth="1"/>
  </cols>
  <sheetData>
    <row r="1" spans="2:9" ht="16" thickBot="1" x14ac:dyDescent="0.25"/>
    <row r="2" spans="2:9" s="16" customFormat="1" ht="32" customHeight="1" thickBot="1" x14ac:dyDescent="0.25">
      <c r="B2" s="34" t="s">
        <v>8375</v>
      </c>
      <c r="C2" s="35" t="s">
        <v>8384</v>
      </c>
      <c r="D2" s="35" t="s">
        <v>8385</v>
      </c>
      <c r="E2" s="35" t="s">
        <v>8394</v>
      </c>
      <c r="F2" s="35" t="s">
        <v>8376</v>
      </c>
      <c r="G2" s="36" t="s">
        <v>8377</v>
      </c>
      <c r="H2" s="36" t="s">
        <v>8378</v>
      </c>
      <c r="I2" s="37" t="s">
        <v>8379</v>
      </c>
    </row>
    <row r="3" spans="2:9" x14ac:dyDescent="0.2">
      <c r="B3" s="27" t="s">
        <v>8380</v>
      </c>
      <c r="C3" s="28">
        <f>COUNTIFS(Kickstarter_DataSet!$D:$D,"&lt;1000",Kickstarter_DataSet!$F:$F,"successful",Kickstarter_DataSet!$R:$R,"plays")</f>
        <v>141</v>
      </c>
      <c r="D3" s="28">
        <f>COUNTIFS(Kickstarter_DataSet!$D:$D,"&lt;1000",Kickstarter_DataSet!$F:$F,"failed",Kickstarter_DataSet!$R:$R,"plays")</f>
        <v>45</v>
      </c>
      <c r="E3" s="28">
        <f>COUNTIFS(Kickstarter_DataSet!$D:$D,"&lt;1000",Kickstarter_DataSet!$F:$F,"canceled",Kickstarter_DataSet!$R:$R,"plays")</f>
        <v>0</v>
      </c>
      <c r="F3" s="28">
        <f>SUM(C3:E3)</f>
        <v>186</v>
      </c>
      <c r="G3" s="29">
        <f>C3/$F3</f>
        <v>0.75806451612903225</v>
      </c>
      <c r="H3" s="29">
        <f t="shared" ref="H3:I14" si="0">D3/$F3</f>
        <v>0.24193548387096775</v>
      </c>
      <c r="I3" s="30">
        <f t="shared" si="0"/>
        <v>0</v>
      </c>
    </row>
    <row r="4" spans="2:9" x14ac:dyDescent="0.2">
      <c r="B4" s="21" t="s">
        <v>8381</v>
      </c>
      <c r="C4" s="19">
        <f>COUNTIFS(Kickstarter_DataSet!$D:$D,"&gt;=1000",Kickstarter_DataSet!$D:$D,"&lt;5000",Kickstarter_DataSet!$F:$F,"successful",Kickstarter_DataSet!$R:$R,"plays")</f>
        <v>388</v>
      </c>
      <c r="D4" s="19">
        <f>COUNTIFS(Kickstarter_DataSet!$D:$D,"&gt;=1000",Kickstarter_DataSet!$D:$D,"&lt;5000",Kickstarter_DataSet!$F:$F,"failed",Kickstarter_DataSet!$R:$R,"plays")</f>
        <v>146</v>
      </c>
      <c r="E4" s="19">
        <f>COUNTIFS(Kickstarter_DataSet!$D:$D,"&gt;=1000",Kickstarter_DataSet!$D:$D,"&lt;5000",Kickstarter_DataSet!$F:$F,"canceled",Kickstarter_DataSet!$R:$R,"plays")</f>
        <v>0</v>
      </c>
      <c r="F4" s="19">
        <f t="shared" ref="F4:F14" si="1">SUM(C4:E4)</f>
        <v>534</v>
      </c>
      <c r="G4" s="20">
        <f t="shared" ref="G4:G14" si="2">C4/$F4</f>
        <v>0.72659176029962547</v>
      </c>
      <c r="H4" s="20">
        <f t="shared" si="0"/>
        <v>0.27340823970037453</v>
      </c>
      <c r="I4" s="22">
        <f t="shared" si="0"/>
        <v>0</v>
      </c>
    </row>
    <row r="5" spans="2:9" x14ac:dyDescent="0.2">
      <c r="B5" s="21" t="s">
        <v>8382</v>
      </c>
      <c r="C5" s="19">
        <f>COUNTIFS(Kickstarter_DataSet!$D:$D,"&gt;=5000",Kickstarter_DataSet!$D:$D,"&lt;10000",Kickstarter_DataSet!$F:$F,"successful",Kickstarter_DataSet!$R:$R,"plays")</f>
        <v>93</v>
      </c>
      <c r="D5" s="19">
        <f>COUNTIFS(Kickstarter_DataSet!$D:$D,"&gt;=5000",Kickstarter_DataSet!$D:$D,"&lt;10000",Kickstarter_DataSet!$F:$F,"failed",Kickstarter_DataSet!$R:$R,"plays")</f>
        <v>76</v>
      </c>
      <c r="E5" s="19">
        <f>COUNTIFS(Kickstarter_DataSet!$D:$D,"&gt;=5000",Kickstarter_DataSet!$D:$D,"&lt;10000",Kickstarter_DataSet!$F:$F,"canceled",Kickstarter_DataSet!$R:$R,"plays")</f>
        <v>0</v>
      </c>
      <c r="F5" s="19">
        <f t="shared" si="1"/>
        <v>169</v>
      </c>
      <c r="G5" s="20">
        <f t="shared" si="2"/>
        <v>0.55029585798816572</v>
      </c>
      <c r="H5" s="20">
        <f t="shared" si="0"/>
        <v>0.44970414201183434</v>
      </c>
      <c r="I5" s="22">
        <f t="shared" si="0"/>
        <v>0</v>
      </c>
    </row>
    <row r="6" spans="2:9" x14ac:dyDescent="0.2">
      <c r="B6" s="21" t="s">
        <v>8383</v>
      </c>
      <c r="C6" s="19">
        <f>COUNTIFS(Kickstarter_DataSet!$D:$D,"&gt;=10000",Kickstarter_DataSet!$D:$D,"&lt;15000",Kickstarter_DataSet!$F:$F,"successful",Kickstarter_DataSet!$R:$R,"plays")</f>
        <v>39</v>
      </c>
      <c r="D6" s="19">
        <f>COUNTIFS(Kickstarter_DataSet!$D:$D,"&gt;=10000",Kickstarter_DataSet!$D:$D,"&lt;15000",Kickstarter_DataSet!$F:$F,"failed",Kickstarter_DataSet!$R:$R,"plays")</f>
        <v>33</v>
      </c>
      <c r="E6" s="19">
        <f>COUNTIFS(Kickstarter_DataSet!$D:$D,"&gt;=10000",Kickstarter_DataSet!$D:$D,"&lt;15000",Kickstarter_DataSet!$F:$F,"canceled",Kickstarter_DataSet!$R:$R,"plays")</f>
        <v>0</v>
      </c>
      <c r="F6" s="19">
        <f t="shared" si="1"/>
        <v>72</v>
      </c>
      <c r="G6" s="20">
        <f t="shared" si="2"/>
        <v>0.54166666666666663</v>
      </c>
      <c r="H6" s="20">
        <f t="shared" si="0"/>
        <v>0.45833333333333331</v>
      </c>
      <c r="I6" s="22">
        <f t="shared" si="0"/>
        <v>0</v>
      </c>
    </row>
    <row r="7" spans="2:9" x14ac:dyDescent="0.2">
      <c r="B7" s="21" t="s">
        <v>8386</v>
      </c>
      <c r="C7" s="19">
        <f>COUNTIFS(Kickstarter_DataSet!$D:$D,"&gt;=15000",Kickstarter_DataSet!$D:$D,"&lt;20000",Kickstarter_DataSet!$F:$F,"successful",Kickstarter_DataSet!$R:$R,"plays")</f>
        <v>12</v>
      </c>
      <c r="D7" s="19">
        <f>COUNTIFS(Kickstarter_DataSet!$D:$D,"&gt;=15000",Kickstarter_DataSet!$D:$D,"&lt;20000",Kickstarter_DataSet!$F:$F,"failed",Kickstarter_DataSet!$R:$R,"plays")</f>
        <v>12</v>
      </c>
      <c r="E7" s="19">
        <f>COUNTIFS(Kickstarter_DataSet!$D:$D,"&gt;=15000",Kickstarter_DataSet!$D:$D,"&lt;20000",Kickstarter_DataSet!$F:$F,"canceled",Kickstarter_DataSet!$R:$R,"plays")</f>
        <v>0</v>
      </c>
      <c r="F7" s="19">
        <f t="shared" si="1"/>
        <v>24</v>
      </c>
      <c r="G7" s="20">
        <f t="shared" si="2"/>
        <v>0.5</v>
      </c>
      <c r="H7" s="20">
        <f t="shared" si="0"/>
        <v>0.5</v>
      </c>
      <c r="I7" s="22">
        <f t="shared" si="0"/>
        <v>0</v>
      </c>
    </row>
    <row r="8" spans="2:9" x14ac:dyDescent="0.2">
      <c r="B8" s="21" t="s">
        <v>8387</v>
      </c>
      <c r="C8" s="19">
        <f>COUNTIFS(Kickstarter_DataSet!$D:$D,"&gt;=20000",Kickstarter_DataSet!$D:$D,"&lt;25000",Kickstarter_DataSet!$F:$F,"successful",Kickstarter_DataSet!$R:$R,"plays")</f>
        <v>9</v>
      </c>
      <c r="D8" s="19">
        <f>COUNTIFS(Kickstarter_DataSet!$D:$D,"&gt;=20000",Kickstarter_DataSet!$D:$D,"&lt;25000",Kickstarter_DataSet!$F:$F,"failed",Kickstarter_DataSet!$R:$R,"plays")</f>
        <v>11</v>
      </c>
      <c r="E8" s="19">
        <f>COUNTIFS(Kickstarter_DataSet!$D:$D,"&gt;=20000",Kickstarter_DataSet!$D:$D,"&lt;25000",Kickstarter_DataSet!$F:$F,"canceled",Kickstarter_DataSet!$R:$R,"plays")</f>
        <v>0</v>
      </c>
      <c r="F8" s="19">
        <f t="shared" si="1"/>
        <v>20</v>
      </c>
      <c r="G8" s="20">
        <f t="shared" si="2"/>
        <v>0.45</v>
      </c>
      <c r="H8" s="20">
        <f t="shared" si="0"/>
        <v>0.55000000000000004</v>
      </c>
      <c r="I8" s="22">
        <f t="shared" si="0"/>
        <v>0</v>
      </c>
    </row>
    <row r="9" spans="2:9" x14ac:dyDescent="0.2">
      <c r="B9" s="21" t="s">
        <v>8388</v>
      </c>
      <c r="C9" s="19">
        <f>COUNTIFS(Kickstarter_DataSet!$D:$D,"&gt;=25000",Kickstarter_DataSet!$D:$D,"&lt;30000",Kickstarter_DataSet!$F:$F,"successful",Kickstarter_DataSet!$R:$R,"plays")</f>
        <v>1</v>
      </c>
      <c r="D9" s="19">
        <f>COUNTIFS(Kickstarter_DataSet!$D:$D,"&gt;=25000",Kickstarter_DataSet!$D:$D,"&lt;30000",Kickstarter_DataSet!$F:$F,"failed",Kickstarter_DataSet!$R:$R,"plays")</f>
        <v>4</v>
      </c>
      <c r="E9" s="19">
        <f>COUNTIFS(Kickstarter_DataSet!$D:$D,"&gt;=25000",Kickstarter_DataSet!$D:$D,"&lt;30000",Kickstarter_DataSet!$F:$F,"canceled",Kickstarter_DataSet!$R:$R,"plays")</f>
        <v>0</v>
      </c>
      <c r="F9" s="19">
        <f t="shared" si="1"/>
        <v>5</v>
      </c>
      <c r="G9" s="20">
        <f t="shared" si="2"/>
        <v>0.2</v>
      </c>
      <c r="H9" s="20">
        <f t="shared" si="0"/>
        <v>0.8</v>
      </c>
      <c r="I9" s="22">
        <f t="shared" si="0"/>
        <v>0</v>
      </c>
    </row>
    <row r="10" spans="2:9" x14ac:dyDescent="0.2">
      <c r="B10" s="21" t="s">
        <v>8389</v>
      </c>
      <c r="C10" s="19">
        <f>COUNTIFS(Kickstarter_DataSet!$D:$D,"&gt;=30000",Kickstarter_DataSet!$D:$D,"&lt;35000",Kickstarter_DataSet!$F:$F,"successful",Kickstarter_DataSet!$R:$R,"plays")</f>
        <v>3</v>
      </c>
      <c r="D10" s="19">
        <f>COUNTIFS(Kickstarter_DataSet!$D:$D,"&gt;=30000",Kickstarter_DataSet!$D:$D,"&lt;35000",Kickstarter_DataSet!$F:$F,"failed",Kickstarter_DataSet!$R:$R,"plays")</f>
        <v>8</v>
      </c>
      <c r="E10" s="19">
        <f>COUNTIFS(Kickstarter_DataSet!$D:$D,"&gt;=30000",Kickstarter_DataSet!$D:$D,"&lt;35000",Kickstarter_DataSet!$F:$F,"canceled",Kickstarter_DataSet!$R:$R,"plays")</f>
        <v>0</v>
      </c>
      <c r="F10" s="19">
        <f t="shared" si="1"/>
        <v>11</v>
      </c>
      <c r="G10" s="20">
        <f t="shared" si="2"/>
        <v>0.27272727272727271</v>
      </c>
      <c r="H10" s="20">
        <f t="shared" si="0"/>
        <v>0.72727272727272729</v>
      </c>
      <c r="I10" s="22">
        <f t="shared" si="0"/>
        <v>0</v>
      </c>
    </row>
    <row r="11" spans="2:9" x14ac:dyDescent="0.2">
      <c r="B11" s="21" t="s">
        <v>8390</v>
      </c>
      <c r="C11" s="19">
        <f>COUNTIFS(Kickstarter_DataSet!$D:$D,"&gt;=35000",Kickstarter_DataSet!$D:$D,"&lt;40000",Kickstarter_DataSet!$F:$F,"successful",Kickstarter_DataSet!$R:$R,"plays")</f>
        <v>4</v>
      </c>
      <c r="D11" s="19">
        <f>COUNTIFS(Kickstarter_DataSet!$D:$D,"&gt;=35000",Kickstarter_DataSet!$D:$D,"&lt;40000",Kickstarter_DataSet!$F:$F,"failed",Kickstarter_DataSet!$R:$R,"plays")</f>
        <v>2</v>
      </c>
      <c r="E11" s="19">
        <f>COUNTIFS(Kickstarter_DataSet!$D:$D,"&gt;=35000",Kickstarter_DataSet!$D:$D,"&lt;40000",Kickstarter_DataSet!$F:$F,"canceled",Kickstarter_DataSet!$R:$R,"plays")</f>
        <v>0</v>
      </c>
      <c r="F11" s="19">
        <f t="shared" si="1"/>
        <v>6</v>
      </c>
      <c r="G11" s="20">
        <f t="shared" si="2"/>
        <v>0.66666666666666663</v>
      </c>
      <c r="H11" s="20">
        <f t="shared" si="0"/>
        <v>0.33333333333333331</v>
      </c>
      <c r="I11" s="22">
        <f t="shared" si="0"/>
        <v>0</v>
      </c>
    </row>
    <row r="12" spans="2:9" x14ac:dyDescent="0.2">
      <c r="B12" s="21" t="s">
        <v>8391</v>
      </c>
      <c r="C12" s="19">
        <f>COUNTIFS(Kickstarter_DataSet!$D:$D,"&gt;=40000",Kickstarter_DataSet!$D:$D,"&lt;45000",Kickstarter_DataSet!$F:$F,"successful",Kickstarter_DataSet!$R:$R,"plays")</f>
        <v>2</v>
      </c>
      <c r="D12" s="19">
        <f>COUNTIFS(Kickstarter_DataSet!$D:$D,"&gt;=40000",Kickstarter_DataSet!$D:$D,"&lt;45000",Kickstarter_DataSet!$F:$F,"failed",Kickstarter_DataSet!$R:$R,"plays")</f>
        <v>1</v>
      </c>
      <c r="E12" s="19">
        <f>COUNTIFS(Kickstarter_DataSet!$D:$D,"&gt;=40000",Kickstarter_DataSet!$D:$D,"&lt;45000",Kickstarter_DataSet!$F:$F,"canceled",Kickstarter_DataSet!$R:$R,"plays")</f>
        <v>0</v>
      </c>
      <c r="F12" s="19">
        <f t="shared" si="1"/>
        <v>3</v>
      </c>
      <c r="G12" s="20">
        <f t="shared" si="2"/>
        <v>0.66666666666666663</v>
      </c>
      <c r="H12" s="20">
        <f t="shared" si="0"/>
        <v>0.33333333333333331</v>
      </c>
      <c r="I12" s="22">
        <f t="shared" si="0"/>
        <v>0</v>
      </c>
    </row>
    <row r="13" spans="2:9" x14ac:dyDescent="0.2">
      <c r="B13" s="21" t="s">
        <v>8392</v>
      </c>
      <c r="C13" s="19">
        <f>COUNTIFS(Kickstarter_DataSet!$D:$D,"&gt;=45000",Kickstarter_DataSet!$D:$D,"&lt;50000",Kickstarter_DataSet!$F:$F,"successful",Kickstarter_DataSet!$R:$R,"plays")</f>
        <v>0</v>
      </c>
      <c r="D13" s="19">
        <f>COUNTIFS(Kickstarter_DataSet!$D:$D,"&gt;=45000",Kickstarter_DataSet!$D:$D,"&lt;50000",Kickstarter_DataSet!$F:$F,"failed",Kickstarter_DataSet!$R:$R,"plays")</f>
        <v>1</v>
      </c>
      <c r="E13" s="19">
        <f>COUNTIFS(Kickstarter_DataSet!$D:$D,"&gt;=45000",Kickstarter_DataSet!$D:$D,"&lt;50000",Kickstarter_DataSet!$F:$F,"canceled",Kickstarter_DataSet!$R:$R,"plays")</f>
        <v>0</v>
      </c>
      <c r="F13" s="19">
        <f t="shared" si="1"/>
        <v>1</v>
      </c>
      <c r="G13" s="20">
        <f t="shared" si="2"/>
        <v>0</v>
      </c>
      <c r="H13" s="20">
        <f t="shared" si="0"/>
        <v>1</v>
      </c>
      <c r="I13" s="22">
        <f t="shared" si="0"/>
        <v>0</v>
      </c>
    </row>
    <row r="14" spans="2:9" ht="16" thickBot="1" x14ac:dyDescent="0.25">
      <c r="B14" s="23" t="s">
        <v>8393</v>
      </c>
      <c r="C14" s="24">
        <f>COUNTIFS(Kickstarter_DataSet!$D:$D,"&gt;=50000",Kickstarter_DataSet!$F:$F,"successful",Kickstarter_DataSet!$R:$R,"plays")</f>
        <v>2</v>
      </c>
      <c r="D14" s="24">
        <f>COUNTIFS(Kickstarter_DataSet!$D:$D,"&gt;=50000",Kickstarter_DataSet!$F:$F,"failed",Kickstarter_DataSet!$R:$R,"plays")</f>
        <v>14</v>
      </c>
      <c r="E14" s="24">
        <f>COUNTIFS(Kickstarter_DataSet!$D:$D,"&gt;=50000",Kickstarter_DataSet!$F:$F,"canceled",Kickstarter_DataSet!$R:$R,"plays")</f>
        <v>0</v>
      </c>
      <c r="F14" s="24">
        <f t="shared" si="1"/>
        <v>16</v>
      </c>
      <c r="G14" s="25">
        <f t="shared" si="2"/>
        <v>0.125</v>
      </c>
      <c r="H14" s="25">
        <f t="shared" si="0"/>
        <v>0.875</v>
      </c>
      <c r="I14" s="26">
        <f t="shared" si="0"/>
        <v>0</v>
      </c>
    </row>
    <row r="18" spans="3:6" ht="34" x14ac:dyDescent="0.2">
      <c r="C18" s="16" t="s">
        <v>8375</v>
      </c>
      <c r="D18" s="17" t="s">
        <v>8377</v>
      </c>
      <c r="E18" s="17" t="s">
        <v>8378</v>
      </c>
      <c r="F18" s="16" t="s">
        <v>8379</v>
      </c>
    </row>
    <row r="19" spans="3:6" x14ac:dyDescent="0.2">
      <c r="C19" t="s">
        <v>8380</v>
      </c>
      <c r="D19" s="18">
        <v>0.75806451612903225</v>
      </c>
      <c r="E19" s="18">
        <v>0.24193548387096775</v>
      </c>
      <c r="F19" s="18">
        <v>0</v>
      </c>
    </row>
    <row r="20" spans="3:6" x14ac:dyDescent="0.2">
      <c r="C20" t="s">
        <v>8381</v>
      </c>
      <c r="D20" s="18">
        <v>0.72659176029962547</v>
      </c>
      <c r="E20" s="18">
        <v>0.27340823970037453</v>
      </c>
      <c r="F20" s="18">
        <v>0</v>
      </c>
    </row>
    <row r="21" spans="3:6" x14ac:dyDescent="0.2">
      <c r="C21" t="s">
        <v>8382</v>
      </c>
      <c r="D21" s="18">
        <v>0.55029585798816572</v>
      </c>
      <c r="E21" s="18">
        <v>0.44970414201183434</v>
      </c>
      <c r="F21" s="18">
        <v>0</v>
      </c>
    </row>
    <row r="22" spans="3:6" x14ac:dyDescent="0.2">
      <c r="C22" t="s">
        <v>8383</v>
      </c>
      <c r="D22" s="18">
        <v>0.54166666666666663</v>
      </c>
      <c r="E22" s="18">
        <v>0.45833333333333331</v>
      </c>
      <c r="F22" s="18">
        <v>0</v>
      </c>
    </row>
    <row r="23" spans="3:6" x14ac:dyDescent="0.2">
      <c r="C23" t="s">
        <v>8386</v>
      </c>
      <c r="D23" s="18">
        <v>0.5</v>
      </c>
      <c r="E23" s="18">
        <v>0.5</v>
      </c>
      <c r="F23" s="18">
        <v>0</v>
      </c>
    </row>
    <row r="24" spans="3:6" x14ac:dyDescent="0.2">
      <c r="C24" t="s">
        <v>8387</v>
      </c>
      <c r="D24" s="18">
        <v>0.45</v>
      </c>
      <c r="E24" s="18">
        <v>0.55000000000000004</v>
      </c>
      <c r="F24" s="18">
        <v>0</v>
      </c>
    </row>
    <row r="25" spans="3:6" x14ac:dyDescent="0.2">
      <c r="C25" t="s">
        <v>8388</v>
      </c>
      <c r="D25" s="18">
        <v>0.2</v>
      </c>
      <c r="E25" s="18">
        <v>0.8</v>
      </c>
      <c r="F25" s="18">
        <v>0</v>
      </c>
    </row>
    <row r="26" spans="3:6" x14ac:dyDescent="0.2">
      <c r="C26" t="s">
        <v>8389</v>
      </c>
      <c r="D26" s="18">
        <v>0.27272727272727271</v>
      </c>
      <c r="E26" s="18">
        <v>0.72727272727272729</v>
      </c>
      <c r="F26" s="18">
        <v>0</v>
      </c>
    </row>
    <row r="27" spans="3:6" x14ac:dyDescent="0.2">
      <c r="C27" t="s">
        <v>8390</v>
      </c>
      <c r="D27" s="18">
        <v>0.66666666666666663</v>
      </c>
      <c r="E27" s="18">
        <v>0.33333333333333331</v>
      </c>
      <c r="F27" s="18">
        <v>0</v>
      </c>
    </row>
    <row r="28" spans="3:6" x14ac:dyDescent="0.2">
      <c r="C28" t="s">
        <v>8391</v>
      </c>
      <c r="D28" s="18">
        <v>0.66666666666666663</v>
      </c>
      <c r="E28" s="18">
        <v>0.33333333333333331</v>
      </c>
      <c r="F28" s="18">
        <v>0</v>
      </c>
    </row>
    <row r="29" spans="3:6" x14ac:dyDescent="0.2">
      <c r="C29" t="s">
        <v>8392</v>
      </c>
      <c r="D29" s="18">
        <v>0</v>
      </c>
      <c r="E29" s="18">
        <v>1</v>
      </c>
      <c r="F29" s="18">
        <v>0</v>
      </c>
    </row>
    <row r="30" spans="3:6" x14ac:dyDescent="0.2">
      <c r="C30" t="s">
        <v>8393</v>
      </c>
      <c r="D30" s="18">
        <v>0.125</v>
      </c>
      <c r="E30" s="18">
        <v>0.875</v>
      </c>
      <c r="F30" s="1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0D69-5E89-174E-AC6A-56A6F79FEBA2}">
  <dimension ref="B1:G92"/>
  <sheetViews>
    <sheetView zoomScale="111" zoomScaleNormal="111" workbookViewId="0">
      <selection activeCell="A2" sqref="A2"/>
    </sheetView>
  </sheetViews>
  <sheetFormatPr baseColWidth="10" defaultRowHeight="15" x14ac:dyDescent="0.2"/>
  <cols>
    <col min="2" max="2" width="15.6640625" bestFit="1" customWidth="1"/>
    <col min="3" max="3" width="14.83203125" bestFit="1" customWidth="1"/>
    <col min="4" max="4" width="5.5" bestFit="1" customWidth="1"/>
    <col min="5" max="5" width="4" bestFit="1" customWidth="1"/>
    <col min="6" max="6" width="8.83203125" bestFit="1" customWidth="1"/>
    <col min="7" max="7" width="10" bestFit="1" customWidth="1"/>
  </cols>
  <sheetData>
    <row r="1" spans="2:7" x14ac:dyDescent="0.2">
      <c r="B1" s="11" t="s">
        <v>8359</v>
      </c>
      <c r="C1" t="s">
        <v>8315</v>
      </c>
    </row>
    <row r="3" spans="2:7" x14ac:dyDescent="0.2">
      <c r="B3" s="11" t="s">
        <v>8364</v>
      </c>
      <c r="C3" s="11" t="s">
        <v>8360</v>
      </c>
    </row>
    <row r="4" spans="2:7" x14ac:dyDescent="0.2">
      <c r="B4" s="11" t="s">
        <v>8363</v>
      </c>
      <c r="C4" t="s">
        <v>8219</v>
      </c>
      <c r="D4" t="s">
        <v>8220</v>
      </c>
      <c r="E4" t="s">
        <v>8221</v>
      </c>
      <c r="F4" t="s">
        <v>8218</v>
      </c>
      <c r="G4" t="s">
        <v>8361</v>
      </c>
    </row>
    <row r="5" spans="2:7" x14ac:dyDescent="0.2">
      <c r="B5" s="33" t="s">
        <v>8401</v>
      </c>
      <c r="C5" s="13">
        <v>7</v>
      </c>
      <c r="D5" s="13">
        <v>33</v>
      </c>
      <c r="E5" s="13">
        <v>2</v>
      </c>
      <c r="F5" s="13">
        <v>56</v>
      </c>
      <c r="G5" s="13">
        <v>98</v>
      </c>
    </row>
    <row r="6" spans="2:7" x14ac:dyDescent="0.2">
      <c r="B6" s="33" t="s">
        <v>8402</v>
      </c>
      <c r="C6" s="13">
        <v>3</v>
      </c>
      <c r="D6" s="13">
        <v>39</v>
      </c>
      <c r="E6" s="13">
        <v>8</v>
      </c>
      <c r="F6" s="13">
        <v>71</v>
      </c>
      <c r="G6" s="13">
        <v>121</v>
      </c>
    </row>
    <row r="7" spans="2:7" x14ac:dyDescent="0.2">
      <c r="B7" s="33" t="s">
        <v>8403</v>
      </c>
      <c r="C7" s="13">
        <v>3</v>
      </c>
      <c r="D7" s="13">
        <v>33</v>
      </c>
      <c r="E7" s="13">
        <v>14</v>
      </c>
      <c r="F7" s="13">
        <v>56</v>
      </c>
      <c r="G7" s="13">
        <v>106</v>
      </c>
    </row>
    <row r="8" spans="2:7" x14ac:dyDescent="0.2">
      <c r="B8" s="33" t="s">
        <v>8404</v>
      </c>
      <c r="C8" s="13">
        <v>2</v>
      </c>
      <c r="D8" s="13">
        <v>40</v>
      </c>
      <c r="E8" s="13"/>
      <c r="F8" s="13">
        <v>71</v>
      </c>
      <c r="G8" s="13">
        <v>113</v>
      </c>
    </row>
    <row r="9" spans="2:7" x14ac:dyDescent="0.2">
      <c r="B9" s="33" t="s">
        <v>8395</v>
      </c>
      <c r="C9" s="13">
        <v>3</v>
      </c>
      <c r="D9" s="13">
        <v>52</v>
      </c>
      <c r="E9" s="13"/>
      <c r="F9" s="13">
        <v>111</v>
      </c>
      <c r="G9" s="13">
        <v>166</v>
      </c>
    </row>
    <row r="10" spans="2:7" x14ac:dyDescent="0.2">
      <c r="B10" s="33" t="s">
        <v>8405</v>
      </c>
      <c r="C10" s="13">
        <v>4</v>
      </c>
      <c r="D10" s="13">
        <v>49</v>
      </c>
      <c r="E10" s="13"/>
      <c r="F10" s="13">
        <v>100</v>
      </c>
      <c r="G10" s="13">
        <v>153</v>
      </c>
    </row>
    <row r="11" spans="2:7" x14ac:dyDescent="0.2">
      <c r="B11" s="33" t="s">
        <v>8396</v>
      </c>
      <c r="C11" s="13">
        <v>1</v>
      </c>
      <c r="D11" s="13">
        <v>50</v>
      </c>
      <c r="E11" s="13"/>
      <c r="F11" s="13">
        <v>87</v>
      </c>
      <c r="G11" s="13">
        <v>138</v>
      </c>
    </row>
    <row r="12" spans="2:7" x14ac:dyDescent="0.2">
      <c r="B12" s="33" t="s">
        <v>8397</v>
      </c>
      <c r="C12" s="13">
        <v>4</v>
      </c>
      <c r="D12" s="13">
        <v>47</v>
      </c>
      <c r="E12" s="13"/>
      <c r="F12" s="13">
        <v>72</v>
      </c>
      <c r="G12" s="13">
        <v>123</v>
      </c>
    </row>
    <row r="13" spans="2:7" x14ac:dyDescent="0.2">
      <c r="B13" s="33" t="s">
        <v>8398</v>
      </c>
      <c r="C13" s="13">
        <v>4</v>
      </c>
      <c r="D13" s="13">
        <v>34</v>
      </c>
      <c r="E13" s="13"/>
      <c r="F13" s="13">
        <v>59</v>
      </c>
      <c r="G13" s="13">
        <v>97</v>
      </c>
    </row>
    <row r="14" spans="2:7" x14ac:dyDescent="0.2">
      <c r="B14" s="33" t="s">
        <v>8399</v>
      </c>
      <c r="C14" s="13"/>
      <c r="D14" s="13">
        <v>50</v>
      </c>
      <c r="E14" s="13"/>
      <c r="F14" s="13">
        <v>65</v>
      </c>
      <c r="G14" s="13">
        <v>115</v>
      </c>
    </row>
    <row r="15" spans="2:7" x14ac:dyDescent="0.2">
      <c r="B15" s="33" t="s">
        <v>8400</v>
      </c>
      <c r="C15" s="13">
        <v>3</v>
      </c>
      <c r="D15" s="13">
        <v>31</v>
      </c>
      <c r="E15" s="13"/>
      <c r="F15" s="13">
        <v>54</v>
      </c>
      <c r="G15" s="13">
        <v>88</v>
      </c>
    </row>
    <row r="16" spans="2:7" x14ac:dyDescent="0.2">
      <c r="B16" s="33" t="s">
        <v>8406</v>
      </c>
      <c r="C16" s="13">
        <v>3</v>
      </c>
      <c r="D16" s="13">
        <v>35</v>
      </c>
      <c r="E16" s="13"/>
      <c r="F16" s="13">
        <v>37</v>
      </c>
      <c r="G16" s="13">
        <v>75</v>
      </c>
    </row>
    <row r="17" spans="2:7" x14ac:dyDescent="0.2">
      <c r="B17" s="33" t="s">
        <v>8361</v>
      </c>
      <c r="C17" s="13">
        <v>37</v>
      </c>
      <c r="D17" s="13">
        <v>493</v>
      </c>
      <c r="E17" s="13">
        <v>24</v>
      </c>
      <c r="F17" s="13">
        <v>839</v>
      </c>
      <c r="G17" s="13">
        <v>1393</v>
      </c>
    </row>
    <row r="26" spans="2:7" x14ac:dyDescent="0.2">
      <c r="B26" s="11" t="s">
        <v>8359</v>
      </c>
      <c r="C26" t="s">
        <v>8315</v>
      </c>
    </row>
    <row r="28" spans="2:7" x14ac:dyDescent="0.2">
      <c r="B28" s="11" t="s">
        <v>8364</v>
      </c>
      <c r="C28" s="11" t="s">
        <v>8360</v>
      </c>
    </row>
    <row r="29" spans="2:7" x14ac:dyDescent="0.2">
      <c r="B29" s="11" t="s">
        <v>8363</v>
      </c>
      <c r="C29" t="s">
        <v>8219</v>
      </c>
      <c r="D29" t="s">
        <v>8220</v>
      </c>
      <c r="E29" t="s">
        <v>8221</v>
      </c>
      <c r="F29" t="s">
        <v>8218</v>
      </c>
      <c r="G29" t="s">
        <v>8361</v>
      </c>
    </row>
    <row r="30" spans="2:7" x14ac:dyDescent="0.2">
      <c r="B30" s="12" t="s">
        <v>8367</v>
      </c>
      <c r="C30" s="13"/>
      <c r="D30" s="13"/>
      <c r="E30" s="13"/>
      <c r="F30" s="13">
        <v>3</v>
      </c>
      <c r="G30" s="13">
        <v>3</v>
      </c>
    </row>
    <row r="31" spans="2:7" x14ac:dyDescent="0.2">
      <c r="B31" s="31" t="s">
        <v>8396</v>
      </c>
      <c r="C31" s="13"/>
      <c r="D31" s="13"/>
      <c r="E31" s="13"/>
      <c r="F31" s="13">
        <v>1</v>
      </c>
      <c r="G31" s="13">
        <v>1</v>
      </c>
    </row>
    <row r="32" spans="2:7" x14ac:dyDescent="0.2">
      <c r="B32" s="31" t="s">
        <v>8399</v>
      </c>
      <c r="C32" s="13"/>
      <c r="D32" s="13"/>
      <c r="E32" s="13"/>
      <c r="F32" s="13">
        <v>1</v>
      </c>
      <c r="G32" s="13">
        <v>1</v>
      </c>
    </row>
    <row r="33" spans="2:7" x14ac:dyDescent="0.2">
      <c r="B33" s="31" t="s">
        <v>8406</v>
      </c>
      <c r="C33" s="13"/>
      <c r="D33" s="13"/>
      <c r="E33" s="13"/>
      <c r="F33" s="13">
        <v>1</v>
      </c>
      <c r="G33" s="13">
        <v>1</v>
      </c>
    </row>
    <row r="34" spans="2:7" x14ac:dyDescent="0.2">
      <c r="B34" s="12" t="s">
        <v>8368</v>
      </c>
      <c r="C34" s="13"/>
      <c r="D34" s="13"/>
      <c r="E34" s="13"/>
      <c r="F34" s="13">
        <v>4</v>
      </c>
      <c r="G34" s="13">
        <v>4</v>
      </c>
    </row>
    <row r="35" spans="2:7" x14ac:dyDescent="0.2">
      <c r="B35" s="31" t="s">
        <v>8403</v>
      </c>
      <c r="C35" s="13"/>
      <c r="D35" s="13"/>
      <c r="E35" s="13"/>
      <c r="F35" s="13">
        <v>1</v>
      </c>
      <c r="G35" s="13">
        <v>1</v>
      </c>
    </row>
    <row r="36" spans="2:7" x14ac:dyDescent="0.2">
      <c r="B36" s="31" t="s">
        <v>8404</v>
      </c>
      <c r="C36" s="13"/>
      <c r="D36" s="13"/>
      <c r="E36" s="13"/>
      <c r="F36" s="13">
        <v>1</v>
      </c>
      <c r="G36" s="13">
        <v>1</v>
      </c>
    </row>
    <row r="37" spans="2:7" x14ac:dyDescent="0.2">
      <c r="B37" s="31" t="s">
        <v>8406</v>
      </c>
      <c r="C37" s="13"/>
      <c r="D37" s="13"/>
      <c r="E37" s="13"/>
      <c r="F37" s="13">
        <v>2</v>
      </c>
      <c r="G37" s="13">
        <v>2</v>
      </c>
    </row>
    <row r="38" spans="2:7" x14ac:dyDescent="0.2">
      <c r="B38" s="12" t="s">
        <v>8369</v>
      </c>
      <c r="C38" s="13"/>
      <c r="D38" s="13"/>
      <c r="E38" s="13"/>
      <c r="F38" s="13">
        <v>8</v>
      </c>
      <c r="G38" s="13">
        <v>8</v>
      </c>
    </row>
    <row r="39" spans="2:7" x14ac:dyDescent="0.2">
      <c r="B39" s="31" t="s">
        <v>8401</v>
      </c>
      <c r="C39" s="13"/>
      <c r="D39" s="13"/>
      <c r="E39" s="13"/>
      <c r="F39" s="13">
        <v>1</v>
      </c>
      <c r="G39" s="13">
        <v>1</v>
      </c>
    </row>
    <row r="40" spans="2:7" x14ac:dyDescent="0.2">
      <c r="B40" s="31" t="s">
        <v>8403</v>
      </c>
      <c r="C40" s="13"/>
      <c r="D40" s="13"/>
      <c r="E40" s="13"/>
      <c r="F40" s="13">
        <v>1</v>
      </c>
      <c r="G40" s="13">
        <v>1</v>
      </c>
    </row>
    <row r="41" spans="2:7" x14ac:dyDescent="0.2">
      <c r="B41" s="31" t="s">
        <v>8404</v>
      </c>
      <c r="C41" s="13"/>
      <c r="D41" s="13"/>
      <c r="E41" s="13"/>
      <c r="F41" s="13">
        <v>2</v>
      </c>
      <c r="G41" s="13">
        <v>2</v>
      </c>
    </row>
    <row r="42" spans="2:7" x14ac:dyDescent="0.2">
      <c r="B42" s="31" t="s">
        <v>8398</v>
      </c>
      <c r="C42" s="13"/>
      <c r="D42" s="13"/>
      <c r="E42" s="13"/>
      <c r="F42" s="13">
        <v>1</v>
      </c>
      <c r="G42" s="13">
        <v>1</v>
      </c>
    </row>
    <row r="43" spans="2:7" x14ac:dyDescent="0.2">
      <c r="B43" s="31" t="s">
        <v>8400</v>
      </c>
      <c r="C43" s="13"/>
      <c r="D43" s="13"/>
      <c r="E43" s="13"/>
      <c r="F43" s="13">
        <v>3</v>
      </c>
      <c r="G43" s="13">
        <v>3</v>
      </c>
    </row>
    <row r="44" spans="2:7" x14ac:dyDescent="0.2">
      <c r="B44" s="12" t="s">
        <v>8370</v>
      </c>
      <c r="C44" s="13"/>
      <c r="D44" s="13"/>
      <c r="E44" s="13"/>
      <c r="F44" s="13">
        <v>11</v>
      </c>
      <c r="G44" s="13">
        <v>11</v>
      </c>
    </row>
    <row r="45" spans="2:7" x14ac:dyDescent="0.2">
      <c r="B45" s="31" t="s">
        <v>8404</v>
      </c>
      <c r="C45" s="13"/>
      <c r="D45" s="13"/>
      <c r="E45" s="13"/>
      <c r="F45" s="13">
        <v>3</v>
      </c>
      <c r="G45" s="13">
        <v>3</v>
      </c>
    </row>
    <row r="46" spans="2:7" x14ac:dyDescent="0.2">
      <c r="B46" s="31" t="s">
        <v>8405</v>
      </c>
      <c r="C46" s="13"/>
      <c r="D46" s="13"/>
      <c r="E46" s="13"/>
      <c r="F46" s="13">
        <v>2</v>
      </c>
      <c r="G46" s="13">
        <v>2</v>
      </c>
    </row>
    <row r="47" spans="2:7" x14ac:dyDescent="0.2">
      <c r="B47" s="31" t="s">
        <v>8396</v>
      </c>
      <c r="C47" s="13"/>
      <c r="D47" s="13"/>
      <c r="E47" s="13"/>
      <c r="F47" s="13">
        <v>2</v>
      </c>
      <c r="G47" s="13">
        <v>2</v>
      </c>
    </row>
    <row r="48" spans="2:7" x14ac:dyDescent="0.2">
      <c r="B48" s="31" t="s">
        <v>8397</v>
      </c>
      <c r="C48" s="13"/>
      <c r="D48" s="13"/>
      <c r="E48" s="13"/>
      <c r="F48" s="13">
        <v>1</v>
      </c>
      <c r="G48" s="13">
        <v>1</v>
      </c>
    </row>
    <row r="49" spans="2:7" x14ac:dyDescent="0.2">
      <c r="B49" s="31" t="s">
        <v>8399</v>
      </c>
      <c r="C49" s="13"/>
      <c r="D49" s="13"/>
      <c r="E49" s="13"/>
      <c r="F49" s="13">
        <v>1</v>
      </c>
      <c r="G49" s="13">
        <v>1</v>
      </c>
    </row>
    <row r="50" spans="2:7" x14ac:dyDescent="0.2">
      <c r="B50" s="31" t="s">
        <v>8400</v>
      </c>
      <c r="C50" s="13"/>
      <c r="D50" s="13"/>
      <c r="E50" s="13"/>
      <c r="F50" s="13">
        <v>1</v>
      </c>
      <c r="G50" s="13">
        <v>1</v>
      </c>
    </row>
    <row r="51" spans="2:7" x14ac:dyDescent="0.2">
      <c r="B51" s="31" t="s">
        <v>8406</v>
      </c>
      <c r="C51" s="13"/>
      <c r="D51" s="13"/>
      <c r="E51" s="13"/>
      <c r="F51" s="13">
        <v>1</v>
      </c>
      <c r="G51" s="13">
        <v>1</v>
      </c>
    </row>
    <row r="52" spans="2:7" x14ac:dyDescent="0.2">
      <c r="B52" s="12" t="s">
        <v>8371</v>
      </c>
      <c r="C52" s="13">
        <v>10</v>
      </c>
      <c r="D52" s="13">
        <v>152</v>
      </c>
      <c r="E52" s="13"/>
      <c r="F52" s="13">
        <v>241</v>
      </c>
      <c r="G52" s="13">
        <v>403</v>
      </c>
    </row>
    <row r="53" spans="2:7" x14ac:dyDescent="0.2">
      <c r="B53" s="31" t="s">
        <v>8404</v>
      </c>
      <c r="C53" s="13"/>
      <c r="D53" s="13">
        <v>5</v>
      </c>
      <c r="E53" s="13"/>
      <c r="F53" s="13">
        <v>11</v>
      </c>
      <c r="G53" s="13">
        <v>16</v>
      </c>
    </row>
    <row r="54" spans="2:7" x14ac:dyDescent="0.2">
      <c r="B54" s="31" t="s">
        <v>8395</v>
      </c>
      <c r="C54" s="13"/>
      <c r="D54" s="13">
        <v>19</v>
      </c>
      <c r="E54" s="13"/>
      <c r="F54" s="13">
        <v>34</v>
      </c>
      <c r="G54" s="13">
        <v>53</v>
      </c>
    </row>
    <row r="55" spans="2:7" x14ac:dyDescent="0.2">
      <c r="B55" s="31" t="s">
        <v>8405</v>
      </c>
      <c r="C55" s="13">
        <v>2</v>
      </c>
      <c r="D55" s="13">
        <v>14</v>
      </c>
      <c r="E55" s="13"/>
      <c r="F55" s="13">
        <v>36</v>
      </c>
      <c r="G55" s="13">
        <v>52</v>
      </c>
    </row>
    <row r="56" spans="2:7" x14ac:dyDescent="0.2">
      <c r="B56" s="31" t="s">
        <v>8396</v>
      </c>
      <c r="C56" s="13">
        <v>1</v>
      </c>
      <c r="D56" s="13">
        <v>32</v>
      </c>
      <c r="E56" s="13"/>
      <c r="F56" s="13">
        <v>38</v>
      </c>
      <c r="G56" s="13">
        <v>71</v>
      </c>
    </row>
    <row r="57" spans="2:7" x14ac:dyDescent="0.2">
      <c r="B57" s="31" t="s">
        <v>8397</v>
      </c>
      <c r="C57" s="13">
        <v>4</v>
      </c>
      <c r="D57" s="13">
        <v>21</v>
      </c>
      <c r="E57" s="13"/>
      <c r="F57" s="13">
        <v>32</v>
      </c>
      <c r="G57" s="13">
        <v>57</v>
      </c>
    </row>
    <row r="58" spans="2:7" x14ac:dyDescent="0.2">
      <c r="B58" s="31" t="s">
        <v>8398</v>
      </c>
      <c r="C58" s="13"/>
      <c r="D58" s="13">
        <v>12</v>
      </c>
      <c r="E58" s="13"/>
      <c r="F58" s="13">
        <v>24</v>
      </c>
      <c r="G58" s="13">
        <v>36</v>
      </c>
    </row>
    <row r="59" spans="2:7" x14ac:dyDescent="0.2">
      <c r="B59" s="31" t="s">
        <v>8399</v>
      </c>
      <c r="C59" s="13"/>
      <c r="D59" s="13">
        <v>16</v>
      </c>
      <c r="E59" s="13"/>
      <c r="F59" s="13">
        <v>32</v>
      </c>
      <c r="G59" s="13">
        <v>48</v>
      </c>
    </row>
    <row r="60" spans="2:7" x14ac:dyDescent="0.2">
      <c r="B60" s="31" t="s">
        <v>8400</v>
      </c>
      <c r="C60" s="13">
        <v>1</v>
      </c>
      <c r="D60" s="13">
        <v>13</v>
      </c>
      <c r="E60" s="13"/>
      <c r="F60" s="13">
        <v>15</v>
      </c>
      <c r="G60" s="13">
        <v>29</v>
      </c>
    </row>
    <row r="61" spans="2:7" x14ac:dyDescent="0.2">
      <c r="B61" s="31" t="s">
        <v>8406</v>
      </c>
      <c r="C61" s="13">
        <v>2</v>
      </c>
      <c r="D61" s="13">
        <v>20</v>
      </c>
      <c r="E61" s="13"/>
      <c r="F61" s="13">
        <v>19</v>
      </c>
      <c r="G61" s="13">
        <v>41</v>
      </c>
    </row>
    <row r="62" spans="2:7" x14ac:dyDescent="0.2">
      <c r="B62" s="12" t="s">
        <v>8372</v>
      </c>
      <c r="C62" s="13">
        <v>12</v>
      </c>
      <c r="D62" s="13">
        <v>202</v>
      </c>
      <c r="E62" s="13"/>
      <c r="F62" s="13">
        <v>304</v>
      </c>
      <c r="G62" s="13">
        <v>518</v>
      </c>
    </row>
    <row r="63" spans="2:7" x14ac:dyDescent="0.2">
      <c r="B63" s="31" t="s">
        <v>8401</v>
      </c>
      <c r="C63" s="13">
        <v>3</v>
      </c>
      <c r="D63" s="13">
        <v>20</v>
      </c>
      <c r="E63" s="13"/>
      <c r="F63" s="13">
        <v>24</v>
      </c>
      <c r="G63" s="13">
        <v>47</v>
      </c>
    </row>
    <row r="64" spans="2:7" x14ac:dyDescent="0.2">
      <c r="B64" s="31" t="s">
        <v>8402</v>
      </c>
      <c r="C64" s="13">
        <v>1</v>
      </c>
      <c r="D64" s="13">
        <v>21</v>
      </c>
      <c r="E64" s="13"/>
      <c r="F64" s="13">
        <v>41</v>
      </c>
      <c r="G64" s="13">
        <v>63</v>
      </c>
    </row>
    <row r="65" spans="2:7" x14ac:dyDescent="0.2">
      <c r="B65" s="31" t="s">
        <v>8403</v>
      </c>
      <c r="C65" s="13">
        <v>2</v>
      </c>
      <c r="D65" s="13">
        <v>15</v>
      </c>
      <c r="E65" s="13"/>
      <c r="F65" s="13">
        <v>21</v>
      </c>
      <c r="G65" s="13">
        <v>38</v>
      </c>
    </row>
    <row r="66" spans="2:7" x14ac:dyDescent="0.2">
      <c r="B66" s="31" t="s">
        <v>8404</v>
      </c>
      <c r="C66" s="13"/>
      <c r="D66" s="13">
        <v>28</v>
      </c>
      <c r="E66" s="13"/>
      <c r="F66" s="13">
        <v>25</v>
      </c>
      <c r="G66" s="13">
        <v>53</v>
      </c>
    </row>
    <row r="67" spans="2:7" x14ac:dyDescent="0.2">
      <c r="B67" s="31" t="s">
        <v>8395</v>
      </c>
      <c r="C67" s="13">
        <v>2</v>
      </c>
      <c r="D67" s="13">
        <v>17</v>
      </c>
      <c r="E67" s="13"/>
      <c r="F67" s="13">
        <v>43</v>
      </c>
      <c r="G67" s="13">
        <v>62</v>
      </c>
    </row>
    <row r="68" spans="2:7" x14ac:dyDescent="0.2">
      <c r="B68" s="31" t="s">
        <v>8405</v>
      </c>
      <c r="C68" s="13">
        <v>1</v>
      </c>
      <c r="D68" s="13">
        <v>17</v>
      </c>
      <c r="E68" s="13"/>
      <c r="F68" s="13">
        <v>42</v>
      </c>
      <c r="G68" s="13">
        <v>60</v>
      </c>
    </row>
    <row r="69" spans="2:7" x14ac:dyDescent="0.2">
      <c r="B69" s="31" t="s">
        <v>8396</v>
      </c>
      <c r="C69" s="13"/>
      <c r="D69" s="13">
        <v>13</v>
      </c>
      <c r="E69" s="13"/>
      <c r="F69" s="13">
        <v>22</v>
      </c>
      <c r="G69" s="13">
        <v>35</v>
      </c>
    </row>
    <row r="70" spans="2:7" x14ac:dyDescent="0.2">
      <c r="B70" s="31" t="s">
        <v>8397</v>
      </c>
      <c r="C70" s="13"/>
      <c r="D70" s="13">
        <v>19</v>
      </c>
      <c r="E70" s="13"/>
      <c r="F70" s="13">
        <v>22</v>
      </c>
      <c r="G70" s="13">
        <v>41</v>
      </c>
    </row>
    <row r="71" spans="2:7" x14ac:dyDescent="0.2">
      <c r="B71" s="31" t="s">
        <v>8398</v>
      </c>
      <c r="C71" s="13">
        <v>2</v>
      </c>
      <c r="D71" s="13">
        <v>11</v>
      </c>
      <c r="E71" s="13"/>
      <c r="F71" s="13">
        <v>21</v>
      </c>
      <c r="G71" s="13">
        <v>34</v>
      </c>
    </row>
    <row r="72" spans="2:7" x14ac:dyDescent="0.2">
      <c r="B72" s="31" t="s">
        <v>8399</v>
      </c>
      <c r="C72" s="13"/>
      <c r="D72" s="13">
        <v>25</v>
      </c>
      <c r="E72" s="13"/>
      <c r="F72" s="13">
        <v>18</v>
      </c>
      <c r="G72" s="13">
        <v>43</v>
      </c>
    </row>
    <row r="73" spans="2:7" x14ac:dyDescent="0.2">
      <c r="B73" s="31" t="s">
        <v>8400</v>
      </c>
      <c r="C73" s="13"/>
      <c r="D73" s="13">
        <v>7</v>
      </c>
      <c r="E73" s="13"/>
      <c r="F73" s="13">
        <v>19</v>
      </c>
      <c r="G73" s="13">
        <v>26</v>
      </c>
    </row>
    <row r="74" spans="2:7" x14ac:dyDescent="0.2">
      <c r="B74" s="31" t="s">
        <v>8406</v>
      </c>
      <c r="C74" s="13">
        <v>1</v>
      </c>
      <c r="D74" s="13">
        <v>9</v>
      </c>
      <c r="E74" s="13"/>
      <c r="F74" s="13">
        <v>6</v>
      </c>
      <c r="G74" s="13">
        <v>16</v>
      </c>
    </row>
    <row r="75" spans="2:7" x14ac:dyDescent="0.2">
      <c r="B75" s="12" t="s">
        <v>8373</v>
      </c>
      <c r="C75" s="13">
        <v>12</v>
      </c>
      <c r="D75" s="13">
        <v>130</v>
      </c>
      <c r="E75" s="13"/>
      <c r="F75" s="13">
        <v>249</v>
      </c>
      <c r="G75" s="13">
        <v>391</v>
      </c>
    </row>
    <row r="76" spans="2:7" x14ac:dyDescent="0.2">
      <c r="B76" s="31" t="s">
        <v>8401</v>
      </c>
      <c r="C76" s="13">
        <v>2</v>
      </c>
      <c r="D76" s="13">
        <v>8</v>
      </c>
      <c r="E76" s="13"/>
      <c r="F76" s="13">
        <v>20</v>
      </c>
      <c r="G76" s="13">
        <v>30</v>
      </c>
    </row>
    <row r="77" spans="2:7" x14ac:dyDescent="0.2">
      <c r="B77" s="31" t="s">
        <v>8402</v>
      </c>
      <c r="C77" s="13">
        <v>1</v>
      </c>
      <c r="D77" s="13">
        <v>14</v>
      </c>
      <c r="E77" s="13"/>
      <c r="F77" s="13">
        <v>22</v>
      </c>
      <c r="G77" s="13">
        <v>37</v>
      </c>
    </row>
    <row r="78" spans="2:7" x14ac:dyDescent="0.2">
      <c r="B78" s="31" t="s">
        <v>8403</v>
      </c>
      <c r="C78" s="13">
        <v>1</v>
      </c>
      <c r="D78" s="13">
        <v>18</v>
      </c>
      <c r="E78" s="13"/>
      <c r="F78" s="13">
        <v>33</v>
      </c>
      <c r="G78" s="13">
        <v>52</v>
      </c>
    </row>
    <row r="79" spans="2:7" x14ac:dyDescent="0.2">
      <c r="B79" s="31" t="s">
        <v>8404</v>
      </c>
      <c r="C79" s="13">
        <v>2</v>
      </c>
      <c r="D79" s="13">
        <v>7</v>
      </c>
      <c r="E79" s="13"/>
      <c r="F79" s="13">
        <v>29</v>
      </c>
      <c r="G79" s="13">
        <v>38</v>
      </c>
    </row>
    <row r="80" spans="2:7" x14ac:dyDescent="0.2">
      <c r="B80" s="31" t="s">
        <v>8395</v>
      </c>
      <c r="C80" s="13">
        <v>1</v>
      </c>
      <c r="D80" s="13">
        <v>16</v>
      </c>
      <c r="E80" s="13"/>
      <c r="F80" s="13">
        <v>34</v>
      </c>
      <c r="G80" s="13">
        <v>51</v>
      </c>
    </row>
    <row r="81" spans="2:7" x14ac:dyDescent="0.2">
      <c r="B81" s="31" t="s">
        <v>8405</v>
      </c>
      <c r="C81" s="13">
        <v>1</v>
      </c>
      <c r="D81" s="13">
        <v>18</v>
      </c>
      <c r="E81" s="13"/>
      <c r="F81" s="13">
        <v>20</v>
      </c>
      <c r="G81" s="13">
        <v>39</v>
      </c>
    </row>
    <row r="82" spans="2:7" x14ac:dyDescent="0.2">
      <c r="B82" s="31" t="s">
        <v>8396</v>
      </c>
      <c r="C82" s="13"/>
      <c r="D82" s="13">
        <v>5</v>
      </c>
      <c r="E82" s="13"/>
      <c r="F82" s="13">
        <v>24</v>
      </c>
      <c r="G82" s="13">
        <v>29</v>
      </c>
    </row>
    <row r="83" spans="2:7" x14ac:dyDescent="0.2">
      <c r="B83" s="31" t="s">
        <v>8397</v>
      </c>
      <c r="C83" s="13"/>
      <c r="D83" s="13">
        <v>7</v>
      </c>
      <c r="E83" s="13"/>
      <c r="F83" s="13">
        <v>17</v>
      </c>
      <c r="G83" s="13">
        <v>24</v>
      </c>
    </row>
    <row r="84" spans="2:7" x14ac:dyDescent="0.2">
      <c r="B84" s="31" t="s">
        <v>8398</v>
      </c>
      <c r="C84" s="13">
        <v>2</v>
      </c>
      <c r="D84" s="13">
        <v>11</v>
      </c>
      <c r="E84" s="13"/>
      <c r="F84" s="13">
        <v>13</v>
      </c>
      <c r="G84" s="13">
        <v>26</v>
      </c>
    </row>
    <row r="85" spans="2:7" x14ac:dyDescent="0.2">
      <c r="B85" s="31" t="s">
        <v>8399</v>
      </c>
      <c r="C85" s="13"/>
      <c r="D85" s="13">
        <v>9</v>
      </c>
      <c r="E85" s="13"/>
      <c r="F85" s="13">
        <v>13</v>
      </c>
      <c r="G85" s="13">
        <v>22</v>
      </c>
    </row>
    <row r="86" spans="2:7" x14ac:dyDescent="0.2">
      <c r="B86" s="31" t="s">
        <v>8400</v>
      </c>
      <c r="C86" s="13">
        <v>2</v>
      </c>
      <c r="D86" s="13">
        <v>11</v>
      </c>
      <c r="E86" s="13"/>
      <c r="F86" s="13">
        <v>16</v>
      </c>
      <c r="G86" s="13">
        <v>29</v>
      </c>
    </row>
    <row r="87" spans="2:7" x14ac:dyDescent="0.2">
      <c r="B87" s="31" t="s">
        <v>8406</v>
      </c>
      <c r="C87" s="13"/>
      <c r="D87" s="13">
        <v>6</v>
      </c>
      <c r="E87" s="13"/>
      <c r="F87" s="13">
        <v>8</v>
      </c>
      <c r="G87" s="13">
        <v>14</v>
      </c>
    </row>
    <row r="88" spans="2:7" x14ac:dyDescent="0.2">
      <c r="B88" s="12" t="s">
        <v>8374</v>
      </c>
      <c r="C88" s="13">
        <v>3</v>
      </c>
      <c r="D88" s="13">
        <v>9</v>
      </c>
      <c r="E88" s="13">
        <v>24</v>
      </c>
      <c r="F88" s="13">
        <v>19</v>
      </c>
      <c r="G88" s="13">
        <v>55</v>
      </c>
    </row>
    <row r="89" spans="2:7" x14ac:dyDescent="0.2">
      <c r="B89" s="31" t="s">
        <v>8401</v>
      </c>
      <c r="C89" s="13">
        <v>2</v>
      </c>
      <c r="D89" s="13">
        <v>5</v>
      </c>
      <c r="E89" s="13">
        <v>2</v>
      </c>
      <c r="F89" s="13">
        <v>11</v>
      </c>
      <c r="G89" s="13">
        <v>20</v>
      </c>
    </row>
    <row r="90" spans="2:7" x14ac:dyDescent="0.2">
      <c r="B90" s="31" t="s">
        <v>8402</v>
      </c>
      <c r="C90" s="13">
        <v>1</v>
      </c>
      <c r="D90" s="13">
        <v>4</v>
      </c>
      <c r="E90" s="13">
        <v>8</v>
      </c>
      <c r="F90" s="13">
        <v>8</v>
      </c>
      <c r="G90" s="13">
        <v>21</v>
      </c>
    </row>
    <row r="91" spans="2:7" x14ac:dyDescent="0.2">
      <c r="B91" s="31" t="s">
        <v>8403</v>
      </c>
      <c r="C91" s="13"/>
      <c r="D91" s="13"/>
      <c r="E91" s="13">
        <v>14</v>
      </c>
      <c r="F91" s="13"/>
      <c r="G91" s="13">
        <v>14</v>
      </c>
    </row>
    <row r="92" spans="2:7" x14ac:dyDescent="0.2">
      <c r="B92" s="12" t="s">
        <v>8361</v>
      </c>
      <c r="C92" s="13">
        <v>37</v>
      </c>
      <c r="D92" s="13">
        <v>493</v>
      </c>
      <c r="E92" s="13">
        <v>24</v>
      </c>
      <c r="F92" s="13">
        <v>839</v>
      </c>
      <c r="G92" s="13">
        <v>1393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1CF3-422E-5D4C-8CA6-D0C4C75B3A8F}">
  <dimension ref="A1:R24"/>
  <sheetViews>
    <sheetView zoomScale="107" workbookViewId="0">
      <selection activeCell="F1" sqref="F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.1640625" bestFit="1" customWidth="1"/>
    <col min="7" max="8" width="6.6640625" customWidth="1"/>
    <col min="9" max="9" width="15.6640625" bestFit="1" customWidth="1"/>
    <col min="10" max="10" width="14.83203125" bestFit="1" customWidth="1"/>
    <col min="11" max="11" width="5.5" bestFit="1" customWidth="1"/>
    <col min="12" max="12" width="4" bestFit="1" customWidth="1"/>
    <col min="13" max="13" width="8.83203125" bestFit="1" customWidth="1"/>
    <col min="14" max="14" width="10.1640625" bestFit="1" customWidth="1"/>
    <col min="16" max="16" width="12.1640625" bestFit="1" customWidth="1"/>
    <col min="17" max="17" width="21.33203125" bestFit="1" customWidth="1"/>
    <col min="18" max="18" width="16.1640625" bestFit="1" customWidth="1"/>
    <col min="19" max="19" width="14.33203125" bestFit="1" customWidth="1"/>
    <col min="20" max="20" width="8.83203125" bestFit="1" customWidth="1"/>
    <col min="21" max="21" width="10" bestFit="1" customWidth="1"/>
  </cols>
  <sheetData>
    <row r="1" spans="1:18" x14ac:dyDescent="0.2">
      <c r="A1" s="11" t="s">
        <v>8222</v>
      </c>
      <c r="B1" t="s">
        <v>8362</v>
      </c>
      <c r="I1" s="11" t="s">
        <v>8359</v>
      </c>
      <c r="J1" t="s">
        <v>8315</v>
      </c>
    </row>
    <row r="2" spans="1:18" x14ac:dyDescent="0.2">
      <c r="P2" s="11" t="s">
        <v>8359</v>
      </c>
      <c r="Q2" t="s">
        <v>8315</v>
      </c>
    </row>
    <row r="3" spans="1:18" x14ac:dyDescent="0.2">
      <c r="A3" s="11" t="s">
        <v>8364</v>
      </c>
      <c r="B3" s="11" t="s">
        <v>8360</v>
      </c>
      <c r="I3" s="11" t="s">
        <v>8364</v>
      </c>
      <c r="J3" s="11" t="s">
        <v>8360</v>
      </c>
    </row>
    <row r="4" spans="1:18" x14ac:dyDescent="0.2">
      <c r="A4" s="11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  <c r="I4" s="11" t="s">
        <v>8363</v>
      </c>
      <c r="J4" t="s">
        <v>8219</v>
      </c>
      <c r="K4" t="s">
        <v>8220</v>
      </c>
      <c r="L4" t="s">
        <v>8221</v>
      </c>
      <c r="M4" t="s">
        <v>8218</v>
      </c>
      <c r="N4" t="s">
        <v>8361</v>
      </c>
      <c r="P4" s="11" t="s">
        <v>8363</v>
      </c>
      <c r="Q4" t="s">
        <v>8407</v>
      </c>
      <c r="R4" t="s">
        <v>8408</v>
      </c>
    </row>
    <row r="5" spans="1:18" x14ac:dyDescent="0.2">
      <c r="A5" s="12" t="s">
        <v>8315</v>
      </c>
      <c r="B5" s="13">
        <v>37</v>
      </c>
      <c r="C5" s="13">
        <v>493</v>
      </c>
      <c r="D5" s="13">
        <v>24</v>
      </c>
      <c r="E5" s="13">
        <v>839</v>
      </c>
      <c r="F5" s="13">
        <v>1393</v>
      </c>
      <c r="G5">
        <f>GETPIVOTDATA("outcomes",$A$3,"outcomes","successful","Category","theater")/GETPIVOTDATA("outcomes",$A$3,"Category","theater")</f>
        <v>0.60229720028715006</v>
      </c>
      <c r="I5" s="12" t="s">
        <v>8238</v>
      </c>
      <c r="J5" s="13"/>
      <c r="K5" s="13">
        <v>1</v>
      </c>
      <c r="L5" s="13"/>
      <c r="M5" s="13"/>
      <c r="N5" s="13">
        <v>1</v>
      </c>
      <c r="P5" s="12" t="s">
        <v>8234</v>
      </c>
      <c r="Q5" s="32">
        <v>30.5</v>
      </c>
      <c r="R5" s="13">
        <v>27363.5</v>
      </c>
    </row>
    <row r="6" spans="1:18" x14ac:dyDescent="0.2">
      <c r="A6" s="12" t="s">
        <v>8323</v>
      </c>
      <c r="B6" s="13">
        <v>20</v>
      </c>
      <c r="C6" s="13">
        <v>120</v>
      </c>
      <c r="D6" s="13">
        <v>20</v>
      </c>
      <c r="E6" s="13">
        <v>540</v>
      </c>
      <c r="F6" s="13">
        <v>700</v>
      </c>
      <c r="G6">
        <f>GETPIVOTDATA("outcomes",$A$3,"outcomes","successful","Category","music")/GETPIVOTDATA("outcomes",$A$3,"Category","music")</f>
        <v>0.77142857142857146</v>
      </c>
      <c r="I6" s="12" t="s">
        <v>8225</v>
      </c>
      <c r="J6" s="13">
        <v>2</v>
      </c>
      <c r="K6" s="13">
        <v>13</v>
      </c>
      <c r="L6" s="13"/>
      <c r="M6" s="13">
        <v>6</v>
      </c>
      <c r="N6" s="13">
        <v>21</v>
      </c>
      <c r="P6" s="12" t="s">
        <v>8243</v>
      </c>
      <c r="Q6" s="32">
        <v>72</v>
      </c>
      <c r="R6" s="13">
        <v>9124</v>
      </c>
    </row>
    <row r="7" spans="1:18" x14ac:dyDescent="0.2">
      <c r="A7" s="12" t="s">
        <v>8317</v>
      </c>
      <c r="B7" s="13">
        <v>178</v>
      </c>
      <c r="C7" s="13">
        <v>213</v>
      </c>
      <c r="D7" s="13"/>
      <c r="E7" s="13">
        <v>209</v>
      </c>
      <c r="F7" s="13">
        <v>600</v>
      </c>
      <c r="G7">
        <f>GETPIVOTDATA("outcomes",$A$3,"outcomes","successful","Category","technology")/GETPIVOTDATA("outcomes",$A$3,"Category","technology")</f>
        <v>0.34833333333333333</v>
      </c>
      <c r="I7" s="12" t="s">
        <v>8228</v>
      </c>
      <c r="J7" s="13">
        <v>1</v>
      </c>
      <c r="K7" s="13">
        <v>15</v>
      </c>
      <c r="L7" s="13"/>
      <c r="M7" s="13">
        <v>28</v>
      </c>
      <c r="N7" s="13">
        <v>44</v>
      </c>
      <c r="P7" s="12" t="s">
        <v>8237</v>
      </c>
      <c r="Q7" s="32">
        <v>12.142857142857142</v>
      </c>
      <c r="R7" s="13">
        <v>8578.5714285714294</v>
      </c>
    </row>
    <row r="8" spans="1:18" x14ac:dyDescent="0.2">
      <c r="A8" s="12" t="s">
        <v>8308</v>
      </c>
      <c r="B8" s="13">
        <v>40</v>
      </c>
      <c r="C8" s="13">
        <v>180</v>
      </c>
      <c r="D8" s="13"/>
      <c r="E8" s="13">
        <v>300</v>
      </c>
      <c r="F8" s="13">
        <v>520</v>
      </c>
      <c r="G8">
        <f>GETPIVOTDATA("outcomes",$A$3,"outcomes","successful","Category","film &amp; video")/GETPIVOTDATA("outcomes",$A$3,"Category","film &amp; video")</f>
        <v>0.57692307692307687</v>
      </c>
      <c r="I8" s="12" t="s">
        <v>8239</v>
      </c>
      <c r="J8" s="13"/>
      <c r="K8" s="13"/>
      <c r="L8" s="13"/>
      <c r="M8" s="13">
        <v>1</v>
      </c>
      <c r="N8" s="13">
        <v>1</v>
      </c>
      <c r="P8" s="12" t="s">
        <v>8233</v>
      </c>
      <c r="Q8" s="32">
        <v>26</v>
      </c>
      <c r="R8" s="13">
        <v>8422.5</v>
      </c>
    </row>
    <row r="9" spans="1:18" x14ac:dyDescent="0.2">
      <c r="A9" s="12" t="s">
        <v>8320</v>
      </c>
      <c r="B9" s="13">
        <v>30</v>
      </c>
      <c r="C9" s="13">
        <v>127</v>
      </c>
      <c r="D9" s="13"/>
      <c r="E9" s="13">
        <v>80</v>
      </c>
      <c r="F9" s="13">
        <v>237</v>
      </c>
      <c r="G9">
        <f>GETPIVOTDATA("outcomes",$A$3,"outcomes","successful","Category","publishing")/GETPIVOTDATA("outcomes",$A$3,"Category","publishing")</f>
        <v>0.33755274261603374</v>
      </c>
      <c r="I9" s="12" t="s">
        <v>8235</v>
      </c>
      <c r="J9" s="13"/>
      <c r="K9" s="13">
        <v>2</v>
      </c>
      <c r="L9" s="13"/>
      <c r="M9" s="13">
        <v>4</v>
      </c>
      <c r="N9" s="13">
        <v>6</v>
      </c>
      <c r="P9" s="12" t="s">
        <v>8239</v>
      </c>
      <c r="Q9" s="32">
        <v>46</v>
      </c>
      <c r="R9" s="13">
        <v>5291</v>
      </c>
    </row>
    <row r="10" spans="1:18" x14ac:dyDescent="0.2">
      <c r="A10" s="12" t="s">
        <v>8331</v>
      </c>
      <c r="B10" s="13"/>
      <c r="C10" s="13">
        <v>140</v>
      </c>
      <c r="D10" s="13"/>
      <c r="E10" s="13">
        <v>80</v>
      </c>
      <c r="F10" s="13">
        <v>220</v>
      </c>
      <c r="G10">
        <f>GETPIVOTDATA("outcomes",$A$3,"outcomes","successful","Category","games")/GETPIVOTDATA("outcomes",$A$3,"Category","games")</f>
        <v>0.36363636363636365</v>
      </c>
      <c r="I10" s="12" t="s">
        <v>8231</v>
      </c>
      <c r="J10" s="13">
        <v>1</v>
      </c>
      <c r="K10" s="13">
        <v>2</v>
      </c>
      <c r="L10" s="13"/>
      <c r="M10" s="13">
        <v>1</v>
      </c>
      <c r="N10" s="13">
        <v>4</v>
      </c>
      <c r="P10" s="12" t="s">
        <v>8223</v>
      </c>
      <c r="Q10" s="32">
        <v>51.407894736842103</v>
      </c>
      <c r="R10" s="13">
        <v>4951.2900657894734</v>
      </c>
    </row>
    <row r="11" spans="1:18" x14ac:dyDescent="0.2">
      <c r="A11" s="12" t="s">
        <v>8336</v>
      </c>
      <c r="B11" s="13"/>
      <c r="C11" s="13">
        <v>117</v>
      </c>
      <c r="D11" s="13"/>
      <c r="E11" s="13">
        <v>103</v>
      </c>
      <c r="F11" s="13">
        <v>220</v>
      </c>
      <c r="G11">
        <f>GETPIVOTDATA("outcomes",$A$3,"outcomes","successful","Category","photography")/GETPIVOTDATA("outcomes",$A$3,"Category","photography")</f>
        <v>0.4681818181818182</v>
      </c>
      <c r="I11" s="12" t="s">
        <v>8226</v>
      </c>
      <c r="J11" s="13"/>
      <c r="K11" s="13"/>
      <c r="L11" s="13"/>
      <c r="M11" s="13">
        <v>2</v>
      </c>
      <c r="N11" s="13">
        <v>2</v>
      </c>
      <c r="P11" s="12" t="s">
        <v>8226</v>
      </c>
      <c r="Q11" s="32">
        <v>37.5</v>
      </c>
      <c r="R11" s="13">
        <v>4528</v>
      </c>
    </row>
    <row r="12" spans="1:18" x14ac:dyDescent="0.2">
      <c r="A12" s="12" t="s">
        <v>8334</v>
      </c>
      <c r="B12" s="13">
        <v>20</v>
      </c>
      <c r="C12" s="13">
        <v>140</v>
      </c>
      <c r="D12" s="13">
        <v>6</v>
      </c>
      <c r="E12" s="13">
        <v>34</v>
      </c>
      <c r="F12" s="13">
        <v>200</v>
      </c>
      <c r="G12">
        <f>GETPIVOTDATA("outcomes",$A$3,"outcomes","successful","Category","food")/GETPIVOTDATA("outcomes",$A$3,"Category","food")</f>
        <v>0.17</v>
      </c>
      <c r="I12" s="12" t="s">
        <v>8229</v>
      </c>
      <c r="J12" s="13"/>
      <c r="K12" s="13">
        <v>3</v>
      </c>
      <c r="L12" s="13">
        <v>1</v>
      </c>
      <c r="M12" s="13">
        <v>2</v>
      </c>
      <c r="N12" s="13">
        <v>6</v>
      </c>
      <c r="P12" s="12" t="s">
        <v>8235</v>
      </c>
      <c r="Q12" s="32">
        <v>58.833333333333336</v>
      </c>
      <c r="R12" s="13">
        <v>4282.835</v>
      </c>
    </row>
    <row r="13" spans="1:18" x14ac:dyDescent="0.2">
      <c r="A13" s="12" t="s">
        <v>8329</v>
      </c>
      <c r="B13" s="13">
        <v>24</v>
      </c>
      <c r="C13" s="13"/>
      <c r="D13" s="13"/>
      <c r="E13" s="13"/>
      <c r="F13" s="13">
        <v>24</v>
      </c>
      <c r="G13">
        <f>GETPIVOTDATA("outcomes",$A$3,"outcomes","successful","Category","journalism")/GETPIVOTDATA("outcomes",$A$3,"Category","journalism")</f>
        <v>0</v>
      </c>
      <c r="I13" s="12" t="s">
        <v>8224</v>
      </c>
      <c r="J13" s="13">
        <v>6</v>
      </c>
      <c r="K13" s="13">
        <v>89</v>
      </c>
      <c r="L13" s="13">
        <v>6</v>
      </c>
      <c r="M13" s="13">
        <v>258</v>
      </c>
      <c r="N13" s="13">
        <v>359</v>
      </c>
      <c r="O13">
        <f>GETPIVOTDATA("outcomes",$I$3,"outcomes","successful","country","GB")/GETPIVOTDATA("outcomes",$I$3,"country","GB")</f>
        <v>0.71866295264623958</v>
      </c>
      <c r="P13" s="12" t="s">
        <v>8227</v>
      </c>
      <c r="Q13" s="32">
        <v>42.6</v>
      </c>
      <c r="R13" s="13">
        <v>4095</v>
      </c>
    </row>
    <row r="14" spans="1:18" x14ac:dyDescent="0.2">
      <c r="A14" s="12" t="s">
        <v>8361</v>
      </c>
      <c r="B14" s="13">
        <v>349</v>
      </c>
      <c r="C14" s="13">
        <v>1530</v>
      </c>
      <c r="D14" s="13">
        <v>50</v>
      </c>
      <c r="E14" s="13">
        <v>2185</v>
      </c>
      <c r="F14" s="13">
        <v>4114</v>
      </c>
      <c r="I14" s="12" t="s">
        <v>8240</v>
      </c>
      <c r="J14" s="13"/>
      <c r="K14" s="13">
        <v>3</v>
      </c>
      <c r="L14" s="13">
        <v>1</v>
      </c>
      <c r="M14" s="13">
        <v>5</v>
      </c>
      <c r="N14" s="13">
        <v>9</v>
      </c>
      <c r="P14" s="12" t="s">
        <v>8242</v>
      </c>
      <c r="Q14" s="32">
        <v>51</v>
      </c>
      <c r="R14" s="13">
        <v>3655</v>
      </c>
    </row>
    <row r="15" spans="1:18" x14ac:dyDescent="0.2">
      <c r="I15" s="12" t="s">
        <v>8236</v>
      </c>
      <c r="J15" s="13"/>
      <c r="K15" s="13">
        <v>3</v>
      </c>
      <c r="L15" s="13"/>
      <c r="M15" s="13">
        <v>1</v>
      </c>
      <c r="N15" s="13">
        <v>4</v>
      </c>
      <c r="P15" s="12" t="s">
        <v>8225</v>
      </c>
      <c r="Q15" s="32">
        <v>16.333333333333332</v>
      </c>
      <c r="R15" s="13">
        <v>3554.3690476190477</v>
      </c>
    </row>
    <row r="16" spans="1:18" x14ac:dyDescent="0.2">
      <c r="I16" s="12" t="s">
        <v>8242</v>
      </c>
      <c r="J16" s="13"/>
      <c r="K16" s="13"/>
      <c r="L16" s="13"/>
      <c r="M16" s="13">
        <v>1</v>
      </c>
      <c r="N16" s="13">
        <v>1</v>
      </c>
      <c r="P16" s="12" t="s">
        <v>8228</v>
      </c>
      <c r="Q16" s="32">
        <v>33.909090909090907</v>
      </c>
      <c r="R16" s="13">
        <v>3388.1363636363635</v>
      </c>
    </row>
    <row r="17" spans="9:18" x14ac:dyDescent="0.2">
      <c r="I17" s="12" t="s">
        <v>8237</v>
      </c>
      <c r="J17" s="13"/>
      <c r="K17" s="13">
        <v>4</v>
      </c>
      <c r="L17" s="13">
        <v>3</v>
      </c>
      <c r="M17" s="13"/>
      <c r="N17" s="13">
        <v>7</v>
      </c>
      <c r="P17" s="12" t="s">
        <v>8240</v>
      </c>
      <c r="Q17" s="32">
        <v>35.333333333333336</v>
      </c>
      <c r="R17" s="13">
        <v>2311.8888888888887</v>
      </c>
    </row>
    <row r="18" spans="9:18" x14ac:dyDescent="0.2">
      <c r="I18" s="12" t="s">
        <v>8232</v>
      </c>
      <c r="J18" s="13"/>
      <c r="K18" s="13">
        <v>3</v>
      </c>
      <c r="L18" s="13">
        <v>1</v>
      </c>
      <c r="M18" s="13"/>
      <c r="N18" s="13">
        <v>4</v>
      </c>
      <c r="P18" s="12" t="s">
        <v>8224</v>
      </c>
      <c r="Q18" s="32">
        <v>38.844011142061284</v>
      </c>
      <c r="R18" s="13">
        <v>1952.9219220055707</v>
      </c>
    </row>
    <row r="19" spans="9:18" x14ac:dyDescent="0.2">
      <c r="I19" s="12" t="s">
        <v>8233</v>
      </c>
      <c r="J19" s="13"/>
      <c r="K19" s="13">
        <v>1</v>
      </c>
      <c r="L19" s="13"/>
      <c r="M19" s="13">
        <v>1</v>
      </c>
      <c r="N19" s="13">
        <v>2</v>
      </c>
      <c r="P19" s="12" t="s">
        <v>8229</v>
      </c>
      <c r="Q19" s="32">
        <v>13</v>
      </c>
      <c r="R19" s="13">
        <v>935.33333333333337</v>
      </c>
    </row>
    <row r="20" spans="9:18" x14ac:dyDescent="0.2">
      <c r="I20" s="12" t="s">
        <v>8227</v>
      </c>
      <c r="J20" s="13">
        <v>1</v>
      </c>
      <c r="K20" s="13">
        <v>2</v>
      </c>
      <c r="L20" s="13"/>
      <c r="M20" s="13">
        <v>2</v>
      </c>
      <c r="N20" s="13">
        <v>5</v>
      </c>
      <c r="P20" s="12" t="s">
        <v>8236</v>
      </c>
      <c r="Q20" s="32">
        <v>5.25</v>
      </c>
      <c r="R20" s="13">
        <v>615.75</v>
      </c>
    </row>
    <row r="21" spans="9:18" x14ac:dyDescent="0.2">
      <c r="I21" s="12" t="s">
        <v>8234</v>
      </c>
      <c r="J21" s="13"/>
      <c r="K21" s="13">
        <v>3</v>
      </c>
      <c r="L21" s="13"/>
      <c r="M21" s="13">
        <v>1</v>
      </c>
      <c r="N21" s="13">
        <v>4</v>
      </c>
      <c r="P21" s="12" t="s">
        <v>8231</v>
      </c>
      <c r="Q21" s="32">
        <v>5.75</v>
      </c>
      <c r="R21" s="13">
        <v>581.25</v>
      </c>
    </row>
    <row r="22" spans="9:18" x14ac:dyDescent="0.2">
      <c r="I22" s="12" t="s">
        <v>8243</v>
      </c>
      <c r="J22" s="13"/>
      <c r="K22" s="13"/>
      <c r="L22" s="13"/>
      <c r="M22" s="13">
        <v>1</v>
      </c>
      <c r="N22" s="13">
        <v>1</v>
      </c>
      <c r="P22" s="12" t="s">
        <v>8232</v>
      </c>
      <c r="Q22" s="32">
        <v>5.5</v>
      </c>
      <c r="R22" s="13">
        <v>129.25</v>
      </c>
    </row>
    <row r="23" spans="9:18" x14ac:dyDescent="0.2">
      <c r="I23" s="12" t="s">
        <v>8223</v>
      </c>
      <c r="J23" s="13">
        <v>26</v>
      </c>
      <c r="K23" s="13">
        <v>349</v>
      </c>
      <c r="L23" s="13">
        <v>12</v>
      </c>
      <c r="M23" s="13">
        <v>525</v>
      </c>
      <c r="N23" s="13">
        <v>912</v>
      </c>
      <c r="O23">
        <f>GETPIVOTDATA("outcomes",$I$3,"outcomes","successful","country","US")/GETPIVOTDATA("outcomes",$I$3,"country","US")</f>
        <v>0.57565789473684215</v>
      </c>
      <c r="P23" s="12" t="s">
        <v>8238</v>
      </c>
      <c r="Q23" s="32">
        <v>1</v>
      </c>
      <c r="R23" s="13">
        <v>30</v>
      </c>
    </row>
    <row r="24" spans="9:18" x14ac:dyDescent="0.2">
      <c r="I24" s="12" t="s">
        <v>8361</v>
      </c>
      <c r="J24" s="13">
        <v>37</v>
      </c>
      <c r="K24" s="13">
        <v>493</v>
      </c>
      <c r="L24" s="13">
        <v>24</v>
      </c>
      <c r="M24" s="13">
        <v>839</v>
      </c>
      <c r="N24" s="13">
        <v>1393</v>
      </c>
      <c r="P24" s="12" t="s">
        <v>8361</v>
      </c>
      <c r="Q24" s="32">
        <v>46.08470926058866</v>
      </c>
      <c r="R24" s="13">
        <v>4114.7137616654709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Kickstarter_DataSet</vt:lpstr>
      <vt:lpstr>Outcomes based on Goals</vt:lpstr>
      <vt:lpstr>Outcomes based on Launch Date</vt:lpstr>
      <vt:lpstr>Additional_for_written_analysis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2020-03-13T19:44:48Z</dcterms:modified>
</cp:coreProperties>
</file>