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0.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Prepleaf by Masai\AA SQL Project\Final SQL\"/>
    </mc:Choice>
  </mc:AlternateContent>
  <xr:revisionPtr revIDLastSave="0" documentId="13_ncr:1_{2648C21C-BBCB-4AC9-A06F-425FD4B51AEF}" xr6:coauthVersionLast="47" xr6:coauthVersionMax="47" xr10:uidLastSave="{00000000-0000-0000-0000-000000000000}"/>
  <bookViews>
    <workbookView minimized="1" xWindow="11328" yWindow="2784" windowWidth="11712" windowHeight="6036" xr2:uid="{00000000-000D-0000-FFFF-FFFF00000000}"/>
  </bookViews>
  <sheets>
    <sheet name="Dash" sheetId="20" r:id="rId1"/>
    <sheet name="MAIN" sheetId="17" r:id="rId2"/>
    <sheet name="Main2" sheetId="18" r:id="rId3"/>
    <sheet name="Main33" sheetId="19" r:id="rId4"/>
    <sheet name="Sheet2" sheetId="12" r:id="rId5"/>
    <sheet name="Toronto" sheetId="1" r:id="rId6"/>
    <sheet name="Toronto 2" sheetId="2" r:id="rId7"/>
    <sheet name="Vancouver1" sheetId="4" r:id="rId8"/>
    <sheet name="Vancouver2" sheetId="5" r:id="rId9"/>
    <sheet name="Sheet7" sheetId="9" r:id="rId10"/>
    <sheet name="Sheet1" sheetId="10" r:id="rId11"/>
  </sheets>
  <definedNames>
    <definedName name="Slicer_Torronto">#N/A</definedName>
    <definedName name="Slicer_Vancouve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1" i="2" l="1"/>
  <c r="V21" i="5"/>
  <c r="T16" i="5"/>
  <c r="V19" i="5"/>
  <c r="T14" i="5"/>
  <c r="T8" i="5"/>
  <c r="T6" i="5"/>
  <c r="AB31" i="4"/>
  <c r="AB29" i="4"/>
  <c r="AB24" i="4"/>
  <c r="AB22" i="4"/>
  <c r="R30" i="4"/>
  <c r="R28" i="4"/>
  <c r="R26" i="4"/>
  <c r="R24" i="4"/>
  <c r="AM20" i="1"/>
  <c r="AM16" i="1"/>
  <c r="Z12" i="4"/>
  <c r="N14" i="4"/>
  <c r="J28" i="2"/>
  <c r="J26" i="2"/>
  <c r="J23" i="2"/>
  <c r="J15" i="2"/>
  <c r="J13" i="2"/>
  <c r="I7" i="5"/>
  <c r="I5" i="5"/>
  <c r="Z16" i="4"/>
  <c r="Z14" i="4"/>
  <c r="Z10" i="4"/>
  <c r="N16" i="4"/>
  <c r="N12" i="4"/>
  <c r="N10" i="4"/>
  <c r="E21" i="4"/>
  <c r="D21" i="4"/>
  <c r="C21" i="4"/>
  <c r="B21" i="4"/>
  <c r="E17" i="4"/>
  <c r="D17" i="4"/>
  <c r="C17" i="4"/>
  <c r="B17" i="4"/>
  <c r="E13" i="4"/>
  <c r="D13" i="4"/>
  <c r="C13" i="4"/>
  <c r="B13" i="4"/>
  <c r="E9" i="4"/>
  <c r="D9" i="4"/>
  <c r="C9" i="4"/>
  <c r="B9" i="4"/>
  <c r="H6" i="2"/>
  <c r="H4" i="2"/>
  <c r="AV23" i="1"/>
  <c r="AV21" i="1"/>
  <c r="AV16" i="1"/>
  <c r="AV14" i="1"/>
  <c r="AM18" i="1"/>
  <c r="AM14" i="1"/>
  <c r="AA20" i="1"/>
  <c r="AA18" i="1"/>
  <c r="AA16" i="1"/>
  <c r="AA14" i="1"/>
  <c r="O20" i="1"/>
  <c r="O18" i="1"/>
  <c r="O16" i="1"/>
  <c r="O14" i="1"/>
  <c r="F28" i="1"/>
  <c r="E28" i="1"/>
  <c r="D28" i="1"/>
  <c r="C28" i="1"/>
  <c r="F21" i="1"/>
  <c r="E21" i="1"/>
  <c r="D21" i="1"/>
  <c r="C21" i="1"/>
  <c r="F15" i="1"/>
  <c r="E15" i="1"/>
  <c r="D15" i="1"/>
  <c r="C15" i="1"/>
  <c r="F10" i="1"/>
  <c r="E10" i="1"/>
  <c r="D10" i="1"/>
  <c r="C10" i="1"/>
</calcChain>
</file>

<file path=xl/sharedStrings.xml><?xml version="1.0" encoding="utf-8"?>
<sst xmlns="http://schemas.openxmlformats.org/spreadsheetml/2006/main" count="366" uniqueCount="129">
  <si>
    <t>superhost_with_profilepic</t>
  </si>
  <si>
    <t>superhost_without_profilepic</t>
  </si>
  <si>
    <t>host_with_profilepic</t>
  </si>
  <si>
    <t>host_without_profilepic</t>
  </si>
  <si>
    <t>TORONTO</t>
  </si>
  <si>
    <t>superhost_with_identity</t>
  </si>
  <si>
    <t>superhost_without_identity</t>
  </si>
  <si>
    <t>host_with_identity</t>
  </si>
  <si>
    <t>host_without_identity</t>
  </si>
  <si>
    <t>Count SUPER HOST VS NORMAL HOST OVER Identity</t>
  </si>
  <si>
    <t>Count SUPER HOST VS NORMAL HOST OVER PROFILE PIC</t>
  </si>
  <si>
    <t>SUPERHOST_WITH_more_than_avg_acceptance_rate</t>
  </si>
  <si>
    <t>SUPERHOST_WITH_Less_than_avg_acceptance_rate</t>
  </si>
  <si>
    <t>HOST_WITH_more_than_avg_acceptance_rate</t>
  </si>
  <si>
    <t>HOST_WITH_less_than_avg_acceptance_rate</t>
  </si>
  <si>
    <t>Count SUPER HOST VS NORMAL HOST OVER acceptance_rate</t>
  </si>
  <si>
    <t>SUPERHOST_WITH_more_than_avg_response_rate</t>
  </si>
  <si>
    <t>SUPERHOST_WITH_less_than_avg_response_rate</t>
  </si>
  <si>
    <t>HOST_WITH_more_than_avg_response_rate</t>
  </si>
  <si>
    <t>HOST_WITH_less_than_avg_response_rate</t>
  </si>
  <si>
    <t>Count SUPER HOST VS NORMAL HOST OVER Response Rate</t>
  </si>
  <si>
    <t>INSTANT BOOKABLE</t>
  </si>
  <si>
    <t>No of SuperHost with 0 instant booking</t>
  </si>
  <si>
    <t>No of SuperHost with Atleast 1 instant booking</t>
  </si>
  <si>
    <t>No of NormalHost with Atleast 1 instant booking</t>
  </si>
  <si>
    <t>No of NormalHost with 0 instant booking</t>
  </si>
  <si>
    <t>Average Review Scores</t>
  </si>
  <si>
    <t>Number of Super host with Average Rating greater_than 4 for review_scores_rating</t>
  </si>
  <si>
    <t>Number of Super host with Average Rating less_than 4 for review_scores_rating</t>
  </si>
  <si>
    <t>Number of Normal host with Average Rating greater_than 4 for review_scores_rating</t>
  </si>
  <si>
    <t>Number of Normal host with Average Rating Less_than 4 for review_scores_rating</t>
  </si>
  <si>
    <t>AVG RATING for value for money(review_scores_value)</t>
  </si>
  <si>
    <t>Number of Super host with Average Rating greater_than 4 for review_scores_value</t>
  </si>
  <si>
    <t>Number of Super host with Average Rating less_than 4 for review_scores_value</t>
  </si>
  <si>
    <t>Number of Normal host with Average Rating greater_than 4 for review_scores_value</t>
  </si>
  <si>
    <t>Number of Normal host with Average Rating less_than 4 for review_scores_value</t>
  </si>
  <si>
    <t>Number of SUPER HOST who got atleast 4 positive comments</t>
  </si>
  <si>
    <t>No of total SUPER HOST</t>
  </si>
  <si>
    <t>No of total NORMAL HOST</t>
  </si>
  <si>
    <t>Number of NORMAL HOST who got atleast 4 positive comments</t>
  </si>
  <si>
    <t>Number of SUPER HOST who got atleast 4 Negetive comments</t>
  </si>
  <si>
    <t>Number of NORMAL HOST who got atleast 4 Negetive comments</t>
  </si>
  <si>
    <t>No of super host who have atleast one big listing</t>
  </si>
  <si>
    <t>No of Normal Host who have atleast one big listing</t>
  </si>
  <si>
    <t>BIG LISTING</t>
  </si>
  <si>
    <t>D.</t>
  </si>
  <si>
    <t>F.</t>
  </si>
  <si>
    <t>Total number of HOST who are LOCAL to their listing Property and having more than acceptance rate of 80</t>
  </si>
  <si>
    <t>Total number of  HOST who are NOT LOCAL to their listing Property and having more than acceptance rate of 80</t>
  </si>
  <si>
    <t>LOCAL VS OUTSIDER on acceptance rate</t>
  </si>
  <si>
    <t>LOCAL VS OUTSIDER on reponse rate</t>
  </si>
  <si>
    <t>Total number of HOST who are LOCAL to their listing Property and having more than Response rate of 80</t>
  </si>
  <si>
    <t>Total number of HOST who are NOT LOCAL to their listing Property and having more than Response rate of 80</t>
  </si>
  <si>
    <t>C</t>
  </si>
  <si>
    <t>E</t>
  </si>
  <si>
    <t>Avg_Price of SuperHost</t>
  </si>
  <si>
    <t xml:space="preserve">Avg_Price of Normal_Host </t>
  </si>
  <si>
    <t xml:space="preserve">Availalibility at SuperHost_Location </t>
  </si>
  <si>
    <t xml:space="preserve">Availalibility at Normal Host_Location </t>
  </si>
  <si>
    <t>Host_id</t>
  </si>
  <si>
    <t>AVAILABLE_COUNT</t>
  </si>
  <si>
    <t>Sup</t>
  </si>
  <si>
    <t>Nor</t>
  </si>
  <si>
    <t>F</t>
  </si>
  <si>
    <t>Total number of HOST who are LOCAL to their listing Property and having IDDENTITY VERIFIED</t>
  </si>
  <si>
    <t>Total number of HOST who are NOT LOCAL to their listing Property and having IDDENTITY VERIFIED</t>
  </si>
  <si>
    <t>`</t>
  </si>
  <si>
    <t xml:space="preserve">251.466638334042
</t>
  </si>
  <si>
    <t xml:space="preserve">244.16793592437
</t>
  </si>
  <si>
    <t xml:space="preserve">631
</t>
  </si>
  <si>
    <t>Toronto</t>
  </si>
  <si>
    <t>Vancouver</t>
  </si>
  <si>
    <t>Percentage of Super Host VS Normal Host over PROFILE PIC</t>
  </si>
  <si>
    <t>D</t>
  </si>
  <si>
    <t>Avg. Numbers of dates available</t>
  </si>
  <si>
    <t>local vs Outsider Having Identity Verified</t>
  </si>
  <si>
    <t>Percentage of Super host with Average Rating greater_than 4</t>
  </si>
  <si>
    <t>Percentage of Normal host with Average Rating greater_than 4</t>
  </si>
  <si>
    <t>Percentage of Normal host with Average Rating &lt;= 4</t>
  </si>
  <si>
    <t>Percentage of Super host with Average Rating &lt;= 4</t>
  </si>
  <si>
    <t>Percentage of SUPER HOST who got atleast 4 positive comments</t>
  </si>
  <si>
    <t>Percentage of SUPER HOST who got atleast 4 Negetive comments</t>
  </si>
  <si>
    <t>Percentage of NORMAL HOST who got atleast 4 positive comments</t>
  </si>
  <si>
    <t>Percentage of NORMAL HOST who got atleast 4 Negetive comments</t>
  </si>
  <si>
    <t>Percentage of Super Host who have atleast one Big Listing</t>
  </si>
  <si>
    <t>Percentage of Normal Host who have atleast one Big Listing</t>
  </si>
  <si>
    <t>Local</t>
  </si>
  <si>
    <t>Outsider</t>
  </si>
  <si>
    <t>Acceptance Rate</t>
  </si>
  <si>
    <t>Acceptance Rate For Toronto</t>
  </si>
  <si>
    <t>Average Response Rate for Toronto</t>
  </si>
  <si>
    <t>Total Local</t>
  </si>
  <si>
    <t>Total out</t>
  </si>
  <si>
    <t>Total LOCAL</t>
  </si>
  <si>
    <t>TOTAL OUTSIDE</t>
  </si>
  <si>
    <t>Torronto</t>
  </si>
  <si>
    <t>Identity</t>
  </si>
  <si>
    <t>Avg Response rate</t>
  </si>
  <si>
    <t>Acceptanse Rate</t>
  </si>
  <si>
    <t>Profile Pic</t>
  </si>
  <si>
    <t>Instant Booking</t>
  </si>
  <si>
    <t>Sum of Torronto</t>
  </si>
  <si>
    <t>Sum of Vancouver</t>
  </si>
  <si>
    <t>Row Labels</t>
  </si>
  <si>
    <t>Parameter</t>
  </si>
  <si>
    <t>Comments From Review</t>
  </si>
  <si>
    <t>Percentage of HOST who are LOCAL to their listing Property and having more than acceptance rate of 80</t>
  </si>
  <si>
    <t>Percentage of HOST who are NOT LOCAL to their listing Property and having more than acceptance rate of 80</t>
  </si>
  <si>
    <t>Percentage of HOST who are LOCAL to their listing Property and having more than Response rate of 80</t>
  </si>
  <si>
    <t>Percentage of HOST who are NOT LOCAL to their listing Property and having more than Response rate of 80</t>
  </si>
  <si>
    <t>Percentage of HOST who are LOCAL to their listing Property and having IDDENTITY VERIFIED</t>
  </si>
  <si>
    <t>Percentage of HOST who are NOT LOCAL to their listing Property and having IDDENTITY VERIFIED</t>
  </si>
  <si>
    <t xml:space="preserve">Analysis on Acceptance Rate Between Super Host and Normal Host
</t>
  </si>
  <si>
    <t>Response Rate</t>
  </si>
  <si>
    <t>Percentage of SuperHost with Atleast 1 instant booking</t>
  </si>
  <si>
    <t>Percentage of SuperHost with 0 instant booking</t>
  </si>
  <si>
    <t>Percentage of NormalHost with Atleast 1 instant booking</t>
  </si>
  <si>
    <t>Percentage of NormalHost with 0 instant booking</t>
  </si>
  <si>
    <t>Super Host Vs Normal Host</t>
  </si>
  <si>
    <t>Local Vs Outsider</t>
  </si>
  <si>
    <t xml:space="preserve">Acceptance Rate
</t>
  </si>
  <si>
    <t>Identity Verified</t>
  </si>
  <si>
    <t>Profile Picture</t>
  </si>
  <si>
    <t>Review Score Rating</t>
  </si>
  <si>
    <t>Review on Comments</t>
  </si>
  <si>
    <t>Big Listing</t>
  </si>
  <si>
    <t>Local vs Outsider Acceptance Rate</t>
  </si>
  <si>
    <t>Local vs Outsider Response Rate</t>
  </si>
  <si>
    <t>Local vs Outsider Identity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</si>
</sst>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sz val="14"/>
      <color rgb="FF595959"/>
      <name val="Calibri"/>
      <family val="2"/>
      <scheme val="minor"/>
    </font>
    <font>
      <sz val="36"/>
      <color rgb="FFFFFF00"/>
      <name val="Calibri"/>
      <family val="2"/>
      <scheme val="minor"/>
    </font>
    <font>
      <b/>
      <sz val="36"/>
      <color rgb="FFFFFF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right" wrapText="1"/>
    </xf>
    <xf numFmtId="0" fontId="1" fillId="0" borderId="2" xfId="0" applyFont="1" applyBorder="1"/>
    <xf numFmtId="9" fontId="0" fillId="0" borderId="0" xfId="1" applyFont="1"/>
    <xf numFmtId="9" fontId="0" fillId="0" borderId="0" xfId="1" applyFont="1" applyBorder="1"/>
    <xf numFmtId="9" fontId="0" fillId="0" borderId="0" xfId="1" applyFont="1" applyAlignment="1">
      <alignment horizontal="right" wrapText="1"/>
    </xf>
    <xf numFmtId="0" fontId="0" fillId="0" borderId="10" xfId="0" applyBorder="1"/>
    <xf numFmtId="0" fontId="0" fillId="2" borderId="1" xfId="0" applyFill="1" applyBorder="1"/>
    <xf numFmtId="0" fontId="0" fillId="2" borderId="1" xfId="0" applyFill="1" applyBorder="1" applyAlignment="1">
      <alignment wrapText="1"/>
    </xf>
    <xf numFmtId="9" fontId="0" fillId="0" borderId="1" xfId="1" applyFont="1" applyBorder="1"/>
    <xf numFmtId="0" fontId="3" fillId="0" borderId="0" xfId="0" applyFont="1" applyAlignment="1">
      <alignment horizontal="center" vertical="center" readingOrder="1"/>
    </xf>
    <xf numFmtId="0" fontId="0" fillId="2" borderId="0" xfId="0" applyFill="1"/>
    <xf numFmtId="0" fontId="0" fillId="2" borderId="0" xfId="0" applyFill="1" applyAlignment="1">
      <alignment wrapText="1"/>
    </xf>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4" fillId="3" borderId="0" xfId="0" applyFont="1" applyFill="1"/>
    <xf numFmtId="0" fontId="5" fillId="3" borderId="0" xfId="0" applyFont="1" applyFill="1"/>
  </cellXfs>
  <cellStyles count="2">
    <cellStyle name="Normal" xfId="0" builtinId="0"/>
    <cellStyle name="Percent" xfId="1" builtinId="5"/>
  </cellStyles>
  <dxfs count="12">
    <dxf>
      <numFmt numFmtId="13" formatCode="0%"/>
    </dxf>
    <dxf>
      <numFmt numFmtId="13" formatCode="0%"/>
    </dxf>
    <dxf>
      <numFmt numFmtId="13" formatCode="0%"/>
    </dxf>
    <dxf>
      <numFmt numFmtId="13" formatCode="0%"/>
    </dxf>
    <dxf>
      <numFmt numFmtId="164" formatCode="_(* #,##0.00_);_(* \(#,##0.00\);_(* &quot;-&quot;??_);_(@_)"/>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new.xlsx]MAIN!PivotTable5</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Super Host VS Normal Host over acceptance_rate</a:t>
            </a:r>
          </a:p>
          <a:p>
            <a:pPr>
              <a:defRPr sz="1400" b="0" i="0" u="none" strike="noStrike" kern="1200" spc="0" baseline="0">
                <a:solidFill>
                  <a:srgbClr val="FFFF00"/>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MAIN!$B$4:$B$7</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2-799F-4FB5-B255-CC87C6939CD8}"/>
            </c:ext>
          </c:extLst>
        </c:ser>
        <c:ser>
          <c:idx val="1"/>
          <c:order val="1"/>
          <c:tx>
            <c:strRef>
              <c:f>MAIN!$C$3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MAIN!$C$4:$C$7</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3-799F-4FB5-B255-CC87C6939CD8}"/>
            </c:ext>
          </c:extLst>
        </c:ser>
        <c:dLbls>
          <c:dLblPos val="outEnd"/>
          <c:showLegendKey val="0"/>
          <c:showVal val="1"/>
          <c:showCatName val="0"/>
          <c:showSerName val="0"/>
          <c:showPercent val="0"/>
          <c:showBubbleSize val="0"/>
        </c:dLbls>
        <c:gapWidth val="182"/>
        <c:axId val="578607088"/>
        <c:axId val="578604792"/>
      </c:barChart>
      <c:catAx>
        <c:axId val="5786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78604792"/>
        <c:crosses val="autoZero"/>
        <c:auto val="1"/>
        <c:lblAlgn val="ctr"/>
        <c:lblOffset val="100"/>
        <c:noMultiLvlLbl val="0"/>
      </c:catAx>
      <c:valAx>
        <c:axId val="578604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7860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acceptance_rate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MAIN!$B$4:$B$7</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2-179A-4B97-81DD-D8C1A9A78FBA}"/>
            </c:ext>
          </c:extLst>
        </c:ser>
        <c:ser>
          <c:idx val="1"/>
          <c:order val="1"/>
          <c:tx>
            <c:strRef>
              <c:f>MAIN!$C$3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MAIN!$A$4:$A$7</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MAIN!$C$4:$C$7</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3-179A-4B97-81DD-D8C1A9A78FBA}"/>
            </c:ext>
          </c:extLst>
        </c:ser>
        <c:dLbls>
          <c:dLblPos val="outEnd"/>
          <c:showLegendKey val="0"/>
          <c:showVal val="1"/>
          <c:showCatName val="0"/>
          <c:showSerName val="0"/>
          <c:showPercent val="0"/>
          <c:showBubbleSize val="0"/>
        </c:dLbls>
        <c:gapWidth val="182"/>
        <c:axId val="578607088"/>
        <c:axId val="578604792"/>
      </c:barChart>
      <c:catAx>
        <c:axId val="5786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4792"/>
        <c:crosses val="autoZero"/>
        <c:auto val="1"/>
        <c:lblAlgn val="ctr"/>
        <c:lblOffset val="100"/>
        <c:noMultiLvlLbl val="0"/>
      </c:catAx>
      <c:valAx>
        <c:axId val="578604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MAIN!$F$4:$F$7</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4-E92A-4C40-957B-4F31FC7EB57C}"/>
            </c:ext>
          </c:extLst>
        </c:ser>
        <c:ser>
          <c:idx val="1"/>
          <c:order val="1"/>
          <c:tx>
            <c:strRef>
              <c:f>MAIN!$G$3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MAIN!$G$4:$G$7</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5-E92A-4C40-957B-4F31FC7EB57C}"/>
            </c:ext>
          </c:extLst>
        </c:ser>
        <c:dLbls>
          <c:dLblPos val="outEnd"/>
          <c:showLegendKey val="0"/>
          <c:showVal val="1"/>
          <c:showCatName val="0"/>
          <c:showSerName val="0"/>
          <c:showPercent val="0"/>
          <c:showBubbleSize val="0"/>
        </c:dLbls>
        <c:gapWidth val="182"/>
        <c:axId val="533194168"/>
        <c:axId val="533200728"/>
      </c:barChart>
      <c:catAx>
        <c:axId val="533194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00728"/>
        <c:crosses val="autoZero"/>
        <c:auto val="1"/>
        <c:lblAlgn val="ctr"/>
        <c:lblOffset val="100"/>
        <c:noMultiLvlLbl val="0"/>
      </c:catAx>
      <c:valAx>
        <c:axId val="533200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9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Identity</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MAIN!$J$4:$J$7</c:f>
              <c:numCache>
                <c:formatCode>0%</c:formatCode>
                <c:ptCount val="4"/>
                <c:pt idx="0">
                  <c:v>5.5673608159796002E-2</c:v>
                </c:pt>
                <c:pt idx="1">
                  <c:v>0.94432639184020395</c:v>
                </c:pt>
                <c:pt idx="2">
                  <c:v>0.24566701680672268</c:v>
                </c:pt>
                <c:pt idx="3">
                  <c:v>0.75433298319327735</c:v>
                </c:pt>
              </c:numCache>
            </c:numRef>
          </c:val>
          <c:extLst>
            <c:ext xmlns:c16="http://schemas.microsoft.com/office/drawing/2014/chart" uri="{C3380CC4-5D6E-409C-BE32-E72D297353CC}">
              <c16:uniqueId val="{00000004-DAE7-4137-B538-05BC9C896B46}"/>
            </c:ext>
          </c:extLst>
        </c:ser>
        <c:ser>
          <c:idx val="1"/>
          <c:order val="1"/>
          <c:tx>
            <c:strRef>
              <c:f>MAIN!$K$3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MAIN!$K$4:$K$7</c:f>
              <c:numCache>
                <c:formatCode>0%</c:formatCode>
                <c:ptCount val="4"/>
                <c:pt idx="0">
                  <c:v>3.5830618892508145E-2</c:v>
                </c:pt>
                <c:pt idx="1">
                  <c:v>0.96416938110749184</c:v>
                </c:pt>
                <c:pt idx="2">
                  <c:v>0.16596417281348788</c:v>
                </c:pt>
                <c:pt idx="3">
                  <c:v>0.83403582718651215</c:v>
                </c:pt>
              </c:numCache>
            </c:numRef>
          </c:val>
          <c:extLst>
            <c:ext xmlns:c16="http://schemas.microsoft.com/office/drawing/2014/chart" uri="{C3380CC4-5D6E-409C-BE32-E72D297353CC}">
              <c16:uniqueId val="{00000005-DAE7-4137-B538-05BC9C896B46}"/>
            </c:ext>
          </c:extLst>
        </c:ser>
        <c:dLbls>
          <c:dLblPos val="outEnd"/>
          <c:showLegendKey val="0"/>
          <c:showVal val="1"/>
          <c:showCatName val="0"/>
          <c:showSerName val="0"/>
          <c:showPercent val="0"/>
          <c:showBubbleSize val="0"/>
        </c:dLbls>
        <c:gapWidth val="182"/>
        <c:axId val="532981680"/>
        <c:axId val="532982336"/>
      </c:barChart>
      <c:catAx>
        <c:axId val="5329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2336"/>
        <c:crosses val="autoZero"/>
        <c:auto val="1"/>
        <c:lblAlgn val="ctr"/>
        <c:lblOffset val="100"/>
        <c:noMultiLvlLbl val="0"/>
      </c:catAx>
      <c:valAx>
        <c:axId val="5329823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8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Super Host VS Normal Host over PROFILE 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MAIN!$N$3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MAIN!$M$4:$M$7</c:f>
              <c:strCache>
                <c:ptCount val="4"/>
                <c:pt idx="0">
                  <c:v>host_with_profilepic</c:v>
                </c:pt>
                <c:pt idx="1">
                  <c:v>host_without_profilepic</c:v>
                </c:pt>
                <c:pt idx="2">
                  <c:v>superhost_with_profilepic</c:v>
                </c:pt>
                <c:pt idx="3">
                  <c:v>superhost_without_profilepic</c:v>
                </c:pt>
              </c:strCache>
            </c:strRef>
          </c:cat>
          <c:val>
            <c:numRef>
              <c:f>MAIN!$N$4:$N$7</c:f>
              <c:numCache>
                <c:formatCode>0%</c:formatCode>
                <c:ptCount val="4"/>
                <c:pt idx="0">
                  <c:v>0.98897058823529416</c:v>
                </c:pt>
                <c:pt idx="1">
                  <c:v>1.1029411764705883E-2</c:v>
                </c:pt>
                <c:pt idx="2">
                  <c:v>0.99915002124946872</c:v>
                </c:pt>
                <c:pt idx="3">
                  <c:v>8.499787505312367E-4</c:v>
                </c:pt>
              </c:numCache>
            </c:numRef>
          </c:val>
          <c:extLst>
            <c:ext xmlns:c16="http://schemas.microsoft.com/office/drawing/2014/chart" uri="{C3380CC4-5D6E-409C-BE32-E72D297353CC}">
              <c16:uniqueId val="{00000002-3B35-40C9-809A-A5596F426F43}"/>
            </c:ext>
          </c:extLst>
        </c:ser>
        <c:ser>
          <c:idx val="1"/>
          <c:order val="1"/>
          <c:tx>
            <c:strRef>
              <c:f>MAIN!$O$3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MAIN!$M$4:$M$7</c:f>
              <c:strCache>
                <c:ptCount val="4"/>
                <c:pt idx="0">
                  <c:v>host_with_profilepic</c:v>
                </c:pt>
                <c:pt idx="1">
                  <c:v>host_without_profilepic</c:v>
                </c:pt>
                <c:pt idx="2">
                  <c:v>superhost_with_profilepic</c:v>
                </c:pt>
                <c:pt idx="3">
                  <c:v>superhost_without_profilepic</c:v>
                </c:pt>
              </c:strCache>
            </c:strRef>
          </c:cat>
          <c:val>
            <c:numRef>
              <c:f>MAIN!$O$4:$O$7</c:f>
              <c:numCache>
                <c:formatCode>0%</c:formatCode>
                <c:ptCount val="4"/>
                <c:pt idx="0">
                  <c:v>0.98998946259220233</c:v>
                </c:pt>
                <c:pt idx="1">
                  <c:v>1.0010537407797681E-2</c:v>
                </c:pt>
                <c:pt idx="2">
                  <c:v>0.99755700325732899</c:v>
                </c:pt>
                <c:pt idx="3">
                  <c:v>2.4429967426710096E-3</c:v>
                </c:pt>
              </c:numCache>
            </c:numRef>
          </c:val>
          <c:extLst>
            <c:ext xmlns:c16="http://schemas.microsoft.com/office/drawing/2014/chart" uri="{C3380CC4-5D6E-409C-BE32-E72D297353CC}">
              <c16:uniqueId val="{00000003-3B35-40C9-809A-A5596F426F43}"/>
            </c:ext>
          </c:extLst>
        </c:ser>
        <c:dLbls>
          <c:dLblPos val="outEnd"/>
          <c:showLegendKey val="0"/>
          <c:showVal val="1"/>
          <c:showCatName val="0"/>
          <c:showSerName val="0"/>
          <c:showPercent val="0"/>
          <c:showBubbleSize val="0"/>
        </c:dLbls>
        <c:gapWidth val="182"/>
        <c:axId val="578604464"/>
        <c:axId val="578601184"/>
      </c:barChart>
      <c:catAx>
        <c:axId val="57860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1184"/>
        <c:crosses val="autoZero"/>
        <c:auto val="1"/>
        <c:lblAlgn val="ctr"/>
        <c:lblOffset val="100"/>
        <c:noMultiLvlLbl val="0"/>
      </c:catAx>
      <c:valAx>
        <c:axId val="578601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0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Super Host vs Normal Host over</a:t>
            </a:r>
          </a:p>
          <a:p>
            <a:pPr>
              <a:defRPr sz="1400" b="0" i="0" u="none" strike="noStrike" kern="1200" spc="0" baseline="0">
                <a:solidFill>
                  <a:schemeClr val="tx1">
                    <a:lumMod val="65000"/>
                    <a:lumOff val="35000"/>
                  </a:schemeClr>
                </a:solidFill>
                <a:latin typeface="+mn-lt"/>
                <a:ea typeface="+mn-ea"/>
                <a:cs typeface="+mn-cs"/>
              </a:defRPr>
            </a:pPr>
            <a:r>
              <a:rPr lang="en-US" baseline="0"/>
              <a:t>Instant Booking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MAIN!$R$3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MAIN!$R$4:$R$7</c:f>
              <c:numCache>
                <c:formatCode>0%</c:formatCode>
                <c:ptCount val="4"/>
                <c:pt idx="0">
                  <c:v>0.25116872078198044</c:v>
                </c:pt>
                <c:pt idx="1">
                  <c:v>0.74883127921801951</c:v>
                </c:pt>
                <c:pt idx="2">
                  <c:v>0.2702205882352941</c:v>
                </c:pt>
                <c:pt idx="3">
                  <c:v>0.72977941176470584</c:v>
                </c:pt>
              </c:numCache>
            </c:numRef>
          </c:val>
          <c:extLst>
            <c:ext xmlns:c16="http://schemas.microsoft.com/office/drawing/2014/chart" uri="{C3380CC4-5D6E-409C-BE32-E72D297353CC}">
              <c16:uniqueId val="{00000002-C49F-4C7E-9D26-449E41120445}"/>
            </c:ext>
          </c:extLst>
        </c:ser>
        <c:ser>
          <c:idx val="1"/>
          <c:order val="1"/>
          <c:tx>
            <c:strRef>
              <c:f>MAIN!$S$3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MAIN!$S$4:$S$7</c:f>
              <c:numCache>
                <c:formatCode>0%</c:formatCode>
                <c:ptCount val="4"/>
                <c:pt idx="0">
                  <c:v>0.29315960912052119</c:v>
                </c:pt>
                <c:pt idx="1">
                  <c:v>0.70684039087947881</c:v>
                </c:pt>
                <c:pt idx="2">
                  <c:v>0.33245521601685984</c:v>
                </c:pt>
                <c:pt idx="3">
                  <c:v>0.6675447839831401</c:v>
                </c:pt>
              </c:numCache>
            </c:numRef>
          </c:val>
          <c:extLst>
            <c:ext xmlns:c16="http://schemas.microsoft.com/office/drawing/2014/chart" uri="{C3380CC4-5D6E-409C-BE32-E72D297353CC}">
              <c16:uniqueId val="{00000003-C49F-4C7E-9D26-449E41120445}"/>
            </c:ext>
          </c:extLst>
        </c:ser>
        <c:dLbls>
          <c:dLblPos val="outEnd"/>
          <c:showLegendKey val="0"/>
          <c:showVal val="1"/>
          <c:showCatName val="0"/>
          <c:showSerName val="0"/>
          <c:showPercent val="0"/>
          <c:showBubbleSize val="0"/>
        </c:dLbls>
        <c:gapWidth val="182"/>
        <c:axId val="535454296"/>
        <c:axId val="535455936"/>
      </c:barChart>
      <c:catAx>
        <c:axId val="53545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55936"/>
        <c:crosses val="autoZero"/>
        <c:auto val="1"/>
        <c:lblAlgn val="ctr"/>
        <c:lblOffset val="100"/>
        <c:noMultiLvlLbl val="0"/>
      </c:catAx>
      <c:valAx>
        <c:axId val="535455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5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Average Review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MAIN!$V$3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MAIN!$U$4:$U$7</c:f>
              <c:strCache>
                <c:ptCount val="4"/>
                <c:pt idx="0">
                  <c:v>Percentage of Super host with Average Rating greater_than 4</c:v>
                </c:pt>
                <c:pt idx="1">
                  <c:v>Percentage of Super host with Average Rating &lt;= 4</c:v>
                </c:pt>
                <c:pt idx="2">
                  <c:v>Percentage of Normal host with Average Rating greater_than 4</c:v>
                </c:pt>
                <c:pt idx="3">
                  <c:v>Percentage of Normal host with Average Rating &lt;= 4</c:v>
                </c:pt>
              </c:strCache>
            </c:strRef>
          </c:cat>
          <c:val>
            <c:numRef>
              <c:f>MAIN!$V$4:$V$7</c:f>
              <c:numCache>
                <c:formatCode>0%</c:formatCode>
                <c:ptCount val="4"/>
                <c:pt idx="0">
                  <c:v>0.97964169381107491</c:v>
                </c:pt>
                <c:pt idx="1">
                  <c:v>0</c:v>
                </c:pt>
                <c:pt idx="2">
                  <c:v>0.77291886195995785</c:v>
                </c:pt>
                <c:pt idx="3">
                  <c:v>0.05</c:v>
                </c:pt>
              </c:numCache>
            </c:numRef>
          </c:val>
          <c:extLst>
            <c:ext xmlns:c16="http://schemas.microsoft.com/office/drawing/2014/chart" uri="{C3380CC4-5D6E-409C-BE32-E72D297353CC}">
              <c16:uniqueId val="{00000002-6301-4A76-842F-EC197F6E4FAA}"/>
            </c:ext>
          </c:extLst>
        </c:ser>
        <c:ser>
          <c:idx val="1"/>
          <c:order val="1"/>
          <c:tx>
            <c:strRef>
              <c:f>MAIN!$W$3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MAIN!$U$4:$U$7</c:f>
              <c:strCache>
                <c:ptCount val="4"/>
                <c:pt idx="0">
                  <c:v>Percentage of Super host with Average Rating greater_than 4</c:v>
                </c:pt>
                <c:pt idx="1">
                  <c:v>Percentage of Super host with Average Rating &lt;= 4</c:v>
                </c:pt>
                <c:pt idx="2">
                  <c:v>Percentage of Normal host with Average Rating greater_than 4</c:v>
                </c:pt>
                <c:pt idx="3">
                  <c:v>Percentage of Normal host with Average Rating &lt;= 4</c:v>
                </c:pt>
              </c:strCache>
            </c:strRef>
          </c:cat>
          <c:val>
            <c:numRef>
              <c:f>MAIN!$W$4:$W$7</c:f>
              <c:numCache>
                <c:formatCode>0%</c:formatCode>
                <c:ptCount val="4"/>
                <c:pt idx="0">
                  <c:v>0.97620059498512501</c:v>
                </c:pt>
                <c:pt idx="1">
                  <c:v>8.499787505312367E-4</c:v>
                </c:pt>
                <c:pt idx="2">
                  <c:v>0.65756302521008403</c:v>
                </c:pt>
                <c:pt idx="3">
                  <c:v>8.0551470588235294E-2</c:v>
                </c:pt>
              </c:numCache>
            </c:numRef>
          </c:val>
          <c:extLst>
            <c:ext xmlns:c16="http://schemas.microsoft.com/office/drawing/2014/chart" uri="{C3380CC4-5D6E-409C-BE32-E72D297353CC}">
              <c16:uniqueId val="{00000003-6301-4A76-842F-EC197F6E4FAA}"/>
            </c:ext>
          </c:extLst>
        </c:ser>
        <c:dLbls>
          <c:dLblPos val="outEnd"/>
          <c:showLegendKey val="0"/>
          <c:showVal val="1"/>
          <c:showCatName val="0"/>
          <c:showSerName val="0"/>
          <c:showPercent val="0"/>
          <c:showBubbleSize val="0"/>
        </c:dLbls>
        <c:gapWidth val="182"/>
        <c:axId val="527184248"/>
        <c:axId val="527185232"/>
      </c:barChart>
      <c:catAx>
        <c:axId val="527184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85232"/>
        <c:crosses val="autoZero"/>
        <c:auto val="1"/>
        <c:lblAlgn val="ctr"/>
        <c:lblOffset val="100"/>
        <c:noMultiLvlLbl val="0"/>
      </c:catAx>
      <c:valAx>
        <c:axId val="5271852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8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Hosts with Positive and Negative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Main2!$B$4:$B$7</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4-44A0-45CB-B332-D03F15DEA2ED}"/>
            </c:ext>
          </c:extLst>
        </c:ser>
        <c:ser>
          <c:idx val="1"/>
          <c:order val="1"/>
          <c:tx>
            <c:strRef>
              <c:f>Main2!$C$3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Main2!$C$4:$C$7</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5-44A0-45CB-B332-D03F15DEA2ED}"/>
            </c:ext>
          </c:extLst>
        </c:ser>
        <c:dLbls>
          <c:dLblPos val="outEnd"/>
          <c:showLegendKey val="0"/>
          <c:showVal val="1"/>
          <c:showCatName val="0"/>
          <c:showSerName val="0"/>
          <c:showPercent val="0"/>
          <c:showBubbleSize val="0"/>
        </c:dLbls>
        <c:gapWidth val="182"/>
        <c:axId val="530065832"/>
        <c:axId val="530060584"/>
      </c:barChart>
      <c:catAx>
        <c:axId val="530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0584"/>
        <c:crosses val="autoZero"/>
        <c:auto val="1"/>
        <c:lblAlgn val="ctr"/>
        <c:lblOffset val="100"/>
        <c:noMultiLvlLbl val="0"/>
      </c:catAx>
      <c:valAx>
        <c:axId val="5300605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6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Hosts who have Big Listing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Main2!$F$4:$F$5</c:f>
              <c:numCache>
                <c:formatCode>0%</c:formatCode>
                <c:ptCount val="2"/>
                <c:pt idx="0">
                  <c:v>0.81385465363365916</c:v>
                </c:pt>
                <c:pt idx="1">
                  <c:v>0.71901260504201681</c:v>
                </c:pt>
              </c:numCache>
            </c:numRef>
          </c:val>
          <c:extLst>
            <c:ext xmlns:c16="http://schemas.microsoft.com/office/drawing/2014/chart" uri="{C3380CC4-5D6E-409C-BE32-E72D297353CC}">
              <c16:uniqueId val="{00000002-A0D2-4D49-9655-F62448F478FC}"/>
            </c:ext>
          </c:extLst>
        </c:ser>
        <c:ser>
          <c:idx val="1"/>
          <c:order val="1"/>
          <c:tx>
            <c:strRef>
              <c:f>Main2!$G$3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Main2!$G$4:$G$5</c:f>
              <c:numCache>
                <c:formatCode>0%</c:formatCode>
                <c:ptCount val="2"/>
                <c:pt idx="0">
                  <c:v>0.90228013029315957</c:v>
                </c:pt>
                <c:pt idx="1">
                  <c:v>0.84773445732349839</c:v>
                </c:pt>
              </c:numCache>
            </c:numRef>
          </c:val>
          <c:extLst>
            <c:ext xmlns:c16="http://schemas.microsoft.com/office/drawing/2014/chart" uri="{C3380CC4-5D6E-409C-BE32-E72D297353CC}">
              <c16:uniqueId val="{00000003-A0D2-4D49-9655-F62448F478FC}"/>
            </c:ext>
          </c:extLst>
        </c:ser>
        <c:dLbls>
          <c:dLblPos val="outEnd"/>
          <c:showLegendKey val="0"/>
          <c:showVal val="1"/>
          <c:showCatName val="0"/>
          <c:showSerName val="0"/>
          <c:showPercent val="0"/>
          <c:showBubbleSize val="0"/>
        </c:dLbls>
        <c:gapWidth val="182"/>
        <c:axId val="540207544"/>
        <c:axId val="540209184"/>
      </c:barChart>
      <c:catAx>
        <c:axId val="54020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9184"/>
        <c:crosses val="autoZero"/>
        <c:auto val="1"/>
        <c:lblAlgn val="ctr"/>
        <c:lblOffset val="100"/>
        <c:noMultiLvlLbl val="0"/>
      </c:catAx>
      <c:valAx>
        <c:axId val="540209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Acceptance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Main2!$J$4:$J$5</c:f>
              <c:numCache>
                <c:formatCode>0%</c:formatCode>
                <c:ptCount val="2"/>
                <c:pt idx="0">
                  <c:v>0.28993288590604027</c:v>
                </c:pt>
                <c:pt idx="1">
                  <c:v>0.2984101100693029</c:v>
                </c:pt>
              </c:numCache>
            </c:numRef>
          </c:val>
          <c:extLst>
            <c:ext xmlns:c16="http://schemas.microsoft.com/office/drawing/2014/chart" uri="{C3380CC4-5D6E-409C-BE32-E72D297353CC}">
              <c16:uniqueId val="{00000003-4B15-486E-9CE3-7EE9F3404441}"/>
            </c:ext>
          </c:extLst>
        </c:ser>
        <c:ser>
          <c:idx val="1"/>
          <c:order val="1"/>
          <c:tx>
            <c:strRef>
              <c:f>Main2!$K$3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Main2!$K$4:$K$5</c:f>
              <c:numCache>
                <c:formatCode>0%</c:formatCode>
                <c:ptCount val="2"/>
                <c:pt idx="0">
                  <c:v>0.55842185128983313</c:v>
                </c:pt>
                <c:pt idx="1">
                  <c:v>0.65119277885235327</c:v>
                </c:pt>
              </c:numCache>
            </c:numRef>
          </c:val>
          <c:extLst>
            <c:ext xmlns:c16="http://schemas.microsoft.com/office/drawing/2014/chart" uri="{C3380CC4-5D6E-409C-BE32-E72D297353CC}">
              <c16:uniqueId val="{00000004-4B15-486E-9CE3-7EE9F3404441}"/>
            </c:ext>
          </c:extLst>
        </c:ser>
        <c:dLbls>
          <c:dLblPos val="outEnd"/>
          <c:showLegendKey val="0"/>
          <c:showVal val="1"/>
          <c:showCatName val="0"/>
          <c:showSerName val="0"/>
          <c:showPercent val="0"/>
          <c:showBubbleSize val="0"/>
        </c:dLbls>
        <c:gapWidth val="182"/>
        <c:axId val="531298424"/>
        <c:axId val="531294488"/>
      </c:barChart>
      <c:catAx>
        <c:axId val="53129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4488"/>
        <c:crosses val="autoZero"/>
        <c:auto val="1"/>
        <c:lblAlgn val="ctr"/>
        <c:lblOffset val="100"/>
        <c:noMultiLvlLbl val="0"/>
      </c:catAx>
      <c:valAx>
        <c:axId val="531294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Main33!$B$3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Main33!$B$4:$B$5</c:f>
              <c:numCache>
                <c:formatCode>0%</c:formatCode>
                <c:ptCount val="2"/>
                <c:pt idx="0">
                  <c:v>0.61684370257966614</c:v>
                </c:pt>
                <c:pt idx="1">
                  <c:v>0.70277240490006443</c:v>
                </c:pt>
              </c:numCache>
            </c:numRef>
          </c:val>
          <c:extLst>
            <c:ext xmlns:c16="http://schemas.microsoft.com/office/drawing/2014/chart" uri="{C3380CC4-5D6E-409C-BE32-E72D297353CC}">
              <c16:uniqueId val="{00000002-A7AA-420A-99F9-096BFDC3098B}"/>
            </c:ext>
          </c:extLst>
        </c:ser>
        <c:ser>
          <c:idx val="1"/>
          <c:order val="1"/>
          <c:tx>
            <c:strRef>
              <c:f>Main33!$C$3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Main33!$C$4:$C$5</c:f>
              <c:numCache>
                <c:formatCode>0%</c:formatCode>
                <c:ptCount val="2"/>
                <c:pt idx="0">
                  <c:v>0.40134228187919463</c:v>
                </c:pt>
                <c:pt idx="1">
                  <c:v>0.36995515695067266</c:v>
                </c:pt>
              </c:numCache>
            </c:numRef>
          </c:val>
          <c:extLst>
            <c:ext xmlns:c16="http://schemas.microsoft.com/office/drawing/2014/chart" uri="{C3380CC4-5D6E-409C-BE32-E72D297353CC}">
              <c16:uniqueId val="{00000003-A7AA-420A-99F9-096BFDC3098B}"/>
            </c:ext>
          </c:extLst>
        </c:ser>
        <c:dLbls>
          <c:dLblPos val="outEnd"/>
          <c:showLegendKey val="0"/>
          <c:showVal val="1"/>
          <c:showCatName val="0"/>
          <c:showSerName val="0"/>
          <c:showPercent val="0"/>
          <c:showBubbleSize val="0"/>
        </c:dLbls>
        <c:gapWidth val="182"/>
        <c:axId val="530044184"/>
        <c:axId val="530035656"/>
      </c:barChart>
      <c:catAx>
        <c:axId val="530044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35656"/>
        <c:crosses val="autoZero"/>
        <c:auto val="1"/>
        <c:lblAlgn val="ctr"/>
        <c:lblOffset val="100"/>
        <c:noMultiLvlLbl val="0"/>
      </c:catAx>
      <c:valAx>
        <c:axId val="5300356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4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new.xlsx]MAIN!PivotTable6</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MAIN!$F$4:$F$7</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4-CE4D-4DFF-B6B0-765A2DEF524F}"/>
            </c:ext>
          </c:extLst>
        </c:ser>
        <c:ser>
          <c:idx val="1"/>
          <c:order val="1"/>
          <c:tx>
            <c:strRef>
              <c:f>MAIN!$G$3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MAIN!$E$4:$E$7</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MAIN!$G$4:$G$7</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5-CE4D-4DFF-B6B0-765A2DEF524F}"/>
            </c:ext>
          </c:extLst>
        </c:ser>
        <c:dLbls>
          <c:dLblPos val="outEnd"/>
          <c:showLegendKey val="0"/>
          <c:showVal val="1"/>
          <c:showCatName val="0"/>
          <c:showSerName val="0"/>
          <c:showPercent val="0"/>
          <c:showBubbleSize val="0"/>
        </c:dLbls>
        <c:gapWidth val="182"/>
        <c:axId val="533194168"/>
        <c:axId val="533200728"/>
      </c:barChart>
      <c:catAx>
        <c:axId val="533194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3200728"/>
        <c:crosses val="autoZero"/>
        <c:auto val="1"/>
        <c:lblAlgn val="ctr"/>
        <c:lblOffset val="100"/>
        <c:noMultiLvlLbl val="0"/>
      </c:catAx>
      <c:valAx>
        <c:axId val="533200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319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new.xlsx]Main33!PivotTable16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Local</a:t>
            </a:r>
            <a:r>
              <a:rPr lang="en-US" baseline="0"/>
              <a:t> vs Outsider Identity Verification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Main33!$F$3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Main33!$F$4:$F$5</c:f>
              <c:numCache>
                <c:formatCode>0%</c:formatCode>
                <c:ptCount val="2"/>
                <c:pt idx="0">
                  <c:v>0.36979865771812082</c:v>
                </c:pt>
                <c:pt idx="1">
                  <c:v>0.33652670199755402</c:v>
                </c:pt>
              </c:numCache>
            </c:numRef>
          </c:val>
          <c:extLst>
            <c:ext xmlns:c16="http://schemas.microsoft.com/office/drawing/2014/chart" uri="{C3380CC4-5D6E-409C-BE32-E72D297353CC}">
              <c16:uniqueId val="{00000002-0302-4E3C-BAF6-C8C37B9340EA}"/>
            </c:ext>
          </c:extLst>
        </c:ser>
        <c:ser>
          <c:idx val="1"/>
          <c:order val="1"/>
          <c:tx>
            <c:strRef>
              <c:f>Main33!$G$3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Main33!$G$4:$G$5</c:f>
              <c:numCache>
                <c:formatCode>0%</c:formatCode>
                <c:ptCount val="2"/>
                <c:pt idx="0">
                  <c:v>0.88998482549317148</c:v>
                </c:pt>
                <c:pt idx="1">
                  <c:v>0.88974854932301739</c:v>
                </c:pt>
              </c:numCache>
            </c:numRef>
          </c:val>
          <c:extLst>
            <c:ext xmlns:c16="http://schemas.microsoft.com/office/drawing/2014/chart" uri="{C3380CC4-5D6E-409C-BE32-E72D297353CC}">
              <c16:uniqueId val="{00000003-0302-4E3C-BAF6-C8C37B9340EA}"/>
            </c:ext>
          </c:extLst>
        </c:ser>
        <c:dLbls>
          <c:dLblPos val="outEnd"/>
          <c:showLegendKey val="0"/>
          <c:showVal val="1"/>
          <c:showCatName val="0"/>
          <c:showSerName val="0"/>
          <c:showPercent val="0"/>
          <c:showBubbleSize val="0"/>
        </c:dLbls>
        <c:gapWidth val="182"/>
        <c:axId val="539664176"/>
        <c:axId val="539655648"/>
      </c:barChart>
      <c:catAx>
        <c:axId val="53966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55648"/>
        <c:crosses val="autoZero"/>
        <c:auto val="1"/>
        <c:lblAlgn val="ctr"/>
        <c:lblOffset val="100"/>
        <c:noMultiLvlLbl val="0"/>
      </c:catAx>
      <c:valAx>
        <c:axId val="5396556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PROFILE PIC</a:t>
            </a:r>
          </a:p>
        </c:rich>
      </c:tx>
      <c:layout>
        <c:manualLayout>
          <c:xMode val="edge"/>
          <c:yMode val="edge"/>
          <c:x val="0.201220153018328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Toronto!$C$8:$F$8</c:f>
              <c:strCache>
                <c:ptCount val="4"/>
                <c:pt idx="0">
                  <c:v>superhost_with_profilepic</c:v>
                </c:pt>
                <c:pt idx="1">
                  <c:v>superhost_without_profilepic</c:v>
                </c:pt>
                <c:pt idx="2">
                  <c:v>host_with_profilepic</c:v>
                </c:pt>
                <c:pt idx="3">
                  <c:v>host_without_profilepic</c:v>
                </c:pt>
              </c:strCache>
            </c:strRef>
          </c:cat>
          <c:val>
            <c:numRef>
              <c:f>Toronto!$C$9:$F$9</c:f>
              <c:numCache>
                <c:formatCode>General</c:formatCode>
                <c:ptCount val="4"/>
                <c:pt idx="0">
                  <c:v>2351</c:v>
                </c:pt>
                <c:pt idx="1">
                  <c:v>2</c:v>
                </c:pt>
                <c:pt idx="2">
                  <c:v>7532</c:v>
                </c:pt>
                <c:pt idx="3">
                  <c:v>84</c:v>
                </c:pt>
              </c:numCache>
            </c:numRef>
          </c:val>
          <c:extLst>
            <c:ext xmlns:c16="http://schemas.microsoft.com/office/drawing/2014/chart" uri="{C3380CC4-5D6E-409C-BE32-E72D297353CC}">
              <c16:uniqueId val="{00000000-AF4A-4F97-A178-08B91AD3547F}"/>
            </c:ext>
          </c:extLst>
        </c:ser>
        <c:dLbls>
          <c:showLegendKey val="0"/>
          <c:showVal val="0"/>
          <c:showCatName val="0"/>
          <c:showSerName val="0"/>
          <c:showPercent val="0"/>
          <c:showBubbleSize val="0"/>
        </c:dLbls>
        <c:gapWidth val="150"/>
        <c:shape val="box"/>
        <c:axId val="487753000"/>
        <c:axId val="487755952"/>
        <c:axId val="0"/>
      </c:bar3DChart>
      <c:catAx>
        <c:axId val="487753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55952"/>
        <c:crosses val="autoZero"/>
        <c:auto val="1"/>
        <c:lblAlgn val="ctr"/>
        <c:lblOffset val="100"/>
        <c:noMultiLvlLbl val="0"/>
      </c:catAx>
      <c:valAx>
        <c:axId val="4877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53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Toronto!$C$13:$F$13</c:f>
              <c:strCache>
                <c:ptCount val="4"/>
                <c:pt idx="0">
                  <c:v>superhost_with_identity</c:v>
                </c:pt>
                <c:pt idx="1">
                  <c:v>superhost_without_identity</c:v>
                </c:pt>
                <c:pt idx="2">
                  <c:v>host_with_identity</c:v>
                </c:pt>
                <c:pt idx="3">
                  <c:v>host_without_identity</c:v>
                </c:pt>
              </c:strCache>
            </c:strRef>
          </c:cat>
          <c:val>
            <c:numRef>
              <c:f>Toronto!$C$14:$F$14</c:f>
              <c:numCache>
                <c:formatCode>General</c:formatCode>
                <c:ptCount val="4"/>
                <c:pt idx="0">
                  <c:v>2222</c:v>
                </c:pt>
                <c:pt idx="1">
                  <c:v>131</c:v>
                </c:pt>
                <c:pt idx="2">
                  <c:v>5745</c:v>
                </c:pt>
                <c:pt idx="3">
                  <c:v>1871</c:v>
                </c:pt>
              </c:numCache>
            </c:numRef>
          </c:val>
          <c:extLst>
            <c:ext xmlns:c16="http://schemas.microsoft.com/office/drawing/2014/chart" uri="{C3380CC4-5D6E-409C-BE32-E72D297353CC}">
              <c16:uniqueId val="{00000000-99B8-43EA-86C5-78DF3BC66A98}"/>
            </c:ext>
          </c:extLst>
        </c:ser>
        <c:dLbls>
          <c:showLegendKey val="0"/>
          <c:showVal val="0"/>
          <c:showCatName val="0"/>
          <c:showSerName val="0"/>
          <c:showPercent val="0"/>
          <c:showBubbleSize val="0"/>
        </c:dLbls>
        <c:gapWidth val="150"/>
        <c:shape val="box"/>
        <c:axId val="490601952"/>
        <c:axId val="490599000"/>
        <c:axId val="0"/>
      </c:bar3DChart>
      <c:catAx>
        <c:axId val="49060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9000"/>
        <c:crosses val="autoZero"/>
        <c:auto val="1"/>
        <c:lblAlgn val="ctr"/>
        <c:lblOffset val="100"/>
        <c:noMultiLvlLbl val="0"/>
      </c:catAx>
      <c:valAx>
        <c:axId val="49059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0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acceptance_rate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Toronto!$C$19:$F$19</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Toronto!$C$20:$F$20</c:f>
              <c:numCache>
                <c:formatCode>General</c:formatCode>
                <c:ptCount val="4"/>
                <c:pt idx="0">
                  <c:v>1559</c:v>
                </c:pt>
                <c:pt idx="1">
                  <c:v>430</c:v>
                </c:pt>
                <c:pt idx="2">
                  <c:v>2105</c:v>
                </c:pt>
                <c:pt idx="3">
                  <c:v>1187</c:v>
                </c:pt>
              </c:numCache>
            </c:numRef>
          </c:val>
          <c:extLst>
            <c:ext xmlns:c16="http://schemas.microsoft.com/office/drawing/2014/chart" uri="{C3380CC4-5D6E-409C-BE32-E72D297353CC}">
              <c16:uniqueId val="{00000000-F223-448C-8AAE-2B208C16FA82}"/>
            </c:ext>
          </c:extLst>
        </c:ser>
        <c:dLbls>
          <c:showLegendKey val="0"/>
          <c:showVal val="0"/>
          <c:showCatName val="0"/>
          <c:showSerName val="0"/>
          <c:showPercent val="0"/>
          <c:showBubbleSize val="0"/>
        </c:dLbls>
        <c:gapWidth val="150"/>
        <c:shape val="box"/>
        <c:axId val="632801576"/>
        <c:axId val="632803872"/>
        <c:axId val="0"/>
      </c:bar3DChart>
      <c:catAx>
        <c:axId val="63280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03872"/>
        <c:crosses val="autoZero"/>
        <c:auto val="1"/>
        <c:lblAlgn val="ctr"/>
        <c:lblOffset val="100"/>
        <c:noMultiLvlLbl val="0"/>
      </c:catAx>
      <c:valAx>
        <c:axId val="63280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01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Toronto!$C$26:$F$26</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Toronto!$C$27:$F$27</c:f>
              <c:numCache>
                <c:formatCode>General</c:formatCode>
                <c:ptCount val="4"/>
                <c:pt idx="0">
                  <c:v>1769</c:v>
                </c:pt>
                <c:pt idx="1">
                  <c:v>79</c:v>
                </c:pt>
                <c:pt idx="2">
                  <c:v>2449</c:v>
                </c:pt>
                <c:pt idx="3">
                  <c:v>756</c:v>
                </c:pt>
              </c:numCache>
            </c:numRef>
          </c:val>
          <c:extLst>
            <c:ext xmlns:c16="http://schemas.microsoft.com/office/drawing/2014/chart" uri="{C3380CC4-5D6E-409C-BE32-E72D297353CC}">
              <c16:uniqueId val="{00000000-7656-4C57-82DF-DC14F6173E0C}"/>
            </c:ext>
          </c:extLst>
        </c:ser>
        <c:dLbls>
          <c:showLegendKey val="0"/>
          <c:showVal val="0"/>
          <c:showCatName val="0"/>
          <c:showSerName val="0"/>
          <c:showPercent val="0"/>
          <c:showBubbleSize val="0"/>
        </c:dLbls>
        <c:gapWidth val="150"/>
        <c:shape val="box"/>
        <c:axId val="638588312"/>
        <c:axId val="638588968"/>
        <c:axId val="0"/>
      </c:bar3DChart>
      <c:catAx>
        <c:axId val="638588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8968"/>
        <c:crosses val="autoZero"/>
        <c:auto val="1"/>
        <c:lblAlgn val="ctr"/>
        <c:lblOffset val="100"/>
        <c:noMultiLvlLbl val="0"/>
      </c:catAx>
      <c:valAx>
        <c:axId val="63858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8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INSTANT BOOKABLE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Toronto!$J$14:$J$20</c:f>
              <c:numCache>
                <c:formatCode>General</c:formatCode>
                <c:ptCount val="7"/>
              </c:numCache>
            </c:numRef>
          </c:val>
          <c:extLst>
            <c:ext xmlns:c16="http://schemas.microsoft.com/office/drawing/2014/chart" uri="{C3380CC4-5D6E-409C-BE32-E72D297353CC}">
              <c16:uniqueId val="{00000000-4ABE-4CC9-8332-9DF78FD0969B}"/>
            </c:ext>
          </c:extLst>
        </c:ser>
        <c:ser>
          <c:idx val="1"/>
          <c:order val="1"/>
          <c:spPr>
            <a:solidFill>
              <a:schemeClr val="accent2"/>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Toronto!$K$14:$K$20</c:f>
              <c:numCache>
                <c:formatCode>General</c:formatCode>
                <c:ptCount val="7"/>
              </c:numCache>
            </c:numRef>
          </c:val>
          <c:extLst>
            <c:ext xmlns:c16="http://schemas.microsoft.com/office/drawing/2014/chart" uri="{C3380CC4-5D6E-409C-BE32-E72D297353CC}">
              <c16:uniqueId val="{00000001-4ABE-4CC9-8332-9DF78FD0969B}"/>
            </c:ext>
          </c:extLst>
        </c:ser>
        <c:ser>
          <c:idx val="2"/>
          <c:order val="2"/>
          <c:spPr>
            <a:solidFill>
              <a:schemeClr val="accent3"/>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Toronto!$L$14:$L$20</c:f>
              <c:numCache>
                <c:formatCode>General</c:formatCode>
                <c:ptCount val="7"/>
              </c:numCache>
            </c:numRef>
          </c:val>
          <c:extLst>
            <c:ext xmlns:c16="http://schemas.microsoft.com/office/drawing/2014/chart" uri="{C3380CC4-5D6E-409C-BE32-E72D297353CC}">
              <c16:uniqueId val="{00000002-4ABE-4CC9-8332-9DF78FD0969B}"/>
            </c:ext>
          </c:extLst>
        </c:ser>
        <c:ser>
          <c:idx val="3"/>
          <c:order val="3"/>
          <c:spPr>
            <a:solidFill>
              <a:schemeClr val="accent4"/>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Toronto!$M$14:$M$20</c:f>
              <c:numCache>
                <c:formatCode>General</c:formatCode>
                <c:ptCount val="7"/>
              </c:numCache>
            </c:numRef>
          </c:val>
          <c:extLst>
            <c:ext xmlns:c16="http://schemas.microsoft.com/office/drawing/2014/chart" uri="{C3380CC4-5D6E-409C-BE32-E72D297353CC}">
              <c16:uniqueId val="{00000003-4ABE-4CC9-8332-9DF78FD0969B}"/>
            </c:ext>
          </c:extLst>
        </c:ser>
        <c:ser>
          <c:idx val="4"/>
          <c:order val="4"/>
          <c:spPr>
            <a:solidFill>
              <a:schemeClr val="accent5"/>
            </a:solidFill>
            <a:ln>
              <a:noFill/>
            </a:ln>
            <a:effectLst/>
          </c:spPr>
          <c:invertIfNegative val="0"/>
          <c:cat>
            <c:strRef>
              <c:f>Toronto!$I$14:$I$20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Toronto!$N$14:$N$20</c:f>
              <c:numCache>
                <c:formatCode>General</c:formatCode>
                <c:ptCount val="7"/>
                <c:pt idx="0">
                  <c:v>591</c:v>
                </c:pt>
                <c:pt idx="2">
                  <c:v>1762</c:v>
                </c:pt>
                <c:pt idx="4">
                  <c:v>2058</c:v>
                </c:pt>
                <c:pt idx="6">
                  <c:v>5558</c:v>
                </c:pt>
              </c:numCache>
            </c:numRef>
          </c:val>
          <c:extLst>
            <c:ext xmlns:c16="http://schemas.microsoft.com/office/drawing/2014/chart" uri="{C3380CC4-5D6E-409C-BE32-E72D297353CC}">
              <c16:uniqueId val="{00000004-4ABE-4CC9-8332-9DF78FD0969B}"/>
            </c:ext>
          </c:extLst>
        </c:ser>
        <c:dLbls>
          <c:showLegendKey val="0"/>
          <c:showVal val="0"/>
          <c:showCatName val="0"/>
          <c:showSerName val="0"/>
          <c:showPercent val="0"/>
          <c:showBubbleSize val="0"/>
        </c:dLbls>
        <c:gapWidth val="182"/>
        <c:axId val="527105552"/>
        <c:axId val="638591264"/>
      </c:barChart>
      <c:catAx>
        <c:axId val="52710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91264"/>
        <c:crosses val="autoZero"/>
        <c:auto val="1"/>
        <c:lblAlgn val="ctr"/>
        <c:lblOffset val="100"/>
        <c:noMultiLvlLbl val="0"/>
      </c:catAx>
      <c:valAx>
        <c:axId val="638591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0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Host AVAILABLE_COUNT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'Toronto 2'!$Q$13</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'Toronto 2'!$Q$14:$Q$723</c:f>
              <c:numCache>
                <c:formatCode>General</c:formatCode>
                <c:ptCount val="710"/>
                <c:pt idx="316">
                  <c:v>132</c:v>
                </c:pt>
                <c:pt idx="317">
                  <c:v>66</c:v>
                </c:pt>
                <c:pt idx="318">
                  <c:v>66</c:v>
                </c:pt>
                <c:pt idx="319">
                  <c:v>372</c:v>
                </c:pt>
                <c:pt idx="320">
                  <c:v>66</c:v>
                </c:pt>
                <c:pt idx="321">
                  <c:v>132</c:v>
                </c:pt>
                <c:pt idx="322">
                  <c:v>66</c:v>
                </c:pt>
                <c:pt idx="323">
                  <c:v>90</c:v>
                </c:pt>
                <c:pt idx="324">
                  <c:v>66</c:v>
                </c:pt>
                <c:pt idx="325">
                  <c:v>1</c:v>
                </c:pt>
                <c:pt idx="326">
                  <c:v>35</c:v>
                </c:pt>
                <c:pt idx="327">
                  <c:v>198</c:v>
                </c:pt>
                <c:pt idx="328">
                  <c:v>66</c:v>
                </c:pt>
                <c:pt idx="329">
                  <c:v>66</c:v>
                </c:pt>
                <c:pt idx="330">
                  <c:v>66</c:v>
                </c:pt>
                <c:pt idx="331">
                  <c:v>264</c:v>
                </c:pt>
                <c:pt idx="332">
                  <c:v>132</c:v>
                </c:pt>
                <c:pt idx="333">
                  <c:v>66</c:v>
                </c:pt>
                <c:pt idx="334">
                  <c:v>132</c:v>
                </c:pt>
                <c:pt idx="335">
                  <c:v>66</c:v>
                </c:pt>
                <c:pt idx="336">
                  <c:v>66</c:v>
                </c:pt>
                <c:pt idx="337">
                  <c:v>66</c:v>
                </c:pt>
                <c:pt idx="338">
                  <c:v>330</c:v>
                </c:pt>
                <c:pt idx="339">
                  <c:v>66</c:v>
                </c:pt>
                <c:pt idx="340">
                  <c:v>66</c:v>
                </c:pt>
                <c:pt idx="341">
                  <c:v>66</c:v>
                </c:pt>
                <c:pt idx="342">
                  <c:v>66</c:v>
                </c:pt>
                <c:pt idx="343">
                  <c:v>66</c:v>
                </c:pt>
                <c:pt idx="344">
                  <c:v>66</c:v>
                </c:pt>
                <c:pt idx="345">
                  <c:v>66</c:v>
                </c:pt>
                <c:pt idx="346">
                  <c:v>66</c:v>
                </c:pt>
                <c:pt idx="347">
                  <c:v>66</c:v>
                </c:pt>
                <c:pt idx="348">
                  <c:v>198</c:v>
                </c:pt>
                <c:pt idx="349">
                  <c:v>66</c:v>
                </c:pt>
                <c:pt idx="350">
                  <c:v>66</c:v>
                </c:pt>
                <c:pt idx="351">
                  <c:v>66</c:v>
                </c:pt>
                <c:pt idx="352">
                  <c:v>66</c:v>
                </c:pt>
                <c:pt idx="353">
                  <c:v>66</c:v>
                </c:pt>
                <c:pt idx="354">
                  <c:v>66</c:v>
                </c:pt>
                <c:pt idx="355">
                  <c:v>66</c:v>
                </c:pt>
                <c:pt idx="356">
                  <c:v>66</c:v>
                </c:pt>
                <c:pt idx="357">
                  <c:v>66</c:v>
                </c:pt>
                <c:pt idx="358">
                  <c:v>66</c:v>
                </c:pt>
                <c:pt idx="359">
                  <c:v>66</c:v>
                </c:pt>
                <c:pt idx="360">
                  <c:v>132</c:v>
                </c:pt>
                <c:pt idx="361">
                  <c:v>66</c:v>
                </c:pt>
                <c:pt idx="362">
                  <c:v>66</c:v>
                </c:pt>
                <c:pt idx="363">
                  <c:v>180</c:v>
                </c:pt>
                <c:pt idx="364">
                  <c:v>66</c:v>
                </c:pt>
                <c:pt idx="365">
                  <c:v>66</c:v>
                </c:pt>
                <c:pt idx="366">
                  <c:v>66</c:v>
                </c:pt>
                <c:pt idx="367">
                  <c:v>66</c:v>
                </c:pt>
                <c:pt idx="368">
                  <c:v>66</c:v>
                </c:pt>
                <c:pt idx="369">
                  <c:v>66</c:v>
                </c:pt>
                <c:pt idx="370">
                  <c:v>66</c:v>
                </c:pt>
                <c:pt idx="371">
                  <c:v>66</c:v>
                </c:pt>
                <c:pt idx="372">
                  <c:v>66</c:v>
                </c:pt>
                <c:pt idx="373">
                  <c:v>65</c:v>
                </c:pt>
                <c:pt idx="374">
                  <c:v>132</c:v>
                </c:pt>
                <c:pt idx="375">
                  <c:v>66</c:v>
                </c:pt>
                <c:pt idx="376">
                  <c:v>66</c:v>
                </c:pt>
                <c:pt idx="377">
                  <c:v>66</c:v>
                </c:pt>
                <c:pt idx="378">
                  <c:v>66</c:v>
                </c:pt>
                <c:pt idx="379">
                  <c:v>66</c:v>
                </c:pt>
                <c:pt idx="380">
                  <c:v>66</c:v>
                </c:pt>
                <c:pt idx="381">
                  <c:v>66</c:v>
                </c:pt>
                <c:pt idx="382">
                  <c:v>660</c:v>
                </c:pt>
                <c:pt idx="383">
                  <c:v>66</c:v>
                </c:pt>
                <c:pt idx="384">
                  <c:v>132</c:v>
                </c:pt>
                <c:pt idx="385">
                  <c:v>66</c:v>
                </c:pt>
                <c:pt idx="386">
                  <c:v>66</c:v>
                </c:pt>
                <c:pt idx="387">
                  <c:v>66</c:v>
                </c:pt>
                <c:pt idx="388">
                  <c:v>66</c:v>
                </c:pt>
                <c:pt idx="389">
                  <c:v>66</c:v>
                </c:pt>
                <c:pt idx="390">
                  <c:v>79</c:v>
                </c:pt>
                <c:pt idx="391">
                  <c:v>66</c:v>
                </c:pt>
                <c:pt idx="392">
                  <c:v>66</c:v>
                </c:pt>
                <c:pt idx="393">
                  <c:v>66</c:v>
                </c:pt>
                <c:pt idx="394">
                  <c:v>132</c:v>
                </c:pt>
                <c:pt idx="395">
                  <c:v>59</c:v>
                </c:pt>
                <c:pt idx="396">
                  <c:v>66</c:v>
                </c:pt>
                <c:pt idx="397">
                  <c:v>66</c:v>
                </c:pt>
                <c:pt idx="398">
                  <c:v>66</c:v>
                </c:pt>
                <c:pt idx="399">
                  <c:v>90</c:v>
                </c:pt>
                <c:pt idx="400">
                  <c:v>66</c:v>
                </c:pt>
                <c:pt idx="401">
                  <c:v>66</c:v>
                </c:pt>
                <c:pt idx="402">
                  <c:v>198</c:v>
                </c:pt>
                <c:pt idx="403">
                  <c:v>66</c:v>
                </c:pt>
                <c:pt idx="404">
                  <c:v>66</c:v>
                </c:pt>
                <c:pt idx="405">
                  <c:v>66</c:v>
                </c:pt>
                <c:pt idx="406">
                  <c:v>132</c:v>
                </c:pt>
                <c:pt idx="407">
                  <c:v>66</c:v>
                </c:pt>
                <c:pt idx="408">
                  <c:v>65</c:v>
                </c:pt>
                <c:pt idx="409">
                  <c:v>66</c:v>
                </c:pt>
                <c:pt idx="410">
                  <c:v>66</c:v>
                </c:pt>
                <c:pt idx="411">
                  <c:v>66</c:v>
                </c:pt>
                <c:pt idx="412">
                  <c:v>66</c:v>
                </c:pt>
                <c:pt idx="413">
                  <c:v>66</c:v>
                </c:pt>
                <c:pt idx="414">
                  <c:v>446</c:v>
                </c:pt>
                <c:pt idx="415">
                  <c:v>52</c:v>
                </c:pt>
                <c:pt idx="416">
                  <c:v>66</c:v>
                </c:pt>
                <c:pt idx="417">
                  <c:v>132</c:v>
                </c:pt>
                <c:pt idx="418">
                  <c:v>66</c:v>
                </c:pt>
                <c:pt idx="419">
                  <c:v>198</c:v>
                </c:pt>
                <c:pt idx="420">
                  <c:v>66</c:v>
                </c:pt>
                <c:pt idx="421">
                  <c:v>132</c:v>
                </c:pt>
                <c:pt idx="422">
                  <c:v>66</c:v>
                </c:pt>
                <c:pt idx="423">
                  <c:v>66</c:v>
                </c:pt>
                <c:pt idx="424">
                  <c:v>66</c:v>
                </c:pt>
                <c:pt idx="425">
                  <c:v>66</c:v>
                </c:pt>
                <c:pt idx="426">
                  <c:v>66</c:v>
                </c:pt>
                <c:pt idx="427">
                  <c:v>66</c:v>
                </c:pt>
                <c:pt idx="428">
                  <c:v>132</c:v>
                </c:pt>
                <c:pt idx="429">
                  <c:v>66</c:v>
                </c:pt>
                <c:pt idx="430">
                  <c:v>66</c:v>
                </c:pt>
                <c:pt idx="431">
                  <c:v>66</c:v>
                </c:pt>
                <c:pt idx="432">
                  <c:v>66</c:v>
                </c:pt>
                <c:pt idx="433">
                  <c:v>66</c:v>
                </c:pt>
                <c:pt idx="434">
                  <c:v>66</c:v>
                </c:pt>
                <c:pt idx="435">
                  <c:v>66</c:v>
                </c:pt>
                <c:pt idx="436">
                  <c:v>66</c:v>
                </c:pt>
                <c:pt idx="437">
                  <c:v>6</c:v>
                </c:pt>
                <c:pt idx="438">
                  <c:v>66</c:v>
                </c:pt>
                <c:pt idx="439">
                  <c:v>66</c:v>
                </c:pt>
                <c:pt idx="440">
                  <c:v>66</c:v>
                </c:pt>
                <c:pt idx="441">
                  <c:v>66</c:v>
                </c:pt>
                <c:pt idx="442">
                  <c:v>66</c:v>
                </c:pt>
                <c:pt idx="443">
                  <c:v>153</c:v>
                </c:pt>
                <c:pt idx="444">
                  <c:v>66</c:v>
                </c:pt>
                <c:pt idx="445">
                  <c:v>66</c:v>
                </c:pt>
                <c:pt idx="446">
                  <c:v>66</c:v>
                </c:pt>
                <c:pt idx="447">
                  <c:v>66</c:v>
                </c:pt>
                <c:pt idx="448">
                  <c:v>66</c:v>
                </c:pt>
                <c:pt idx="449">
                  <c:v>66</c:v>
                </c:pt>
                <c:pt idx="450">
                  <c:v>66</c:v>
                </c:pt>
                <c:pt idx="451">
                  <c:v>66</c:v>
                </c:pt>
                <c:pt idx="452">
                  <c:v>132</c:v>
                </c:pt>
                <c:pt idx="453">
                  <c:v>66</c:v>
                </c:pt>
                <c:pt idx="454">
                  <c:v>132</c:v>
                </c:pt>
                <c:pt idx="455">
                  <c:v>66</c:v>
                </c:pt>
                <c:pt idx="456">
                  <c:v>66</c:v>
                </c:pt>
                <c:pt idx="457">
                  <c:v>66</c:v>
                </c:pt>
                <c:pt idx="458">
                  <c:v>66</c:v>
                </c:pt>
                <c:pt idx="459">
                  <c:v>66</c:v>
                </c:pt>
                <c:pt idx="460">
                  <c:v>66</c:v>
                </c:pt>
                <c:pt idx="461">
                  <c:v>66</c:v>
                </c:pt>
                <c:pt idx="462">
                  <c:v>858</c:v>
                </c:pt>
                <c:pt idx="463">
                  <c:v>66</c:v>
                </c:pt>
                <c:pt idx="464">
                  <c:v>66</c:v>
                </c:pt>
                <c:pt idx="465">
                  <c:v>132</c:v>
                </c:pt>
                <c:pt idx="466">
                  <c:v>66</c:v>
                </c:pt>
                <c:pt idx="467">
                  <c:v>66</c:v>
                </c:pt>
                <c:pt idx="468">
                  <c:v>66</c:v>
                </c:pt>
                <c:pt idx="469">
                  <c:v>66</c:v>
                </c:pt>
                <c:pt idx="470">
                  <c:v>66</c:v>
                </c:pt>
                <c:pt idx="471">
                  <c:v>66</c:v>
                </c:pt>
                <c:pt idx="472">
                  <c:v>63</c:v>
                </c:pt>
                <c:pt idx="473">
                  <c:v>66</c:v>
                </c:pt>
                <c:pt idx="474">
                  <c:v>132</c:v>
                </c:pt>
                <c:pt idx="475">
                  <c:v>66</c:v>
                </c:pt>
                <c:pt idx="476">
                  <c:v>132</c:v>
                </c:pt>
                <c:pt idx="477">
                  <c:v>66</c:v>
                </c:pt>
                <c:pt idx="478">
                  <c:v>66</c:v>
                </c:pt>
                <c:pt idx="479">
                  <c:v>66</c:v>
                </c:pt>
                <c:pt idx="480">
                  <c:v>66</c:v>
                </c:pt>
                <c:pt idx="481">
                  <c:v>66</c:v>
                </c:pt>
                <c:pt idx="482">
                  <c:v>66</c:v>
                </c:pt>
                <c:pt idx="483">
                  <c:v>35</c:v>
                </c:pt>
                <c:pt idx="484">
                  <c:v>132</c:v>
                </c:pt>
                <c:pt idx="485">
                  <c:v>132</c:v>
                </c:pt>
                <c:pt idx="486">
                  <c:v>66</c:v>
                </c:pt>
                <c:pt idx="487">
                  <c:v>35</c:v>
                </c:pt>
                <c:pt idx="488">
                  <c:v>66</c:v>
                </c:pt>
                <c:pt idx="489">
                  <c:v>66</c:v>
                </c:pt>
                <c:pt idx="490">
                  <c:v>264</c:v>
                </c:pt>
                <c:pt idx="491">
                  <c:v>132</c:v>
                </c:pt>
                <c:pt idx="492">
                  <c:v>66</c:v>
                </c:pt>
                <c:pt idx="493">
                  <c:v>66</c:v>
                </c:pt>
                <c:pt idx="494">
                  <c:v>66</c:v>
                </c:pt>
                <c:pt idx="495">
                  <c:v>66</c:v>
                </c:pt>
                <c:pt idx="496">
                  <c:v>66</c:v>
                </c:pt>
                <c:pt idx="497">
                  <c:v>66</c:v>
                </c:pt>
                <c:pt idx="498">
                  <c:v>65</c:v>
                </c:pt>
                <c:pt idx="499">
                  <c:v>66</c:v>
                </c:pt>
                <c:pt idx="500">
                  <c:v>330</c:v>
                </c:pt>
                <c:pt idx="501">
                  <c:v>65</c:v>
                </c:pt>
                <c:pt idx="502">
                  <c:v>66</c:v>
                </c:pt>
                <c:pt idx="503">
                  <c:v>66</c:v>
                </c:pt>
                <c:pt idx="504">
                  <c:v>66</c:v>
                </c:pt>
                <c:pt idx="505">
                  <c:v>179</c:v>
                </c:pt>
                <c:pt idx="506">
                  <c:v>198</c:v>
                </c:pt>
                <c:pt idx="507">
                  <c:v>66</c:v>
                </c:pt>
                <c:pt idx="508">
                  <c:v>858</c:v>
                </c:pt>
                <c:pt idx="509">
                  <c:v>66</c:v>
                </c:pt>
                <c:pt idx="510">
                  <c:v>132</c:v>
                </c:pt>
                <c:pt idx="511">
                  <c:v>60</c:v>
                </c:pt>
                <c:pt idx="512">
                  <c:v>66</c:v>
                </c:pt>
                <c:pt idx="513">
                  <c:v>66</c:v>
                </c:pt>
                <c:pt idx="514">
                  <c:v>66</c:v>
                </c:pt>
                <c:pt idx="515">
                  <c:v>66</c:v>
                </c:pt>
                <c:pt idx="516">
                  <c:v>53</c:v>
                </c:pt>
                <c:pt idx="517">
                  <c:v>66</c:v>
                </c:pt>
                <c:pt idx="518">
                  <c:v>66</c:v>
                </c:pt>
                <c:pt idx="519">
                  <c:v>132</c:v>
                </c:pt>
                <c:pt idx="520">
                  <c:v>66</c:v>
                </c:pt>
                <c:pt idx="521">
                  <c:v>66</c:v>
                </c:pt>
                <c:pt idx="522">
                  <c:v>66</c:v>
                </c:pt>
                <c:pt idx="523">
                  <c:v>66</c:v>
                </c:pt>
                <c:pt idx="524">
                  <c:v>66</c:v>
                </c:pt>
                <c:pt idx="525">
                  <c:v>66</c:v>
                </c:pt>
                <c:pt idx="526">
                  <c:v>66</c:v>
                </c:pt>
                <c:pt idx="527">
                  <c:v>66</c:v>
                </c:pt>
                <c:pt idx="528">
                  <c:v>66</c:v>
                </c:pt>
                <c:pt idx="529">
                  <c:v>156</c:v>
                </c:pt>
                <c:pt idx="530">
                  <c:v>66</c:v>
                </c:pt>
                <c:pt idx="531">
                  <c:v>66</c:v>
                </c:pt>
                <c:pt idx="532">
                  <c:v>66</c:v>
                </c:pt>
                <c:pt idx="533">
                  <c:v>66</c:v>
                </c:pt>
                <c:pt idx="534">
                  <c:v>198</c:v>
                </c:pt>
                <c:pt idx="535">
                  <c:v>66</c:v>
                </c:pt>
                <c:pt idx="536">
                  <c:v>66</c:v>
                </c:pt>
                <c:pt idx="537">
                  <c:v>132</c:v>
                </c:pt>
                <c:pt idx="538">
                  <c:v>132</c:v>
                </c:pt>
                <c:pt idx="539">
                  <c:v>66</c:v>
                </c:pt>
                <c:pt idx="540">
                  <c:v>66</c:v>
                </c:pt>
                <c:pt idx="541">
                  <c:v>66</c:v>
                </c:pt>
                <c:pt idx="542">
                  <c:v>66</c:v>
                </c:pt>
                <c:pt idx="543">
                  <c:v>66</c:v>
                </c:pt>
                <c:pt idx="544">
                  <c:v>66</c:v>
                </c:pt>
                <c:pt idx="545">
                  <c:v>66</c:v>
                </c:pt>
                <c:pt idx="546">
                  <c:v>66</c:v>
                </c:pt>
                <c:pt idx="547">
                  <c:v>66</c:v>
                </c:pt>
                <c:pt idx="548">
                  <c:v>66</c:v>
                </c:pt>
                <c:pt idx="549">
                  <c:v>486</c:v>
                </c:pt>
                <c:pt idx="550">
                  <c:v>130</c:v>
                </c:pt>
                <c:pt idx="551">
                  <c:v>66</c:v>
                </c:pt>
                <c:pt idx="552">
                  <c:v>132</c:v>
                </c:pt>
                <c:pt idx="553">
                  <c:v>66</c:v>
                </c:pt>
                <c:pt idx="554">
                  <c:v>66</c:v>
                </c:pt>
                <c:pt idx="555">
                  <c:v>66</c:v>
                </c:pt>
                <c:pt idx="556">
                  <c:v>132</c:v>
                </c:pt>
                <c:pt idx="557">
                  <c:v>65</c:v>
                </c:pt>
                <c:pt idx="558">
                  <c:v>66</c:v>
                </c:pt>
                <c:pt idx="559">
                  <c:v>66</c:v>
                </c:pt>
                <c:pt idx="560">
                  <c:v>132</c:v>
                </c:pt>
                <c:pt idx="561">
                  <c:v>66</c:v>
                </c:pt>
                <c:pt idx="562">
                  <c:v>66</c:v>
                </c:pt>
                <c:pt idx="563">
                  <c:v>66</c:v>
                </c:pt>
                <c:pt idx="564">
                  <c:v>66</c:v>
                </c:pt>
                <c:pt idx="565">
                  <c:v>66</c:v>
                </c:pt>
                <c:pt idx="566">
                  <c:v>132</c:v>
                </c:pt>
                <c:pt idx="567">
                  <c:v>66</c:v>
                </c:pt>
                <c:pt idx="568">
                  <c:v>330</c:v>
                </c:pt>
                <c:pt idx="569">
                  <c:v>66</c:v>
                </c:pt>
                <c:pt idx="570">
                  <c:v>66</c:v>
                </c:pt>
                <c:pt idx="571">
                  <c:v>66</c:v>
                </c:pt>
                <c:pt idx="572">
                  <c:v>66</c:v>
                </c:pt>
                <c:pt idx="573">
                  <c:v>66</c:v>
                </c:pt>
                <c:pt idx="574">
                  <c:v>66</c:v>
                </c:pt>
                <c:pt idx="575">
                  <c:v>132</c:v>
                </c:pt>
                <c:pt idx="576">
                  <c:v>31</c:v>
                </c:pt>
                <c:pt idx="577">
                  <c:v>66</c:v>
                </c:pt>
                <c:pt idx="578">
                  <c:v>155</c:v>
                </c:pt>
                <c:pt idx="579">
                  <c:v>37</c:v>
                </c:pt>
                <c:pt idx="580">
                  <c:v>198</c:v>
                </c:pt>
                <c:pt idx="581">
                  <c:v>66</c:v>
                </c:pt>
                <c:pt idx="582">
                  <c:v>66</c:v>
                </c:pt>
                <c:pt idx="583">
                  <c:v>66</c:v>
                </c:pt>
                <c:pt idx="584">
                  <c:v>66</c:v>
                </c:pt>
                <c:pt idx="585">
                  <c:v>66</c:v>
                </c:pt>
                <c:pt idx="586">
                  <c:v>66</c:v>
                </c:pt>
                <c:pt idx="587">
                  <c:v>66</c:v>
                </c:pt>
                <c:pt idx="588">
                  <c:v>66</c:v>
                </c:pt>
                <c:pt idx="589">
                  <c:v>66</c:v>
                </c:pt>
                <c:pt idx="590">
                  <c:v>66</c:v>
                </c:pt>
                <c:pt idx="591">
                  <c:v>66</c:v>
                </c:pt>
                <c:pt idx="592">
                  <c:v>65</c:v>
                </c:pt>
                <c:pt idx="593">
                  <c:v>66</c:v>
                </c:pt>
                <c:pt idx="594">
                  <c:v>66</c:v>
                </c:pt>
                <c:pt idx="595">
                  <c:v>66</c:v>
                </c:pt>
                <c:pt idx="596">
                  <c:v>66</c:v>
                </c:pt>
                <c:pt idx="597">
                  <c:v>66</c:v>
                </c:pt>
                <c:pt idx="598">
                  <c:v>66</c:v>
                </c:pt>
                <c:pt idx="599">
                  <c:v>132</c:v>
                </c:pt>
                <c:pt idx="600">
                  <c:v>540</c:v>
                </c:pt>
                <c:pt idx="601">
                  <c:v>132</c:v>
                </c:pt>
                <c:pt idx="602">
                  <c:v>66</c:v>
                </c:pt>
                <c:pt idx="603">
                  <c:v>65</c:v>
                </c:pt>
                <c:pt idx="604">
                  <c:v>26</c:v>
                </c:pt>
                <c:pt idx="605">
                  <c:v>66</c:v>
                </c:pt>
                <c:pt idx="606">
                  <c:v>66</c:v>
                </c:pt>
                <c:pt idx="607">
                  <c:v>66</c:v>
                </c:pt>
                <c:pt idx="608">
                  <c:v>66</c:v>
                </c:pt>
                <c:pt idx="609">
                  <c:v>66</c:v>
                </c:pt>
                <c:pt idx="610">
                  <c:v>66</c:v>
                </c:pt>
                <c:pt idx="611">
                  <c:v>35</c:v>
                </c:pt>
                <c:pt idx="612">
                  <c:v>66</c:v>
                </c:pt>
                <c:pt idx="613">
                  <c:v>66</c:v>
                </c:pt>
                <c:pt idx="614">
                  <c:v>66</c:v>
                </c:pt>
                <c:pt idx="615">
                  <c:v>1386</c:v>
                </c:pt>
                <c:pt idx="616">
                  <c:v>66</c:v>
                </c:pt>
                <c:pt idx="617">
                  <c:v>66</c:v>
                </c:pt>
                <c:pt idx="618">
                  <c:v>66</c:v>
                </c:pt>
                <c:pt idx="619">
                  <c:v>66</c:v>
                </c:pt>
                <c:pt idx="620">
                  <c:v>264</c:v>
                </c:pt>
                <c:pt idx="621">
                  <c:v>66</c:v>
                </c:pt>
                <c:pt idx="622">
                  <c:v>65</c:v>
                </c:pt>
                <c:pt idx="623">
                  <c:v>66</c:v>
                </c:pt>
                <c:pt idx="624">
                  <c:v>66</c:v>
                </c:pt>
                <c:pt idx="625">
                  <c:v>66</c:v>
                </c:pt>
                <c:pt idx="626">
                  <c:v>132</c:v>
                </c:pt>
                <c:pt idx="627">
                  <c:v>106</c:v>
                </c:pt>
                <c:pt idx="628">
                  <c:v>66</c:v>
                </c:pt>
                <c:pt idx="629">
                  <c:v>198</c:v>
                </c:pt>
                <c:pt idx="630">
                  <c:v>66</c:v>
                </c:pt>
                <c:pt idx="631">
                  <c:v>132</c:v>
                </c:pt>
                <c:pt idx="632">
                  <c:v>4407</c:v>
                </c:pt>
                <c:pt idx="633">
                  <c:v>66</c:v>
                </c:pt>
                <c:pt idx="634">
                  <c:v>66</c:v>
                </c:pt>
                <c:pt idx="635">
                  <c:v>66</c:v>
                </c:pt>
                <c:pt idx="636">
                  <c:v>66</c:v>
                </c:pt>
                <c:pt idx="637">
                  <c:v>66</c:v>
                </c:pt>
                <c:pt idx="638">
                  <c:v>66</c:v>
                </c:pt>
                <c:pt idx="639">
                  <c:v>1166</c:v>
                </c:pt>
                <c:pt idx="640">
                  <c:v>66</c:v>
                </c:pt>
                <c:pt idx="641">
                  <c:v>66</c:v>
                </c:pt>
                <c:pt idx="642">
                  <c:v>66</c:v>
                </c:pt>
                <c:pt idx="643">
                  <c:v>66</c:v>
                </c:pt>
                <c:pt idx="644">
                  <c:v>66</c:v>
                </c:pt>
                <c:pt idx="645">
                  <c:v>66</c:v>
                </c:pt>
                <c:pt idx="646">
                  <c:v>66</c:v>
                </c:pt>
                <c:pt idx="647">
                  <c:v>66</c:v>
                </c:pt>
                <c:pt idx="648">
                  <c:v>264</c:v>
                </c:pt>
                <c:pt idx="649">
                  <c:v>66</c:v>
                </c:pt>
                <c:pt idx="650">
                  <c:v>66</c:v>
                </c:pt>
                <c:pt idx="651">
                  <c:v>66</c:v>
                </c:pt>
                <c:pt idx="652">
                  <c:v>66</c:v>
                </c:pt>
                <c:pt idx="653">
                  <c:v>65</c:v>
                </c:pt>
                <c:pt idx="654">
                  <c:v>66</c:v>
                </c:pt>
                <c:pt idx="655">
                  <c:v>66</c:v>
                </c:pt>
                <c:pt idx="656">
                  <c:v>66</c:v>
                </c:pt>
                <c:pt idx="657">
                  <c:v>66</c:v>
                </c:pt>
                <c:pt idx="658">
                  <c:v>66</c:v>
                </c:pt>
                <c:pt idx="659">
                  <c:v>66</c:v>
                </c:pt>
                <c:pt idx="660">
                  <c:v>66</c:v>
                </c:pt>
                <c:pt idx="661">
                  <c:v>66</c:v>
                </c:pt>
                <c:pt idx="662">
                  <c:v>66</c:v>
                </c:pt>
                <c:pt idx="663">
                  <c:v>66</c:v>
                </c:pt>
                <c:pt idx="664">
                  <c:v>66</c:v>
                </c:pt>
                <c:pt idx="665">
                  <c:v>196</c:v>
                </c:pt>
                <c:pt idx="666">
                  <c:v>66</c:v>
                </c:pt>
                <c:pt idx="667">
                  <c:v>66</c:v>
                </c:pt>
                <c:pt idx="668">
                  <c:v>66</c:v>
                </c:pt>
                <c:pt idx="669">
                  <c:v>66</c:v>
                </c:pt>
                <c:pt idx="670">
                  <c:v>198</c:v>
                </c:pt>
                <c:pt idx="671">
                  <c:v>66</c:v>
                </c:pt>
                <c:pt idx="672">
                  <c:v>66</c:v>
                </c:pt>
                <c:pt idx="673">
                  <c:v>66</c:v>
                </c:pt>
                <c:pt idx="674">
                  <c:v>66</c:v>
                </c:pt>
                <c:pt idx="675">
                  <c:v>21</c:v>
                </c:pt>
                <c:pt idx="676">
                  <c:v>66</c:v>
                </c:pt>
                <c:pt idx="677">
                  <c:v>264</c:v>
                </c:pt>
                <c:pt idx="678">
                  <c:v>330</c:v>
                </c:pt>
                <c:pt idx="679">
                  <c:v>66</c:v>
                </c:pt>
                <c:pt idx="680">
                  <c:v>66</c:v>
                </c:pt>
                <c:pt idx="681">
                  <c:v>66</c:v>
                </c:pt>
                <c:pt idx="682">
                  <c:v>66</c:v>
                </c:pt>
                <c:pt idx="683">
                  <c:v>66</c:v>
                </c:pt>
                <c:pt idx="684">
                  <c:v>66</c:v>
                </c:pt>
                <c:pt idx="685">
                  <c:v>66</c:v>
                </c:pt>
                <c:pt idx="686">
                  <c:v>66</c:v>
                </c:pt>
                <c:pt idx="687">
                  <c:v>396</c:v>
                </c:pt>
                <c:pt idx="688">
                  <c:v>66</c:v>
                </c:pt>
                <c:pt idx="689">
                  <c:v>66</c:v>
                </c:pt>
                <c:pt idx="690">
                  <c:v>132</c:v>
                </c:pt>
                <c:pt idx="691">
                  <c:v>132</c:v>
                </c:pt>
                <c:pt idx="692">
                  <c:v>132</c:v>
                </c:pt>
                <c:pt idx="693">
                  <c:v>64</c:v>
                </c:pt>
                <c:pt idx="694">
                  <c:v>35</c:v>
                </c:pt>
                <c:pt idx="695">
                  <c:v>66</c:v>
                </c:pt>
                <c:pt idx="696">
                  <c:v>66</c:v>
                </c:pt>
                <c:pt idx="697">
                  <c:v>66</c:v>
                </c:pt>
                <c:pt idx="698">
                  <c:v>66</c:v>
                </c:pt>
                <c:pt idx="699">
                  <c:v>66</c:v>
                </c:pt>
                <c:pt idx="700">
                  <c:v>198</c:v>
                </c:pt>
                <c:pt idx="701">
                  <c:v>264</c:v>
                </c:pt>
                <c:pt idx="702">
                  <c:v>66</c:v>
                </c:pt>
                <c:pt idx="703">
                  <c:v>132</c:v>
                </c:pt>
                <c:pt idx="704">
                  <c:v>66</c:v>
                </c:pt>
                <c:pt idx="705">
                  <c:v>66</c:v>
                </c:pt>
                <c:pt idx="706">
                  <c:v>66</c:v>
                </c:pt>
                <c:pt idx="707">
                  <c:v>132</c:v>
                </c:pt>
                <c:pt idx="708">
                  <c:v>66</c:v>
                </c:pt>
                <c:pt idx="709">
                  <c:v>66</c:v>
                </c:pt>
              </c:numCache>
            </c:numRef>
          </c:yVal>
          <c:smooth val="1"/>
          <c:extLst>
            <c:ext xmlns:c16="http://schemas.microsoft.com/office/drawing/2014/chart" uri="{C3380CC4-5D6E-409C-BE32-E72D297353CC}">
              <c16:uniqueId val="{00000000-33C4-471F-A248-C7E657DDBE7A}"/>
            </c:ext>
          </c:extLst>
        </c:ser>
        <c:dLbls>
          <c:showLegendKey val="0"/>
          <c:showVal val="0"/>
          <c:showCatName val="0"/>
          <c:showSerName val="0"/>
          <c:showPercent val="0"/>
          <c:showBubbleSize val="0"/>
        </c:dLbls>
        <c:axId val="535885872"/>
        <c:axId val="535887184"/>
      </c:scatterChart>
      <c:valAx>
        <c:axId val="5358858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7184"/>
        <c:crosses val="autoZero"/>
        <c:crossBetween val="midCat"/>
      </c:valAx>
      <c:valAx>
        <c:axId val="5358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85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Response Rate for Toronto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'Toronto 2'!$L$21</c:f>
              <c:strCache>
                <c:ptCount val="1"/>
                <c:pt idx="0">
                  <c:v>Local</c:v>
                </c:pt>
              </c:strCache>
            </c:strRef>
          </c:tx>
          <c:spPr>
            <a:solidFill>
              <a:schemeClr val="accent1"/>
            </a:solidFill>
            <a:ln>
              <a:noFill/>
            </a:ln>
            <a:effectLst/>
          </c:spPr>
          <c:invertIfNegative val="0"/>
          <c:cat>
            <c:strRef>
              <c:f>'Toronto 2'!$M$20</c:f>
              <c:strCache>
                <c:ptCount val="1"/>
                <c:pt idx="0">
                  <c:v>Average Response Rate for Toronto</c:v>
                </c:pt>
              </c:strCache>
            </c:strRef>
          </c:cat>
          <c:val>
            <c:numRef>
              <c:f>'Toronto 2'!$M$21</c:f>
              <c:numCache>
                <c:formatCode>0%</c:formatCode>
                <c:ptCount val="1"/>
                <c:pt idx="0">
                  <c:v>0.4</c:v>
                </c:pt>
              </c:numCache>
            </c:numRef>
          </c:val>
          <c:extLst>
            <c:ext xmlns:c16="http://schemas.microsoft.com/office/drawing/2014/chart" uri="{C3380CC4-5D6E-409C-BE32-E72D297353CC}">
              <c16:uniqueId val="{00000000-974C-4CEB-8027-596328CB01BD}"/>
            </c:ext>
          </c:extLst>
        </c:ser>
        <c:ser>
          <c:idx val="1"/>
          <c:order val="1"/>
          <c:tx>
            <c:strRef>
              <c:f>'Toronto 2'!$L$22</c:f>
              <c:strCache>
                <c:ptCount val="1"/>
                <c:pt idx="0">
                  <c:v>Outsider</c:v>
                </c:pt>
              </c:strCache>
            </c:strRef>
          </c:tx>
          <c:spPr>
            <a:solidFill>
              <a:schemeClr val="accent2"/>
            </a:solidFill>
            <a:ln>
              <a:noFill/>
            </a:ln>
            <a:effectLst/>
          </c:spPr>
          <c:invertIfNegative val="0"/>
          <c:cat>
            <c:strRef>
              <c:f>'Toronto 2'!$M$20</c:f>
              <c:strCache>
                <c:ptCount val="1"/>
                <c:pt idx="0">
                  <c:v>Average Response Rate for Toronto</c:v>
                </c:pt>
              </c:strCache>
            </c:strRef>
          </c:cat>
          <c:val>
            <c:numRef>
              <c:f>'Toronto 2'!$M$22</c:f>
              <c:numCache>
                <c:formatCode>0%</c:formatCode>
                <c:ptCount val="1"/>
                <c:pt idx="0">
                  <c:v>0.37</c:v>
                </c:pt>
              </c:numCache>
            </c:numRef>
          </c:val>
          <c:extLst>
            <c:ext xmlns:c16="http://schemas.microsoft.com/office/drawing/2014/chart" uri="{C3380CC4-5D6E-409C-BE32-E72D297353CC}">
              <c16:uniqueId val="{00000001-974C-4CEB-8027-596328CB01BD}"/>
            </c:ext>
          </c:extLst>
        </c:ser>
        <c:dLbls>
          <c:showLegendKey val="0"/>
          <c:showVal val="0"/>
          <c:showCatName val="0"/>
          <c:showSerName val="0"/>
          <c:showPercent val="0"/>
          <c:showBubbleSize val="0"/>
        </c:dLbls>
        <c:gapWidth val="219"/>
        <c:overlap val="-27"/>
        <c:axId val="1599566112"/>
        <c:axId val="1599570272"/>
      </c:barChart>
      <c:catAx>
        <c:axId val="15995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70272"/>
        <c:crosses val="autoZero"/>
        <c:auto val="1"/>
        <c:lblAlgn val="ctr"/>
        <c:lblOffset val="100"/>
        <c:noMultiLvlLbl val="0"/>
      </c:catAx>
      <c:valAx>
        <c:axId val="159957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56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Acceptance Rate For Toronto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'Toronto 2'!$M$13</c:f>
              <c:strCache>
                <c:ptCount val="1"/>
                <c:pt idx="0">
                  <c:v>Local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'Toronto 2'!$N$13</c:f>
              <c:numCache>
                <c:formatCode>0%</c:formatCode>
                <c:ptCount val="1"/>
                <c:pt idx="0">
                  <c:v>0.28999999999999998</c:v>
                </c:pt>
              </c:numCache>
            </c:numRef>
          </c:val>
          <c:extLst>
            <c:ext xmlns:c16="http://schemas.microsoft.com/office/drawing/2014/chart" uri="{C3380CC4-5D6E-409C-BE32-E72D297353CC}">
              <c16:uniqueId val="{00000000-B27E-48CD-9D72-021C318908B2}"/>
            </c:ext>
          </c:extLst>
        </c:ser>
        <c:ser>
          <c:idx val="1"/>
          <c:order val="1"/>
          <c:tx>
            <c:strRef>
              <c:f>'Toronto 2'!$M$14</c:f>
              <c:strCache>
                <c:ptCount val="1"/>
                <c:pt idx="0">
                  <c:v>Outsider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'Toronto 2'!$N$14</c:f>
              <c:numCache>
                <c:formatCode>0%</c:formatCode>
                <c:ptCount val="1"/>
                <c:pt idx="0">
                  <c:v>0.3</c:v>
                </c:pt>
              </c:numCache>
            </c:numRef>
          </c:val>
          <c:extLst>
            <c:ext xmlns:c16="http://schemas.microsoft.com/office/drawing/2014/chart" uri="{C3380CC4-5D6E-409C-BE32-E72D297353CC}">
              <c16:uniqueId val="{00000001-B27E-48CD-9D72-021C318908B2}"/>
            </c:ext>
          </c:extLst>
        </c:ser>
        <c:dLbls>
          <c:dLblPos val="outEnd"/>
          <c:showLegendKey val="0"/>
          <c:showVal val="1"/>
          <c:showCatName val="0"/>
          <c:showSerName val="0"/>
          <c:showPercent val="0"/>
          <c:showBubbleSize val="0"/>
        </c:dLbls>
        <c:gapWidth val="219"/>
        <c:overlap val="-27"/>
        <c:axId val="1381412880"/>
        <c:axId val="1381407472"/>
      </c:barChart>
      <c:catAx>
        <c:axId val="13814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07472"/>
        <c:crosses val="autoZero"/>
        <c:auto val="1"/>
        <c:lblAlgn val="ctr"/>
        <c:lblOffset val="100"/>
        <c:noMultiLvlLbl val="0"/>
      </c:catAx>
      <c:valAx>
        <c:axId val="1381407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1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Toronto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'Toronto 2'!$K$26:$K$27</c:f>
              <c:strCache>
                <c:ptCount val="2"/>
                <c:pt idx="0">
                  <c:v>Local</c:v>
                </c:pt>
                <c:pt idx="1">
                  <c:v>Outsider</c:v>
                </c:pt>
              </c:strCache>
            </c:strRef>
          </c:cat>
          <c:val>
            <c:numRef>
              <c:f>'Toronto 2'!$L$26:$L$27</c:f>
              <c:numCache>
                <c:formatCode>0%</c:formatCode>
                <c:ptCount val="2"/>
                <c:pt idx="0">
                  <c:v>0.37</c:v>
                </c:pt>
                <c:pt idx="1">
                  <c:v>0.34</c:v>
                </c:pt>
              </c:numCache>
            </c:numRef>
          </c:val>
          <c:extLst>
            <c:ext xmlns:c16="http://schemas.microsoft.com/office/drawing/2014/chart" uri="{C3380CC4-5D6E-409C-BE32-E72D297353CC}">
              <c16:uniqueId val="{00000000-EBF9-4A51-9974-C7BA0AC89D51}"/>
            </c:ext>
          </c:extLst>
        </c:ser>
        <c:dLbls>
          <c:dLblPos val="outEnd"/>
          <c:showLegendKey val="0"/>
          <c:showVal val="1"/>
          <c:showCatName val="0"/>
          <c:showSerName val="0"/>
          <c:showPercent val="0"/>
          <c:showBubbleSize val="0"/>
        </c:dLbls>
        <c:gapWidth val="219"/>
        <c:overlap val="-27"/>
        <c:axId val="1700419136"/>
        <c:axId val="1700419968"/>
      </c:barChart>
      <c:catAx>
        <c:axId val="17004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19968"/>
        <c:crosses val="autoZero"/>
        <c:auto val="1"/>
        <c:lblAlgn val="ctr"/>
        <c:lblOffset val="100"/>
        <c:noMultiLvlLbl val="0"/>
      </c:catAx>
      <c:valAx>
        <c:axId val="1700419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41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new.xlsx]MAIN!PivotTable7</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 Identity</a:t>
            </a:r>
          </a:p>
          <a:p>
            <a:pPr>
              <a:defRPr sz="1400" b="0" i="0" u="none" strike="noStrike" kern="1200" spc="0" baseline="0">
                <a:solidFill>
                  <a:srgbClr val="FFFF00"/>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MAIN!$J$4:$J$7</c:f>
              <c:numCache>
                <c:formatCode>0%</c:formatCode>
                <c:ptCount val="4"/>
                <c:pt idx="0">
                  <c:v>5.5673608159796002E-2</c:v>
                </c:pt>
                <c:pt idx="1">
                  <c:v>0.94432639184020395</c:v>
                </c:pt>
                <c:pt idx="2">
                  <c:v>0.24566701680672268</c:v>
                </c:pt>
                <c:pt idx="3">
                  <c:v>0.75433298319327735</c:v>
                </c:pt>
              </c:numCache>
            </c:numRef>
          </c:val>
          <c:extLst>
            <c:ext xmlns:c16="http://schemas.microsoft.com/office/drawing/2014/chart" uri="{C3380CC4-5D6E-409C-BE32-E72D297353CC}">
              <c16:uniqueId val="{00000004-9536-4016-AED1-C99A9EBF2423}"/>
            </c:ext>
          </c:extLst>
        </c:ser>
        <c:ser>
          <c:idx val="1"/>
          <c:order val="1"/>
          <c:tx>
            <c:strRef>
              <c:f>MAIN!$K$3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MAIN!$I$4:$I$7</c:f>
              <c:strCache>
                <c:ptCount val="4"/>
                <c:pt idx="0">
                  <c:v>superhost_without_identity</c:v>
                </c:pt>
                <c:pt idx="1">
                  <c:v>superhost_with_identity</c:v>
                </c:pt>
                <c:pt idx="2">
                  <c:v>host_without_identity</c:v>
                </c:pt>
                <c:pt idx="3">
                  <c:v>host_with_identity</c:v>
                </c:pt>
              </c:strCache>
            </c:strRef>
          </c:cat>
          <c:val>
            <c:numRef>
              <c:f>MAIN!$K$4:$K$7</c:f>
              <c:numCache>
                <c:formatCode>0%</c:formatCode>
                <c:ptCount val="4"/>
                <c:pt idx="0">
                  <c:v>3.5830618892508145E-2</c:v>
                </c:pt>
                <c:pt idx="1">
                  <c:v>0.96416938110749184</c:v>
                </c:pt>
                <c:pt idx="2">
                  <c:v>0.16596417281348788</c:v>
                </c:pt>
                <c:pt idx="3">
                  <c:v>0.83403582718651215</c:v>
                </c:pt>
              </c:numCache>
            </c:numRef>
          </c:val>
          <c:extLst>
            <c:ext xmlns:c16="http://schemas.microsoft.com/office/drawing/2014/chart" uri="{C3380CC4-5D6E-409C-BE32-E72D297353CC}">
              <c16:uniqueId val="{00000005-9536-4016-AED1-C99A9EBF2423}"/>
            </c:ext>
          </c:extLst>
        </c:ser>
        <c:dLbls>
          <c:dLblPos val="outEnd"/>
          <c:showLegendKey val="0"/>
          <c:showVal val="1"/>
          <c:showCatName val="0"/>
          <c:showSerName val="0"/>
          <c:showPercent val="0"/>
          <c:showBubbleSize val="0"/>
        </c:dLbls>
        <c:gapWidth val="182"/>
        <c:axId val="532981680"/>
        <c:axId val="532982336"/>
      </c:barChart>
      <c:catAx>
        <c:axId val="5329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2982336"/>
        <c:crosses val="autoZero"/>
        <c:auto val="1"/>
        <c:lblAlgn val="ctr"/>
        <c:lblOffset val="100"/>
        <c:noMultiLvlLbl val="0"/>
      </c:catAx>
      <c:valAx>
        <c:axId val="5329823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298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PROFILE 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Vancouver1!$B$7:$E$7</c:f>
              <c:strCache>
                <c:ptCount val="4"/>
                <c:pt idx="0">
                  <c:v>superhost_with_profilepic</c:v>
                </c:pt>
                <c:pt idx="1">
                  <c:v>superhost_without_profilepic</c:v>
                </c:pt>
                <c:pt idx="2">
                  <c:v>host_with_profilepic</c:v>
                </c:pt>
                <c:pt idx="3">
                  <c:v>host_without_profilepic</c:v>
                </c:pt>
              </c:strCache>
            </c:strRef>
          </c:cat>
          <c:val>
            <c:numRef>
              <c:f>Vancouver1!$B$8:$E$8</c:f>
              <c:numCache>
                <c:formatCode>General</c:formatCode>
                <c:ptCount val="4"/>
                <c:pt idx="0">
                  <c:v>1225</c:v>
                </c:pt>
                <c:pt idx="1">
                  <c:v>3</c:v>
                </c:pt>
                <c:pt idx="2">
                  <c:v>1879</c:v>
                </c:pt>
                <c:pt idx="3">
                  <c:v>19</c:v>
                </c:pt>
              </c:numCache>
            </c:numRef>
          </c:val>
          <c:extLst>
            <c:ext xmlns:c16="http://schemas.microsoft.com/office/drawing/2014/chart" uri="{C3380CC4-5D6E-409C-BE32-E72D297353CC}">
              <c16:uniqueId val="{00000000-6C27-45BF-95BF-984788B3F836}"/>
            </c:ext>
          </c:extLst>
        </c:ser>
        <c:dLbls>
          <c:showLegendKey val="0"/>
          <c:showVal val="0"/>
          <c:showCatName val="0"/>
          <c:showSerName val="0"/>
          <c:showPercent val="0"/>
          <c:showBubbleSize val="0"/>
        </c:dLbls>
        <c:gapWidth val="150"/>
        <c:shape val="box"/>
        <c:axId val="490213688"/>
        <c:axId val="490219592"/>
        <c:axId val="0"/>
      </c:bar3DChart>
      <c:catAx>
        <c:axId val="490213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9592"/>
        <c:crosses val="autoZero"/>
        <c:auto val="1"/>
        <c:lblAlgn val="ctr"/>
        <c:lblOffset val="100"/>
        <c:noMultiLvlLbl val="0"/>
      </c:catAx>
      <c:valAx>
        <c:axId val="49021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1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SUPER HOST VS NORMAL HOST OVER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Vancouver1!$B$11:$E$11</c:f>
              <c:strCache>
                <c:ptCount val="4"/>
                <c:pt idx="0">
                  <c:v>superhost_with_identity</c:v>
                </c:pt>
                <c:pt idx="1">
                  <c:v>superhost_without_identity</c:v>
                </c:pt>
                <c:pt idx="2">
                  <c:v>host_with_identity</c:v>
                </c:pt>
                <c:pt idx="3">
                  <c:v>host_without_identity</c:v>
                </c:pt>
              </c:strCache>
            </c:strRef>
          </c:cat>
          <c:val>
            <c:numRef>
              <c:f>Vancouver1!$B$12:$E$12</c:f>
              <c:numCache>
                <c:formatCode>General</c:formatCode>
                <c:ptCount val="4"/>
                <c:pt idx="0">
                  <c:v>1184</c:v>
                </c:pt>
                <c:pt idx="1">
                  <c:v>44</c:v>
                </c:pt>
                <c:pt idx="2">
                  <c:v>1583</c:v>
                </c:pt>
                <c:pt idx="3">
                  <c:v>315</c:v>
                </c:pt>
              </c:numCache>
            </c:numRef>
          </c:val>
          <c:extLst>
            <c:ext xmlns:c16="http://schemas.microsoft.com/office/drawing/2014/chart" uri="{C3380CC4-5D6E-409C-BE32-E72D297353CC}">
              <c16:uniqueId val="{00000000-17B3-4C00-B7EB-60E3E2D5D31D}"/>
            </c:ext>
          </c:extLst>
        </c:ser>
        <c:dLbls>
          <c:showLegendKey val="0"/>
          <c:showVal val="0"/>
          <c:showCatName val="0"/>
          <c:showSerName val="0"/>
          <c:showPercent val="0"/>
          <c:showBubbleSize val="0"/>
        </c:dLbls>
        <c:gapWidth val="150"/>
        <c:shape val="box"/>
        <c:axId val="390278904"/>
        <c:axId val="390279888"/>
        <c:axId val="0"/>
      </c:bar3DChart>
      <c:catAx>
        <c:axId val="39027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79888"/>
        <c:crosses val="autoZero"/>
        <c:auto val="1"/>
        <c:lblAlgn val="ctr"/>
        <c:lblOffset val="100"/>
        <c:noMultiLvlLbl val="0"/>
      </c:catAx>
      <c:valAx>
        <c:axId val="39027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78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Vancouver2!$O$27</c:f>
              <c:strCache>
                <c:ptCount val="1"/>
                <c:pt idx="0">
                  <c:v>Acceptance Rate</c:v>
                </c:pt>
              </c:strCache>
            </c:strRef>
          </c:tx>
          <c:spPr>
            <a:solidFill>
              <a:schemeClr val="accent1"/>
            </a:solidFill>
            <a:ln>
              <a:noFill/>
            </a:ln>
            <a:effectLst/>
          </c:spPr>
          <c:invertIfNegative val="0"/>
          <c:cat>
            <c:strRef>
              <c:f>Vancouver2!$N$28:$N$29</c:f>
              <c:strCache>
                <c:ptCount val="2"/>
                <c:pt idx="0">
                  <c:v>Local</c:v>
                </c:pt>
                <c:pt idx="1">
                  <c:v>Outsider</c:v>
                </c:pt>
              </c:strCache>
            </c:strRef>
          </c:cat>
          <c:val>
            <c:numRef>
              <c:f>Vancouver2!$O$28:$O$29</c:f>
              <c:numCache>
                <c:formatCode>0%</c:formatCode>
                <c:ptCount val="2"/>
                <c:pt idx="0">
                  <c:v>0.56000000000000005</c:v>
                </c:pt>
                <c:pt idx="1">
                  <c:v>0.65</c:v>
                </c:pt>
              </c:numCache>
            </c:numRef>
          </c:val>
          <c:extLst>
            <c:ext xmlns:c16="http://schemas.microsoft.com/office/drawing/2014/chart" uri="{C3380CC4-5D6E-409C-BE32-E72D297353CC}">
              <c16:uniqueId val="{00000000-72A8-403C-AC2C-8EEEB3C98F55}"/>
            </c:ext>
          </c:extLst>
        </c:ser>
        <c:dLbls>
          <c:showLegendKey val="0"/>
          <c:showVal val="0"/>
          <c:showCatName val="0"/>
          <c:showSerName val="0"/>
          <c:showPercent val="0"/>
          <c:showBubbleSize val="0"/>
        </c:dLbls>
        <c:gapWidth val="219"/>
        <c:overlap val="-27"/>
        <c:axId val="2123699903"/>
        <c:axId val="2123695327"/>
      </c:barChart>
      <c:catAx>
        <c:axId val="21236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95327"/>
        <c:crosses val="autoZero"/>
        <c:auto val="1"/>
        <c:lblAlgn val="ctr"/>
        <c:lblOffset val="100"/>
        <c:noMultiLvlLbl val="0"/>
      </c:catAx>
      <c:valAx>
        <c:axId val="21236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9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Response Rate for Vancouver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Vancouver2!$U$14:$U$16</c:f>
              <c:strCache>
                <c:ptCount val="3"/>
                <c:pt idx="0">
                  <c:v>Local</c:v>
                </c:pt>
                <c:pt idx="2">
                  <c:v>Outsider</c:v>
                </c:pt>
              </c:strCache>
            </c:strRef>
          </c:cat>
          <c:val>
            <c:numRef>
              <c:f>Vancouver2!$V$14:$V$16</c:f>
              <c:numCache>
                <c:formatCode>General</c:formatCode>
                <c:ptCount val="3"/>
                <c:pt idx="0" formatCode="0%">
                  <c:v>0.62</c:v>
                </c:pt>
                <c:pt idx="2" formatCode="0%">
                  <c:v>0.7</c:v>
                </c:pt>
              </c:numCache>
            </c:numRef>
          </c:val>
          <c:extLst>
            <c:ext xmlns:c16="http://schemas.microsoft.com/office/drawing/2014/chart" uri="{C3380CC4-5D6E-409C-BE32-E72D297353CC}">
              <c16:uniqueId val="{00000000-F8E7-4746-A466-726E447B14F8}"/>
            </c:ext>
          </c:extLst>
        </c:ser>
        <c:dLbls>
          <c:showLegendKey val="0"/>
          <c:showVal val="0"/>
          <c:showCatName val="0"/>
          <c:showSerName val="0"/>
          <c:showPercent val="0"/>
          <c:showBubbleSize val="0"/>
        </c:dLbls>
        <c:gapWidth val="219"/>
        <c:overlap val="-27"/>
        <c:axId val="1594981568"/>
        <c:axId val="1594965344"/>
      </c:barChart>
      <c:catAx>
        <c:axId val="15949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65344"/>
        <c:crosses val="autoZero"/>
        <c:auto val="1"/>
        <c:lblAlgn val="ctr"/>
        <c:lblOffset val="100"/>
        <c:noMultiLvlLbl val="0"/>
      </c:catAx>
      <c:valAx>
        <c:axId val="159496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8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Vancouver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Vancouver2!$W$19:$W$20</c:f>
              <c:strCache>
                <c:ptCount val="2"/>
                <c:pt idx="0">
                  <c:v>Local</c:v>
                </c:pt>
                <c:pt idx="1">
                  <c:v>Outsider</c:v>
                </c:pt>
              </c:strCache>
            </c:strRef>
          </c:cat>
          <c:val>
            <c:numRef>
              <c:f>Vancouver2!$X$19:$X$20</c:f>
              <c:numCache>
                <c:formatCode>0%</c:formatCode>
                <c:ptCount val="2"/>
                <c:pt idx="0">
                  <c:v>0.89</c:v>
                </c:pt>
                <c:pt idx="1">
                  <c:v>0.89</c:v>
                </c:pt>
              </c:numCache>
            </c:numRef>
          </c:val>
          <c:extLst>
            <c:ext xmlns:c16="http://schemas.microsoft.com/office/drawing/2014/chart" uri="{C3380CC4-5D6E-409C-BE32-E72D297353CC}">
              <c16:uniqueId val="{00000000-282E-4254-AE9D-DFDEC6E6A590}"/>
            </c:ext>
          </c:extLst>
        </c:ser>
        <c:dLbls>
          <c:showLegendKey val="0"/>
          <c:showVal val="0"/>
          <c:showCatName val="0"/>
          <c:showSerName val="0"/>
          <c:showPercent val="0"/>
          <c:showBubbleSize val="0"/>
        </c:dLbls>
        <c:gapWidth val="219"/>
        <c:overlap val="-27"/>
        <c:axId val="1475802544"/>
        <c:axId val="1475796720"/>
      </c:barChart>
      <c:catAx>
        <c:axId val="14758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96720"/>
        <c:crosses val="autoZero"/>
        <c:auto val="1"/>
        <c:lblAlgn val="ctr"/>
        <c:lblOffset val="100"/>
        <c:noMultiLvlLbl val="0"/>
      </c:catAx>
      <c:valAx>
        <c:axId val="147579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a:t>
            </a:r>
            <a:r>
              <a:rPr lang="en-US"/>
              <a:t> Super</a:t>
            </a:r>
            <a:r>
              <a:rPr lang="en-US" baseline="0"/>
              <a:t> </a:t>
            </a:r>
            <a:r>
              <a:rPr lang="en-US"/>
              <a:t>Host VS Normal Host over PROFILE 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Sheet7!$C$10</c:f>
              <c:strCache>
                <c:ptCount val="1"/>
                <c:pt idx="0">
                  <c:v>Toronto</c:v>
                </c:pt>
              </c:strCache>
            </c:strRef>
          </c:tx>
          <c:spPr>
            <a:solidFill>
              <a:schemeClr val="accent1"/>
            </a:solidFill>
            <a:ln>
              <a:noFill/>
            </a:ln>
            <a:effectLst/>
            <a:sp3d/>
          </c:spPr>
          <c:invertIfNegative val="0"/>
          <c:cat>
            <c:strRef>
              <c:f>Sheet7!$B$11:$B$14</c:f>
              <c:strCache>
                <c:ptCount val="4"/>
                <c:pt idx="0">
                  <c:v>superhost_with_profilepic</c:v>
                </c:pt>
                <c:pt idx="1">
                  <c:v>superhost_without_profilepic</c:v>
                </c:pt>
                <c:pt idx="2">
                  <c:v>host_with_profilepic</c:v>
                </c:pt>
                <c:pt idx="3">
                  <c:v>host_without_profilepic</c:v>
                </c:pt>
              </c:strCache>
            </c:strRef>
          </c:cat>
          <c:val>
            <c:numRef>
              <c:f>Sheet7!$C$11:$C$14</c:f>
              <c:numCache>
                <c:formatCode>0%</c:formatCode>
                <c:ptCount val="4"/>
                <c:pt idx="0">
                  <c:v>0.99915002124946872</c:v>
                </c:pt>
                <c:pt idx="1">
                  <c:v>8.499787505312367E-4</c:v>
                </c:pt>
                <c:pt idx="2">
                  <c:v>0.98897058823529416</c:v>
                </c:pt>
                <c:pt idx="3">
                  <c:v>1.1029411764705883E-2</c:v>
                </c:pt>
              </c:numCache>
            </c:numRef>
          </c:val>
          <c:extLst>
            <c:ext xmlns:c16="http://schemas.microsoft.com/office/drawing/2014/chart" uri="{C3380CC4-5D6E-409C-BE32-E72D297353CC}">
              <c16:uniqueId val="{00000000-CEBF-4BCB-A071-FBB18D5F3876}"/>
            </c:ext>
          </c:extLst>
        </c:ser>
        <c:ser>
          <c:idx val="1"/>
          <c:order val="1"/>
          <c:tx>
            <c:strRef>
              <c:f>Sheet7!$D$10</c:f>
              <c:strCache>
                <c:ptCount val="1"/>
                <c:pt idx="0">
                  <c:v>Vancouver</c:v>
                </c:pt>
              </c:strCache>
            </c:strRef>
          </c:tx>
          <c:spPr>
            <a:solidFill>
              <a:schemeClr val="accent2"/>
            </a:solidFill>
            <a:ln>
              <a:noFill/>
            </a:ln>
            <a:effectLst/>
            <a:sp3d/>
          </c:spPr>
          <c:invertIfNegative val="0"/>
          <c:cat>
            <c:strRef>
              <c:f>Sheet7!$B$11:$B$14</c:f>
              <c:strCache>
                <c:ptCount val="4"/>
                <c:pt idx="0">
                  <c:v>superhost_with_profilepic</c:v>
                </c:pt>
                <c:pt idx="1">
                  <c:v>superhost_without_profilepic</c:v>
                </c:pt>
                <c:pt idx="2">
                  <c:v>host_with_profilepic</c:v>
                </c:pt>
                <c:pt idx="3">
                  <c:v>host_without_profilepic</c:v>
                </c:pt>
              </c:strCache>
            </c:strRef>
          </c:cat>
          <c:val>
            <c:numRef>
              <c:f>Sheet7!$D$11:$D$14</c:f>
              <c:numCache>
                <c:formatCode>0%</c:formatCode>
                <c:ptCount val="4"/>
                <c:pt idx="0">
                  <c:v>0.99755700325732899</c:v>
                </c:pt>
                <c:pt idx="1">
                  <c:v>2.4429967426710096E-3</c:v>
                </c:pt>
                <c:pt idx="2">
                  <c:v>0.98998946259220233</c:v>
                </c:pt>
                <c:pt idx="3">
                  <c:v>1.0010537407797681E-2</c:v>
                </c:pt>
              </c:numCache>
            </c:numRef>
          </c:val>
          <c:extLst>
            <c:ext xmlns:c16="http://schemas.microsoft.com/office/drawing/2014/chart" uri="{C3380CC4-5D6E-409C-BE32-E72D297353CC}">
              <c16:uniqueId val="{00000001-CEBF-4BCB-A071-FBB18D5F3876}"/>
            </c:ext>
          </c:extLst>
        </c:ser>
        <c:dLbls>
          <c:showLegendKey val="0"/>
          <c:showVal val="0"/>
          <c:showCatName val="0"/>
          <c:showSerName val="0"/>
          <c:showPercent val="0"/>
          <c:showBubbleSize val="0"/>
        </c:dLbls>
        <c:gapWidth val="150"/>
        <c:shape val="box"/>
        <c:axId val="535894728"/>
        <c:axId val="535895056"/>
        <c:axId val="0"/>
      </c:bar3DChart>
      <c:catAx>
        <c:axId val="535894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95056"/>
        <c:crosses val="autoZero"/>
        <c:auto val="1"/>
        <c:lblAlgn val="ctr"/>
        <c:lblOffset val="100"/>
        <c:noMultiLvlLbl val="0"/>
      </c:catAx>
      <c:valAx>
        <c:axId val="535895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9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Sheet7!$G$7</c:f>
              <c:strCache>
                <c:ptCount val="1"/>
                <c:pt idx="0">
                  <c:v>Toronto</c:v>
                </c:pt>
              </c:strCache>
            </c:strRef>
          </c:tx>
          <c:spPr>
            <a:solidFill>
              <a:schemeClr val="accent1"/>
            </a:solidFill>
            <a:ln>
              <a:noFill/>
            </a:ln>
            <a:effectLst/>
            <a:sp3d/>
          </c:spPr>
          <c:invertIfNegative val="0"/>
          <c:cat>
            <c:strRef>
              <c:f>Sheet7!$F$8:$F$11</c:f>
              <c:strCache>
                <c:ptCount val="4"/>
                <c:pt idx="0">
                  <c:v>superhost_with_identity</c:v>
                </c:pt>
                <c:pt idx="1">
                  <c:v>superhost_without_identity</c:v>
                </c:pt>
                <c:pt idx="2">
                  <c:v>host_with_identity</c:v>
                </c:pt>
                <c:pt idx="3">
                  <c:v>host_without_identity</c:v>
                </c:pt>
              </c:strCache>
            </c:strRef>
          </c:cat>
          <c:val>
            <c:numRef>
              <c:f>Sheet7!$G$8:$G$11</c:f>
              <c:numCache>
                <c:formatCode>0%</c:formatCode>
                <c:ptCount val="4"/>
                <c:pt idx="0">
                  <c:v>0.94432639184020395</c:v>
                </c:pt>
                <c:pt idx="1">
                  <c:v>5.5673608159796002E-2</c:v>
                </c:pt>
                <c:pt idx="2">
                  <c:v>0.75433298319327735</c:v>
                </c:pt>
                <c:pt idx="3">
                  <c:v>0.24566701680672268</c:v>
                </c:pt>
              </c:numCache>
            </c:numRef>
          </c:val>
          <c:extLst>
            <c:ext xmlns:c16="http://schemas.microsoft.com/office/drawing/2014/chart" uri="{C3380CC4-5D6E-409C-BE32-E72D297353CC}">
              <c16:uniqueId val="{00000000-3B11-443A-906E-48E6DBBE6530}"/>
            </c:ext>
          </c:extLst>
        </c:ser>
        <c:ser>
          <c:idx val="1"/>
          <c:order val="1"/>
          <c:tx>
            <c:strRef>
              <c:f>Sheet7!$H$7</c:f>
              <c:strCache>
                <c:ptCount val="1"/>
                <c:pt idx="0">
                  <c:v>Vancouver</c:v>
                </c:pt>
              </c:strCache>
            </c:strRef>
          </c:tx>
          <c:spPr>
            <a:solidFill>
              <a:schemeClr val="accent2"/>
            </a:solidFill>
            <a:ln>
              <a:noFill/>
            </a:ln>
            <a:effectLst/>
            <a:sp3d/>
          </c:spPr>
          <c:invertIfNegative val="0"/>
          <c:cat>
            <c:strRef>
              <c:f>Sheet7!$F$8:$F$11</c:f>
              <c:strCache>
                <c:ptCount val="4"/>
                <c:pt idx="0">
                  <c:v>superhost_with_identity</c:v>
                </c:pt>
                <c:pt idx="1">
                  <c:v>superhost_without_identity</c:v>
                </c:pt>
                <c:pt idx="2">
                  <c:v>host_with_identity</c:v>
                </c:pt>
                <c:pt idx="3">
                  <c:v>host_without_identity</c:v>
                </c:pt>
              </c:strCache>
            </c:strRef>
          </c:cat>
          <c:val>
            <c:numRef>
              <c:f>Sheet7!$H$8:$H$11</c:f>
              <c:numCache>
                <c:formatCode>0%</c:formatCode>
                <c:ptCount val="4"/>
                <c:pt idx="0">
                  <c:v>0.96416938110749184</c:v>
                </c:pt>
                <c:pt idx="1">
                  <c:v>3.5830618892508145E-2</c:v>
                </c:pt>
                <c:pt idx="2">
                  <c:v>0.83403582718651215</c:v>
                </c:pt>
                <c:pt idx="3">
                  <c:v>0.16596417281348788</c:v>
                </c:pt>
              </c:numCache>
            </c:numRef>
          </c:val>
          <c:extLst>
            <c:ext xmlns:c16="http://schemas.microsoft.com/office/drawing/2014/chart" uri="{C3380CC4-5D6E-409C-BE32-E72D297353CC}">
              <c16:uniqueId val="{00000001-3B11-443A-906E-48E6DBBE6530}"/>
            </c:ext>
          </c:extLst>
        </c:ser>
        <c:dLbls>
          <c:showLegendKey val="0"/>
          <c:showVal val="0"/>
          <c:showCatName val="0"/>
          <c:showSerName val="0"/>
          <c:showPercent val="0"/>
          <c:showBubbleSize val="0"/>
        </c:dLbls>
        <c:gapWidth val="150"/>
        <c:shape val="box"/>
        <c:axId val="538346712"/>
        <c:axId val="538345728"/>
        <c:axId val="0"/>
      </c:bar3DChart>
      <c:catAx>
        <c:axId val="538346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45728"/>
        <c:crosses val="autoZero"/>
        <c:auto val="1"/>
        <c:lblAlgn val="ctr"/>
        <c:lblOffset val="100"/>
        <c:noMultiLvlLbl val="0"/>
      </c:catAx>
      <c:valAx>
        <c:axId val="538345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46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acceptance_rate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Sheet7!$C$29</c:f>
              <c:strCache>
                <c:ptCount val="1"/>
                <c:pt idx="0">
                  <c:v>Toronto</c:v>
                </c:pt>
              </c:strCache>
            </c:strRef>
          </c:tx>
          <c:spPr>
            <a:solidFill>
              <a:schemeClr val="accent1"/>
            </a:solidFill>
            <a:ln>
              <a:noFill/>
            </a:ln>
            <a:effectLst/>
            <a:sp3d/>
          </c:spPr>
          <c:invertIfNegative val="0"/>
          <c:cat>
            <c:strRef>
              <c:f>Sheet7!$B$30:$B$33</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Sheet7!$C$30:$C$33</c:f>
              <c:numCache>
                <c:formatCode>0%</c:formatCode>
                <c:ptCount val="4"/>
                <c:pt idx="0">
                  <c:v>0.66255843603909903</c:v>
                </c:pt>
                <c:pt idx="1">
                  <c:v>0.18274543136421589</c:v>
                </c:pt>
                <c:pt idx="2">
                  <c:v>0.27639180672268909</c:v>
                </c:pt>
                <c:pt idx="3">
                  <c:v>0.15585609243697479</c:v>
                </c:pt>
              </c:numCache>
            </c:numRef>
          </c:val>
          <c:extLst>
            <c:ext xmlns:c16="http://schemas.microsoft.com/office/drawing/2014/chart" uri="{C3380CC4-5D6E-409C-BE32-E72D297353CC}">
              <c16:uniqueId val="{00000000-D4EB-4C77-9BFB-80932A94BA56}"/>
            </c:ext>
          </c:extLst>
        </c:ser>
        <c:ser>
          <c:idx val="1"/>
          <c:order val="1"/>
          <c:tx>
            <c:strRef>
              <c:f>Sheet7!$D$29</c:f>
              <c:strCache>
                <c:ptCount val="1"/>
                <c:pt idx="0">
                  <c:v>Vancouver</c:v>
                </c:pt>
              </c:strCache>
            </c:strRef>
          </c:tx>
          <c:spPr>
            <a:solidFill>
              <a:schemeClr val="accent2"/>
            </a:solidFill>
            <a:ln>
              <a:noFill/>
            </a:ln>
            <a:effectLst/>
            <a:sp3d/>
          </c:spPr>
          <c:invertIfNegative val="0"/>
          <c:cat>
            <c:strRef>
              <c:f>Sheet7!$B$30:$B$33</c:f>
              <c:strCache>
                <c:ptCount val="4"/>
                <c:pt idx="0">
                  <c:v>SUPERHOST_WITH_more_than_avg_acceptance_rate</c:v>
                </c:pt>
                <c:pt idx="1">
                  <c:v>SUPERHOST_WITH_Less_than_avg_acceptance_rate</c:v>
                </c:pt>
                <c:pt idx="2">
                  <c:v>HOST_WITH_more_than_avg_acceptance_rate</c:v>
                </c:pt>
                <c:pt idx="3">
                  <c:v>HOST_WITH_less_than_avg_acceptance_rate</c:v>
                </c:pt>
              </c:strCache>
            </c:strRef>
          </c:cat>
          <c:val>
            <c:numRef>
              <c:f>Sheet7!$D$30:$D$33</c:f>
              <c:numCache>
                <c:formatCode>0%</c:formatCode>
                <c:ptCount val="4"/>
                <c:pt idx="0">
                  <c:v>0.74022801302931596</c:v>
                </c:pt>
                <c:pt idx="1">
                  <c:v>0.16042345276872963</c:v>
                </c:pt>
                <c:pt idx="2">
                  <c:v>0.44994731296101159</c:v>
                </c:pt>
                <c:pt idx="3">
                  <c:v>0.22918861959957851</c:v>
                </c:pt>
              </c:numCache>
            </c:numRef>
          </c:val>
          <c:extLst>
            <c:ext xmlns:c16="http://schemas.microsoft.com/office/drawing/2014/chart" uri="{C3380CC4-5D6E-409C-BE32-E72D297353CC}">
              <c16:uniqueId val="{00000001-D4EB-4C77-9BFB-80932A94BA56}"/>
            </c:ext>
          </c:extLst>
        </c:ser>
        <c:dLbls>
          <c:showLegendKey val="0"/>
          <c:showVal val="0"/>
          <c:showCatName val="0"/>
          <c:showSerName val="0"/>
          <c:showPercent val="0"/>
          <c:showBubbleSize val="0"/>
        </c:dLbls>
        <c:gapWidth val="150"/>
        <c:shape val="box"/>
        <c:axId val="534868184"/>
        <c:axId val="534868512"/>
        <c:axId val="0"/>
      </c:bar3DChart>
      <c:catAx>
        <c:axId val="534868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8512"/>
        <c:crosses val="autoZero"/>
        <c:auto val="1"/>
        <c:lblAlgn val="ctr"/>
        <c:lblOffset val="100"/>
        <c:noMultiLvlLbl val="0"/>
      </c:catAx>
      <c:valAx>
        <c:axId val="534868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868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Super Host VS Normal Host over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Sheet7!$G$25</c:f>
              <c:strCache>
                <c:ptCount val="1"/>
                <c:pt idx="0">
                  <c:v>Toronto</c:v>
                </c:pt>
              </c:strCache>
            </c:strRef>
          </c:tx>
          <c:spPr>
            <a:solidFill>
              <a:schemeClr val="accent1"/>
            </a:solidFill>
            <a:ln>
              <a:noFill/>
            </a:ln>
            <a:effectLst/>
            <a:sp3d/>
          </c:spPr>
          <c:invertIfNegative val="0"/>
          <c:cat>
            <c:strRef>
              <c:f>Sheet7!$F$26:$F$29</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Sheet7!$G$26:$G$29</c:f>
              <c:numCache>
                <c:formatCode>0%</c:formatCode>
                <c:ptCount val="4"/>
                <c:pt idx="0">
                  <c:v>0.75180620484487903</c:v>
                </c:pt>
                <c:pt idx="1">
                  <c:v>3.3574160645983848E-2</c:v>
                </c:pt>
                <c:pt idx="2">
                  <c:v>0.32155987394957986</c:v>
                </c:pt>
                <c:pt idx="3">
                  <c:v>9.9264705882352935E-2</c:v>
                </c:pt>
              </c:numCache>
            </c:numRef>
          </c:val>
          <c:extLst>
            <c:ext xmlns:c16="http://schemas.microsoft.com/office/drawing/2014/chart" uri="{C3380CC4-5D6E-409C-BE32-E72D297353CC}">
              <c16:uniqueId val="{00000000-9338-466D-B797-707AAC862384}"/>
            </c:ext>
          </c:extLst>
        </c:ser>
        <c:ser>
          <c:idx val="1"/>
          <c:order val="1"/>
          <c:tx>
            <c:strRef>
              <c:f>Sheet7!$H$25</c:f>
              <c:strCache>
                <c:ptCount val="1"/>
                <c:pt idx="0">
                  <c:v>Vancouver</c:v>
                </c:pt>
              </c:strCache>
            </c:strRef>
          </c:tx>
          <c:spPr>
            <a:solidFill>
              <a:schemeClr val="accent2"/>
            </a:solidFill>
            <a:ln>
              <a:noFill/>
            </a:ln>
            <a:effectLst/>
            <a:sp3d/>
          </c:spPr>
          <c:invertIfNegative val="0"/>
          <c:cat>
            <c:strRef>
              <c:f>Sheet7!$F$26:$F$29</c:f>
              <c:strCache>
                <c:ptCount val="4"/>
                <c:pt idx="0">
                  <c:v>SUPERHOST_WITH_more_than_avg_response_rate</c:v>
                </c:pt>
                <c:pt idx="1">
                  <c:v>SUPERHOST_WITH_less_than_avg_response_rate</c:v>
                </c:pt>
                <c:pt idx="2">
                  <c:v>HOST_WITH_more_than_avg_response_rate</c:v>
                </c:pt>
                <c:pt idx="3">
                  <c:v>HOST_WITH_less_than_avg_response_rate</c:v>
                </c:pt>
              </c:strCache>
            </c:strRef>
          </c:cat>
          <c:val>
            <c:numRef>
              <c:f>Sheet7!$H$26:$H$29</c:f>
              <c:numCache>
                <c:formatCode>0%</c:formatCode>
                <c:ptCount val="4"/>
                <c:pt idx="0">
                  <c:v>0.79315960912052119</c:v>
                </c:pt>
                <c:pt idx="1">
                  <c:v>4.8859934853420196E-2</c:v>
                </c:pt>
                <c:pt idx="2">
                  <c:v>0.49209694415173866</c:v>
                </c:pt>
                <c:pt idx="3">
                  <c:v>0.12434141201264488</c:v>
                </c:pt>
              </c:numCache>
            </c:numRef>
          </c:val>
          <c:extLst>
            <c:ext xmlns:c16="http://schemas.microsoft.com/office/drawing/2014/chart" uri="{C3380CC4-5D6E-409C-BE32-E72D297353CC}">
              <c16:uniqueId val="{00000001-9338-466D-B797-707AAC862384}"/>
            </c:ext>
          </c:extLst>
        </c:ser>
        <c:dLbls>
          <c:showLegendKey val="0"/>
          <c:showVal val="0"/>
          <c:showCatName val="0"/>
          <c:showSerName val="0"/>
          <c:showPercent val="0"/>
          <c:showBubbleSize val="0"/>
        </c:dLbls>
        <c:gapWidth val="150"/>
        <c:shape val="box"/>
        <c:axId val="493272736"/>
        <c:axId val="493272408"/>
        <c:axId val="0"/>
      </c:bar3DChart>
      <c:catAx>
        <c:axId val="49327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72408"/>
        <c:crosses val="autoZero"/>
        <c:auto val="1"/>
        <c:lblAlgn val="ctr"/>
        <c:lblOffset val="100"/>
        <c:noMultiLvlLbl val="0"/>
      </c:catAx>
      <c:valAx>
        <c:axId val="493272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7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Average Review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Sheet7!$Z$2</c:f>
              <c:strCache>
                <c:ptCount val="1"/>
                <c:pt idx="0">
                  <c:v>Toronto</c:v>
                </c:pt>
              </c:strCache>
            </c:strRef>
          </c:tx>
          <c:spPr>
            <a:solidFill>
              <a:schemeClr val="accent1"/>
            </a:solidFill>
            <a:ln>
              <a:noFill/>
            </a:ln>
            <a:effectLst/>
          </c:spPr>
          <c:invertIfNegative val="0"/>
          <c:cat>
            <c:strRef>
              <c:f>Sheet7!$R$3:$Y$9</c:f>
              <c:strCache>
                <c:ptCount val="7"/>
                <c:pt idx="0">
                  <c:v>Percentage of Super host with Average Rating greater_than 4</c:v>
                </c:pt>
                <c:pt idx="2">
                  <c:v>Percentage of Super host with Average Rating &lt;= 4</c:v>
                </c:pt>
                <c:pt idx="4">
                  <c:v>Percentage of Normal host with Average Rating greater_than 4</c:v>
                </c:pt>
                <c:pt idx="6">
                  <c:v>Percentage of Normal host with Average Rating &lt;= 4</c:v>
                </c:pt>
              </c:strCache>
            </c:strRef>
          </c:cat>
          <c:val>
            <c:numRef>
              <c:f>Sheet7!$Z$3:$Z$9</c:f>
              <c:numCache>
                <c:formatCode>0%</c:formatCode>
                <c:ptCount val="7"/>
                <c:pt idx="0">
                  <c:v>0.97620059498512501</c:v>
                </c:pt>
                <c:pt idx="2">
                  <c:v>8.499787505312367E-4</c:v>
                </c:pt>
                <c:pt idx="4">
                  <c:v>0.65756302521008403</c:v>
                </c:pt>
                <c:pt idx="6">
                  <c:v>8.0551470588235294E-2</c:v>
                </c:pt>
              </c:numCache>
            </c:numRef>
          </c:val>
          <c:extLst>
            <c:ext xmlns:c16="http://schemas.microsoft.com/office/drawing/2014/chart" uri="{C3380CC4-5D6E-409C-BE32-E72D297353CC}">
              <c16:uniqueId val="{00000000-470C-4573-BD14-118636349868}"/>
            </c:ext>
          </c:extLst>
        </c:ser>
        <c:ser>
          <c:idx val="1"/>
          <c:order val="1"/>
          <c:tx>
            <c:strRef>
              <c:f>Sheet7!$AA$2</c:f>
              <c:strCache>
                <c:ptCount val="1"/>
                <c:pt idx="0">
                  <c:v>Vancouver</c:v>
                </c:pt>
              </c:strCache>
            </c:strRef>
          </c:tx>
          <c:spPr>
            <a:solidFill>
              <a:schemeClr val="accent2"/>
            </a:solidFill>
            <a:ln>
              <a:noFill/>
            </a:ln>
            <a:effectLst/>
          </c:spPr>
          <c:invertIfNegative val="0"/>
          <c:cat>
            <c:strRef>
              <c:f>Sheet7!$R$3:$Y$9</c:f>
              <c:strCache>
                <c:ptCount val="7"/>
                <c:pt idx="0">
                  <c:v>Percentage of Super host with Average Rating greater_than 4</c:v>
                </c:pt>
                <c:pt idx="2">
                  <c:v>Percentage of Super host with Average Rating &lt;= 4</c:v>
                </c:pt>
                <c:pt idx="4">
                  <c:v>Percentage of Normal host with Average Rating greater_than 4</c:v>
                </c:pt>
                <c:pt idx="6">
                  <c:v>Percentage of Normal host with Average Rating &lt;= 4</c:v>
                </c:pt>
              </c:strCache>
            </c:strRef>
          </c:cat>
          <c:val>
            <c:numRef>
              <c:f>Sheet7!$AA$3:$AA$9</c:f>
              <c:numCache>
                <c:formatCode>0%</c:formatCode>
                <c:ptCount val="7"/>
                <c:pt idx="0">
                  <c:v>0.97964169381107491</c:v>
                </c:pt>
                <c:pt idx="2">
                  <c:v>0</c:v>
                </c:pt>
                <c:pt idx="4">
                  <c:v>0.77291886195995785</c:v>
                </c:pt>
                <c:pt idx="6">
                  <c:v>0.05</c:v>
                </c:pt>
              </c:numCache>
            </c:numRef>
          </c:val>
          <c:extLst>
            <c:ext xmlns:c16="http://schemas.microsoft.com/office/drawing/2014/chart" uri="{C3380CC4-5D6E-409C-BE32-E72D297353CC}">
              <c16:uniqueId val="{00000001-470C-4573-BD14-118636349868}"/>
            </c:ext>
          </c:extLst>
        </c:ser>
        <c:dLbls>
          <c:showLegendKey val="0"/>
          <c:showVal val="0"/>
          <c:showCatName val="0"/>
          <c:showSerName val="0"/>
          <c:showPercent val="0"/>
          <c:showBubbleSize val="0"/>
        </c:dLbls>
        <c:gapWidth val="182"/>
        <c:axId val="573320568"/>
        <c:axId val="573321880"/>
      </c:barChart>
      <c:catAx>
        <c:axId val="57332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1880"/>
        <c:crosses val="autoZero"/>
        <c:auto val="1"/>
        <c:lblAlgn val="ctr"/>
        <c:lblOffset val="100"/>
        <c:noMultiLvlLbl val="0"/>
      </c:catAx>
      <c:valAx>
        <c:axId val="573321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new.xlsx]MAIN!PivotTable9</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Super Host vs Normal Host over</a:t>
            </a:r>
          </a:p>
          <a:p>
            <a:pPr>
              <a:defRPr sz="1400" b="0" i="0" u="none" strike="noStrike" kern="1200" spc="0" baseline="0">
                <a:solidFill>
                  <a:srgbClr val="FFFF00"/>
                </a:solidFill>
                <a:latin typeface="+mn-lt"/>
                <a:ea typeface="+mn-ea"/>
                <a:cs typeface="+mn-cs"/>
              </a:defRPr>
            </a:pPr>
            <a:r>
              <a:rPr lang="en-US"/>
              <a:t>Instant Booking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MAIN!$R$3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MAIN!$R$4:$R$7</c:f>
              <c:numCache>
                <c:formatCode>0%</c:formatCode>
                <c:ptCount val="4"/>
                <c:pt idx="0">
                  <c:v>0.25116872078198044</c:v>
                </c:pt>
                <c:pt idx="1">
                  <c:v>0.74883127921801951</c:v>
                </c:pt>
                <c:pt idx="2">
                  <c:v>0.2702205882352941</c:v>
                </c:pt>
                <c:pt idx="3">
                  <c:v>0.72977941176470584</c:v>
                </c:pt>
              </c:numCache>
            </c:numRef>
          </c:val>
          <c:extLst>
            <c:ext xmlns:c16="http://schemas.microsoft.com/office/drawing/2014/chart" uri="{C3380CC4-5D6E-409C-BE32-E72D297353CC}">
              <c16:uniqueId val="{00000002-65BE-4B31-8B0E-462085391E39}"/>
            </c:ext>
          </c:extLst>
        </c:ser>
        <c:ser>
          <c:idx val="1"/>
          <c:order val="1"/>
          <c:tx>
            <c:strRef>
              <c:f>MAIN!$S$3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MAIN!$Q$4:$Q$7</c:f>
              <c:strCache>
                <c:ptCount val="4"/>
                <c:pt idx="0">
                  <c:v>Percentage of SuperHost with Atleast 1 instant booking</c:v>
                </c:pt>
                <c:pt idx="1">
                  <c:v>Percentage of SuperHost with 0 instant booking</c:v>
                </c:pt>
                <c:pt idx="2">
                  <c:v>Percentage of NormalHost with Atleast 1 instant booking</c:v>
                </c:pt>
                <c:pt idx="3">
                  <c:v>Percentage of NormalHost with 0 instant booking</c:v>
                </c:pt>
              </c:strCache>
            </c:strRef>
          </c:cat>
          <c:val>
            <c:numRef>
              <c:f>MAIN!$S$4:$S$7</c:f>
              <c:numCache>
                <c:formatCode>0%</c:formatCode>
                <c:ptCount val="4"/>
                <c:pt idx="0">
                  <c:v>0.29315960912052119</c:v>
                </c:pt>
                <c:pt idx="1">
                  <c:v>0.70684039087947881</c:v>
                </c:pt>
                <c:pt idx="2">
                  <c:v>0.33245521601685984</c:v>
                </c:pt>
                <c:pt idx="3">
                  <c:v>0.6675447839831401</c:v>
                </c:pt>
              </c:numCache>
            </c:numRef>
          </c:val>
          <c:extLst>
            <c:ext xmlns:c16="http://schemas.microsoft.com/office/drawing/2014/chart" uri="{C3380CC4-5D6E-409C-BE32-E72D297353CC}">
              <c16:uniqueId val="{00000003-65BE-4B31-8B0E-462085391E39}"/>
            </c:ext>
          </c:extLst>
        </c:ser>
        <c:dLbls>
          <c:dLblPos val="outEnd"/>
          <c:showLegendKey val="0"/>
          <c:showVal val="1"/>
          <c:showCatName val="0"/>
          <c:showSerName val="0"/>
          <c:showPercent val="0"/>
          <c:showBubbleSize val="0"/>
        </c:dLbls>
        <c:gapWidth val="182"/>
        <c:axId val="535454296"/>
        <c:axId val="535455936"/>
      </c:barChart>
      <c:catAx>
        <c:axId val="535454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5455936"/>
        <c:crosses val="autoZero"/>
        <c:auto val="1"/>
        <c:lblAlgn val="ctr"/>
        <c:lblOffset val="100"/>
        <c:noMultiLvlLbl val="0"/>
      </c:catAx>
      <c:valAx>
        <c:axId val="535455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545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a:t>
            </a:r>
            <a:r>
              <a:rPr lang="en-US"/>
              <a:t>Avg Rating for value for money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Sheet7!$AK$2</c:f>
              <c:strCache>
                <c:ptCount val="1"/>
                <c:pt idx="0">
                  <c:v>Toronto</c:v>
                </c:pt>
              </c:strCache>
            </c:strRef>
          </c:tx>
          <c:spPr>
            <a:solidFill>
              <a:schemeClr val="accent1"/>
            </a:solidFill>
            <a:ln>
              <a:noFill/>
            </a:ln>
            <a:effectLst/>
            <a:sp3d/>
          </c:spPr>
          <c:invertIfNegative val="0"/>
          <c:cat>
            <c:strRef>
              <c:f>Sheet7!$AC$3:$AJ$9</c:f>
              <c:strCache>
                <c:ptCount val="7"/>
                <c:pt idx="0">
                  <c:v>Number of Super host with Average Rating greater_than 4 for review_scores_value</c:v>
                </c:pt>
                <c:pt idx="2">
                  <c:v>Number of Super host with Average Rating less_than 4 for review_scores_value</c:v>
                </c:pt>
                <c:pt idx="4">
                  <c:v>Number of Normal host with Average Rating greater_than 4 for review_scores_value</c:v>
                </c:pt>
                <c:pt idx="6">
                  <c:v>Number of Normal host with Average Rating less_than 4 for review_scores_value</c:v>
                </c:pt>
              </c:strCache>
            </c:strRef>
          </c:cat>
          <c:val>
            <c:numRef>
              <c:f>Sheet7!$AK$3:$AK$9</c:f>
              <c:numCache>
                <c:formatCode>0%</c:formatCode>
                <c:ptCount val="7"/>
                <c:pt idx="0">
                  <c:v>0.97195070123246918</c:v>
                </c:pt>
                <c:pt idx="2">
                  <c:v>1.6999575010624734E-3</c:v>
                </c:pt>
                <c:pt idx="4">
                  <c:v>0.65480567226890751</c:v>
                </c:pt>
                <c:pt idx="6">
                  <c:v>3.0724789915966385E-2</c:v>
                </c:pt>
              </c:numCache>
            </c:numRef>
          </c:val>
          <c:extLst>
            <c:ext xmlns:c16="http://schemas.microsoft.com/office/drawing/2014/chart" uri="{C3380CC4-5D6E-409C-BE32-E72D297353CC}">
              <c16:uniqueId val="{00000000-286B-473C-A7B6-BC917BE298FB}"/>
            </c:ext>
          </c:extLst>
        </c:ser>
        <c:ser>
          <c:idx val="1"/>
          <c:order val="1"/>
          <c:tx>
            <c:strRef>
              <c:f>Sheet7!$AL$2</c:f>
              <c:strCache>
                <c:ptCount val="1"/>
                <c:pt idx="0">
                  <c:v>Vancouver</c:v>
                </c:pt>
              </c:strCache>
            </c:strRef>
          </c:tx>
          <c:spPr>
            <a:solidFill>
              <a:schemeClr val="accent2"/>
            </a:solidFill>
            <a:ln>
              <a:noFill/>
            </a:ln>
            <a:effectLst/>
            <a:sp3d/>
          </c:spPr>
          <c:invertIfNegative val="0"/>
          <c:cat>
            <c:strRef>
              <c:f>Sheet7!$AC$3:$AJ$9</c:f>
              <c:strCache>
                <c:ptCount val="7"/>
                <c:pt idx="0">
                  <c:v>Number of Super host with Average Rating greater_than 4 for review_scores_value</c:v>
                </c:pt>
                <c:pt idx="2">
                  <c:v>Number of Super host with Average Rating less_than 4 for review_scores_value</c:v>
                </c:pt>
                <c:pt idx="4">
                  <c:v>Number of Normal host with Average Rating greater_than 4 for review_scores_value</c:v>
                </c:pt>
                <c:pt idx="6">
                  <c:v>Number of Normal host with Average Rating less_than 4 for review_scores_value</c:v>
                </c:pt>
              </c:strCache>
            </c:strRef>
          </c:cat>
          <c:val>
            <c:numRef>
              <c:f>Sheet7!$AL$3:$AL$9</c:f>
              <c:numCache>
                <c:formatCode>0%</c:formatCode>
                <c:ptCount val="7"/>
                <c:pt idx="0">
                  <c:v>0.97882736156351791</c:v>
                </c:pt>
                <c:pt idx="2">
                  <c:v>0</c:v>
                </c:pt>
                <c:pt idx="4">
                  <c:v>0.75869336143308741</c:v>
                </c:pt>
                <c:pt idx="6">
                  <c:v>2.476290832455216E-2</c:v>
                </c:pt>
              </c:numCache>
            </c:numRef>
          </c:val>
          <c:extLst>
            <c:ext xmlns:c16="http://schemas.microsoft.com/office/drawing/2014/chart" uri="{C3380CC4-5D6E-409C-BE32-E72D297353CC}">
              <c16:uniqueId val="{00000001-286B-473C-A7B6-BC917BE298FB}"/>
            </c:ext>
          </c:extLst>
        </c:ser>
        <c:dLbls>
          <c:showLegendKey val="0"/>
          <c:showVal val="0"/>
          <c:showCatName val="0"/>
          <c:showSerName val="0"/>
          <c:showPercent val="0"/>
          <c:showBubbleSize val="0"/>
        </c:dLbls>
        <c:gapWidth val="150"/>
        <c:shape val="box"/>
        <c:axId val="485554560"/>
        <c:axId val="485547016"/>
        <c:axId val="0"/>
      </c:bar3DChart>
      <c:catAx>
        <c:axId val="48555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47016"/>
        <c:crosses val="autoZero"/>
        <c:auto val="1"/>
        <c:lblAlgn val="ctr"/>
        <c:lblOffset val="100"/>
        <c:noMultiLvlLbl val="0"/>
      </c:catAx>
      <c:valAx>
        <c:axId val="485547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5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of Reviewers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Sheet7!$R$27</c:f>
              <c:strCache>
                <c:ptCount val="1"/>
                <c:pt idx="0">
                  <c:v>Toronto</c:v>
                </c:pt>
              </c:strCache>
            </c:strRef>
          </c:tx>
          <c:spPr>
            <a:solidFill>
              <a:schemeClr val="accent1"/>
            </a:solidFill>
            <a:ln>
              <a:noFill/>
            </a:ln>
            <a:effectLst/>
          </c:spPr>
          <c:invertIfNegative val="0"/>
          <c:cat>
            <c:strRef>
              <c:f>Sheet7!$L$28:$Q$34</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Sheet7!$R$28:$R$34</c:f>
              <c:numCache>
                <c:formatCode>0%</c:formatCode>
                <c:ptCount val="7"/>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0-8C1A-499E-97E3-39D3D56ACAE2}"/>
            </c:ext>
          </c:extLst>
        </c:ser>
        <c:ser>
          <c:idx val="1"/>
          <c:order val="1"/>
          <c:tx>
            <c:strRef>
              <c:f>Sheet7!$S$27</c:f>
              <c:strCache>
                <c:ptCount val="1"/>
                <c:pt idx="0">
                  <c:v>Vancouver</c:v>
                </c:pt>
              </c:strCache>
            </c:strRef>
          </c:tx>
          <c:spPr>
            <a:solidFill>
              <a:schemeClr val="accent2"/>
            </a:solidFill>
            <a:ln>
              <a:noFill/>
            </a:ln>
            <a:effectLst/>
          </c:spPr>
          <c:invertIfNegative val="0"/>
          <c:cat>
            <c:strRef>
              <c:f>Sheet7!$L$28:$Q$34</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Sheet7!$S$28:$S$34</c:f>
              <c:numCache>
                <c:formatCode>0%</c:formatCode>
                <c:ptCount val="7"/>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1-8C1A-499E-97E3-39D3D56ACAE2}"/>
            </c:ext>
          </c:extLst>
        </c:ser>
        <c:dLbls>
          <c:showLegendKey val="0"/>
          <c:showVal val="0"/>
          <c:showCatName val="0"/>
          <c:showSerName val="0"/>
          <c:showPercent val="0"/>
          <c:showBubbleSize val="0"/>
        </c:dLbls>
        <c:gapWidth val="182"/>
        <c:axId val="570886544"/>
        <c:axId val="570885232"/>
      </c:barChart>
      <c:catAx>
        <c:axId val="57088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5232"/>
        <c:crosses val="autoZero"/>
        <c:auto val="1"/>
        <c:lblAlgn val="ctr"/>
        <c:lblOffset val="100"/>
        <c:noMultiLvlLbl val="0"/>
      </c:catAx>
      <c:valAx>
        <c:axId val="570885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8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Percentage of Instant Bookable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Sheet7!$O$3</c:f>
              <c:strCache>
                <c:ptCount val="1"/>
                <c:pt idx="0">
                  <c:v>Toronto</c:v>
                </c:pt>
              </c:strCache>
            </c:strRef>
          </c:tx>
          <c:spPr>
            <a:solidFill>
              <a:schemeClr val="accent1"/>
            </a:solidFill>
            <a:ln>
              <a:noFill/>
            </a:ln>
            <a:effectLst/>
            <a:sp3d/>
          </c:spPr>
          <c:invertIfNegative val="0"/>
          <c:cat>
            <c:strRef>
              <c:f>Sheet7!$J$4:$N$10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Sheet7!$O$4:$O$10</c:f>
              <c:numCache>
                <c:formatCode>0%</c:formatCode>
                <c:ptCount val="7"/>
                <c:pt idx="0">
                  <c:v>0.25116872078198044</c:v>
                </c:pt>
                <c:pt idx="2">
                  <c:v>0.74883127921801951</c:v>
                </c:pt>
                <c:pt idx="4">
                  <c:v>0.2702205882352941</c:v>
                </c:pt>
                <c:pt idx="6">
                  <c:v>0.72977941176470584</c:v>
                </c:pt>
              </c:numCache>
            </c:numRef>
          </c:val>
          <c:extLst>
            <c:ext xmlns:c16="http://schemas.microsoft.com/office/drawing/2014/chart" uri="{C3380CC4-5D6E-409C-BE32-E72D297353CC}">
              <c16:uniqueId val="{00000000-3289-4206-8014-86930E979014}"/>
            </c:ext>
          </c:extLst>
        </c:ser>
        <c:ser>
          <c:idx val="1"/>
          <c:order val="1"/>
          <c:tx>
            <c:strRef>
              <c:f>Sheet7!$P$3</c:f>
              <c:strCache>
                <c:ptCount val="1"/>
                <c:pt idx="0">
                  <c:v>Vancouver</c:v>
                </c:pt>
              </c:strCache>
            </c:strRef>
          </c:tx>
          <c:spPr>
            <a:solidFill>
              <a:schemeClr val="accent2"/>
            </a:solidFill>
            <a:ln>
              <a:noFill/>
            </a:ln>
            <a:effectLst/>
            <a:sp3d/>
          </c:spPr>
          <c:invertIfNegative val="0"/>
          <c:cat>
            <c:strRef>
              <c:f>Sheet7!$J$4:$N$10</c:f>
              <c:strCache>
                <c:ptCount val="7"/>
                <c:pt idx="0">
                  <c:v>No of SuperHost with Atleast 1 instant booking</c:v>
                </c:pt>
                <c:pt idx="2">
                  <c:v>No of SuperHost with 0 instant booking</c:v>
                </c:pt>
                <c:pt idx="4">
                  <c:v>No of NormalHost with Atleast 1 instant booking</c:v>
                </c:pt>
                <c:pt idx="6">
                  <c:v>No of NormalHost with 0 instant booking</c:v>
                </c:pt>
              </c:strCache>
            </c:strRef>
          </c:cat>
          <c:val>
            <c:numRef>
              <c:f>Sheet7!$P$4:$P$10</c:f>
              <c:numCache>
                <c:formatCode>0%</c:formatCode>
                <c:ptCount val="7"/>
                <c:pt idx="0">
                  <c:v>0.29315960912052119</c:v>
                </c:pt>
                <c:pt idx="2">
                  <c:v>0.70684039087947881</c:v>
                </c:pt>
                <c:pt idx="4">
                  <c:v>0.33245521601685984</c:v>
                </c:pt>
                <c:pt idx="6">
                  <c:v>0.6675447839831401</c:v>
                </c:pt>
              </c:numCache>
            </c:numRef>
          </c:val>
          <c:extLst>
            <c:ext xmlns:c16="http://schemas.microsoft.com/office/drawing/2014/chart" uri="{C3380CC4-5D6E-409C-BE32-E72D297353CC}">
              <c16:uniqueId val="{00000001-3289-4206-8014-86930E979014}"/>
            </c:ext>
          </c:extLst>
        </c:ser>
        <c:dLbls>
          <c:showLegendKey val="0"/>
          <c:showVal val="0"/>
          <c:showCatName val="0"/>
          <c:showSerName val="0"/>
          <c:showPercent val="0"/>
          <c:showBubbleSize val="0"/>
        </c:dLbls>
        <c:gapWidth val="150"/>
        <c:shape val="box"/>
        <c:axId val="393564152"/>
        <c:axId val="393562512"/>
        <c:axId val="0"/>
      </c:bar3DChart>
      <c:catAx>
        <c:axId val="393564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62512"/>
        <c:crosses val="autoZero"/>
        <c:auto val="1"/>
        <c:lblAlgn val="ctr"/>
        <c:lblOffset val="100"/>
        <c:noMultiLvlLbl val="0"/>
      </c:catAx>
      <c:valAx>
        <c:axId val="39356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6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Sheet7!$R$27</c:f>
              <c:strCache>
                <c:ptCount val="1"/>
                <c:pt idx="0">
                  <c:v>Toronto</c:v>
                </c:pt>
              </c:strCache>
            </c:strRef>
          </c:tx>
          <c:spPr>
            <a:solidFill>
              <a:schemeClr val="accent1"/>
            </a:solidFill>
            <a:ln>
              <a:noFill/>
            </a:ln>
            <a:effectLst/>
          </c:spPr>
          <c:invertIfNegative val="0"/>
          <c:cat>
            <c:strRef>
              <c:f>Sheet7!$L$28:$Q$31</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Sheet7!$R$28:$R$31</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0-ACDB-4DA9-B7C9-8D0CC0B62640}"/>
            </c:ext>
          </c:extLst>
        </c:ser>
        <c:ser>
          <c:idx val="1"/>
          <c:order val="1"/>
          <c:tx>
            <c:strRef>
              <c:f>Sheet7!$S$27</c:f>
              <c:strCache>
                <c:ptCount val="1"/>
                <c:pt idx="0">
                  <c:v>Vancouver</c:v>
                </c:pt>
              </c:strCache>
            </c:strRef>
          </c:tx>
          <c:spPr>
            <a:solidFill>
              <a:schemeClr val="accent2"/>
            </a:solidFill>
            <a:ln>
              <a:noFill/>
            </a:ln>
            <a:effectLst/>
          </c:spPr>
          <c:invertIfNegative val="0"/>
          <c:cat>
            <c:strRef>
              <c:f>Sheet7!$L$28:$Q$31</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Sheet7!$S$28:$S$31</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1-ACDB-4DA9-B7C9-8D0CC0B62640}"/>
            </c:ext>
          </c:extLst>
        </c:ser>
        <c:dLbls>
          <c:showLegendKey val="0"/>
          <c:showVal val="0"/>
          <c:showCatName val="0"/>
          <c:showSerName val="0"/>
          <c:showPercent val="0"/>
          <c:showBubbleSize val="0"/>
        </c:dLbls>
        <c:gapWidth val="182"/>
        <c:axId val="65968207"/>
        <c:axId val="65958223"/>
      </c:barChart>
      <c:catAx>
        <c:axId val="6596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8223"/>
        <c:crosses val="autoZero"/>
        <c:auto val="1"/>
        <c:lblAlgn val="ctr"/>
        <c:lblOffset val="100"/>
        <c:noMultiLvlLbl val="0"/>
      </c:catAx>
      <c:valAx>
        <c:axId val="65958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8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Big</a:t>
            </a:r>
            <a:r>
              <a:rPr lang="en-US" baseline="0"/>
              <a:t> Listing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Sheet1!$G$4</c:f>
              <c:strCache>
                <c:ptCount val="1"/>
                <c:pt idx="0">
                  <c:v>Toronto</c:v>
                </c:pt>
              </c:strCache>
            </c:strRef>
          </c:tx>
          <c:spPr>
            <a:solidFill>
              <a:schemeClr val="accent1"/>
            </a:solidFill>
            <a:ln>
              <a:noFill/>
            </a:ln>
            <a:effectLst/>
            <a:sp3d/>
          </c:spPr>
          <c:invertIfNegative val="0"/>
          <c:cat>
            <c:strRef>
              <c:f>Sheet1!$B$5:$F$7</c:f>
              <c:strCache>
                <c:ptCount val="3"/>
                <c:pt idx="0">
                  <c:v>Percentage of Super Host who have atleast one Big Listing</c:v>
                </c:pt>
                <c:pt idx="2">
                  <c:v>Percentage of Normal Host who have atleast one Big Listing</c:v>
                </c:pt>
              </c:strCache>
            </c:strRef>
          </c:cat>
          <c:val>
            <c:numRef>
              <c:f>Sheet1!$G$5:$G$7</c:f>
              <c:numCache>
                <c:formatCode>0%</c:formatCode>
                <c:ptCount val="3"/>
                <c:pt idx="0">
                  <c:v>0.81385465363365916</c:v>
                </c:pt>
                <c:pt idx="2">
                  <c:v>0.71901260504201681</c:v>
                </c:pt>
              </c:numCache>
            </c:numRef>
          </c:val>
          <c:extLst>
            <c:ext xmlns:c16="http://schemas.microsoft.com/office/drawing/2014/chart" uri="{C3380CC4-5D6E-409C-BE32-E72D297353CC}">
              <c16:uniqueId val="{00000000-4734-4743-8D34-F39807B4422B}"/>
            </c:ext>
          </c:extLst>
        </c:ser>
        <c:ser>
          <c:idx val="1"/>
          <c:order val="1"/>
          <c:tx>
            <c:strRef>
              <c:f>Sheet1!$H$4</c:f>
              <c:strCache>
                <c:ptCount val="1"/>
                <c:pt idx="0">
                  <c:v>Vancouver</c:v>
                </c:pt>
              </c:strCache>
            </c:strRef>
          </c:tx>
          <c:spPr>
            <a:solidFill>
              <a:schemeClr val="accent2"/>
            </a:solidFill>
            <a:ln>
              <a:noFill/>
            </a:ln>
            <a:effectLst/>
            <a:sp3d/>
          </c:spPr>
          <c:invertIfNegative val="0"/>
          <c:cat>
            <c:strRef>
              <c:f>Sheet1!$B$5:$F$7</c:f>
              <c:strCache>
                <c:ptCount val="3"/>
                <c:pt idx="0">
                  <c:v>Percentage of Super Host who have atleast one Big Listing</c:v>
                </c:pt>
                <c:pt idx="2">
                  <c:v>Percentage of Normal Host who have atleast one Big Listing</c:v>
                </c:pt>
              </c:strCache>
            </c:strRef>
          </c:cat>
          <c:val>
            <c:numRef>
              <c:f>Sheet1!$H$5:$H$7</c:f>
              <c:numCache>
                <c:formatCode>0%</c:formatCode>
                <c:ptCount val="3"/>
                <c:pt idx="0">
                  <c:v>0.90228013029315957</c:v>
                </c:pt>
                <c:pt idx="2">
                  <c:v>0.84773445732349839</c:v>
                </c:pt>
              </c:numCache>
            </c:numRef>
          </c:val>
          <c:extLst>
            <c:ext xmlns:c16="http://schemas.microsoft.com/office/drawing/2014/chart" uri="{C3380CC4-5D6E-409C-BE32-E72D297353CC}">
              <c16:uniqueId val="{00000001-4734-4743-8D34-F39807B4422B}"/>
            </c:ext>
          </c:extLst>
        </c:ser>
        <c:dLbls>
          <c:showLegendKey val="0"/>
          <c:showVal val="0"/>
          <c:showCatName val="0"/>
          <c:showSerName val="0"/>
          <c:showPercent val="0"/>
          <c:showBubbleSize val="0"/>
        </c:dLbls>
        <c:gapWidth val="150"/>
        <c:shape val="box"/>
        <c:axId val="576539176"/>
        <c:axId val="576533272"/>
        <c:axId val="0"/>
      </c:bar3DChart>
      <c:catAx>
        <c:axId val="576539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33272"/>
        <c:crosses val="autoZero"/>
        <c:auto val="1"/>
        <c:lblAlgn val="ctr"/>
        <c:lblOffset val="100"/>
        <c:noMultiLvlLbl val="0"/>
      </c:catAx>
      <c:valAx>
        <c:axId val="576533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39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Outsider on acceptance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Sheet1!$V$3</c:f>
              <c:strCache>
                <c:ptCount val="1"/>
                <c:pt idx="0">
                  <c:v>Toronto</c:v>
                </c:pt>
              </c:strCache>
            </c:strRef>
          </c:tx>
          <c:spPr>
            <a:solidFill>
              <a:schemeClr val="accent1"/>
            </a:solidFill>
            <a:ln>
              <a:noFill/>
            </a:ln>
            <a:effectLst/>
          </c:spPr>
          <c:invertIfNegative val="0"/>
          <c:cat>
            <c:strRef>
              <c:f>Sheet1!$K$4:$U$6</c:f>
              <c:strCache>
                <c:ptCount val="3"/>
                <c:pt idx="0">
                  <c:v>Total number of HOST who are LOCAL to their listing Property and having more than acceptance rate of 80</c:v>
                </c:pt>
                <c:pt idx="2">
                  <c:v>Total number of  HOST who are NOT LOCAL to their listing Property and having more than acceptance rate of 80</c:v>
                </c:pt>
              </c:strCache>
            </c:strRef>
          </c:cat>
          <c:val>
            <c:numRef>
              <c:f>Sheet1!$V$4:$V$6</c:f>
              <c:numCache>
                <c:formatCode>0%</c:formatCode>
                <c:ptCount val="3"/>
                <c:pt idx="0">
                  <c:v>0.28993288590604027</c:v>
                </c:pt>
                <c:pt idx="2">
                  <c:v>0.2984101100693029</c:v>
                </c:pt>
              </c:numCache>
            </c:numRef>
          </c:val>
          <c:extLst>
            <c:ext xmlns:c16="http://schemas.microsoft.com/office/drawing/2014/chart" uri="{C3380CC4-5D6E-409C-BE32-E72D297353CC}">
              <c16:uniqueId val="{00000000-4354-4A62-91D0-5E172A228E06}"/>
            </c:ext>
          </c:extLst>
        </c:ser>
        <c:ser>
          <c:idx val="1"/>
          <c:order val="1"/>
          <c:tx>
            <c:strRef>
              <c:f>Sheet1!$W$3</c:f>
              <c:strCache>
                <c:ptCount val="1"/>
                <c:pt idx="0">
                  <c:v>Vancouver</c:v>
                </c:pt>
              </c:strCache>
            </c:strRef>
          </c:tx>
          <c:spPr>
            <a:solidFill>
              <a:schemeClr val="accent2"/>
            </a:solidFill>
            <a:ln>
              <a:noFill/>
            </a:ln>
            <a:effectLst/>
          </c:spPr>
          <c:invertIfNegative val="0"/>
          <c:cat>
            <c:strRef>
              <c:f>Sheet1!$K$4:$U$6</c:f>
              <c:strCache>
                <c:ptCount val="3"/>
                <c:pt idx="0">
                  <c:v>Total number of HOST who are LOCAL to their listing Property and having more than acceptance rate of 80</c:v>
                </c:pt>
                <c:pt idx="2">
                  <c:v>Total number of  HOST who are NOT LOCAL to their listing Property and having more than acceptance rate of 80</c:v>
                </c:pt>
              </c:strCache>
            </c:strRef>
          </c:cat>
          <c:val>
            <c:numRef>
              <c:f>Sheet1!$W$4:$W$6</c:f>
              <c:numCache>
                <c:formatCode>0%</c:formatCode>
                <c:ptCount val="3"/>
                <c:pt idx="0">
                  <c:v>0.55842185128983313</c:v>
                </c:pt>
                <c:pt idx="2">
                  <c:v>0.65119277885235327</c:v>
                </c:pt>
              </c:numCache>
            </c:numRef>
          </c:val>
          <c:extLst>
            <c:ext xmlns:c16="http://schemas.microsoft.com/office/drawing/2014/chart" uri="{C3380CC4-5D6E-409C-BE32-E72D297353CC}">
              <c16:uniqueId val="{00000001-4354-4A62-91D0-5E172A228E06}"/>
            </c:ext>
          </c:extLst>
        </c:ser>
        <c:dLbls>
          <c:showLegendKey val="0"/>
          <c:showVal val="0"/>
          <c:showCatName val="0"/>
          <c:showSerName val="0"/>
          <c:showPercent val="0"/>
          <c:showBubbleSize val="0"/>
        </c:dLbls>
        <c:gapWidth val="182"/>
        <c:axId val="575214672"/>
        <c:axId val="575215984"/>
      </c:barChart>
      <c:catAx>
        <c:axId val="57521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15984"/>
        <c:crosses val="autoZero"/>
        <c:auto val="1"/>
        <c:lblAlgn val="ctr"/>
        <c:lblOffset val="100"/>
        <c:noMultiLvlLbl val="0"/>
      </c:catAx>
      <c:valAx>
        <c:axId val="575215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1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 on reponse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Sheet1!$V$10</c:f>
              <c:strCache>
                <c:ptCount val="1"/>
                <c:pt idx="0">
                  <c:v>Toronto</c:v>
                </c:pt>
              </c:strCache>
            </c:strRef>
          </c:tx>
          <c:spPr>
            <a:solidFill>
              <a:schemeClr val="accent1"/>
            </a:solidFill>
            <a:ln>
              <a:noFill/>
            </a:ln>
            <a:effectLst/>
            <a:sp3d/>
          </c:spPr>
          <c:invertIfNegative val="0"/>
          <c:cat>
            <c:strRef>
              <c:f>Sheet1!$K$11:$U$13</c:f>
              <c:strCache>
                <c:ptCount val="3"/>
                <c:pt idx="0">
                  <c:v>Total number of HOST who are LOCAL to their listing Property and having more than Response rate of 80</c:v>
                </c:pt>
                <c:pt idx="2">
                  <c:v>Total number of HOST who are NOT LOCAL to their listing Property and having more than Response rate of 80</c:v>
                </c:pt>
              </c:strCache>
            </c:strRef>
          </c:cat>
          <c:val>
            <c:numRef>
              <c:f>Sheet1!$V$11:$V$13</c:f>
              <c:numCache>
                <c:formatCode>0%</c:formatCode>
                <c:ptCount val="3"/>
                <c:pt idx="0">
                  <c:v>0.40134228187919463</c:v>
                </c:pt>
                <c:pt idx="2">
                  <c:v>0.36995515695067266</c:v>
                </c:pt>
              </c:numCache>
            </c:numRef>
          </c:val>
          <c:extLst>
            <c:ext xmlns:c16="http://schemas.microsoft.com/office/drawing/2014/chart" uri="{C3380CC4-5D6E-409C-BE32-E72D297353CC}">
              <c16:uniqueId val="{00000000-2AD2-4A42-84DD-AD5F24C0A4DD}"/>
            </c:ext>
          </c:extLst>
        </c:ser>
        <c:ser>
          <c:idx val="1"/>
          <c:order val="1"/>
          <c:tx>
            <c:strRef>
              <c:f>Sheet1!$W$10</c:f>
              <c:strCache>
                <c:ptCount val="1"/>
                <c:pt idx="0">
                  <c:v>Vancouver</c:v>
                </c:pt>
              </c:strCache>
            </c:strRef>
          </c:tx>
          <c:spPr>
            <a:solidFill>
              <a:schemeClr val="accent2"/>
            </a:solidFill>
            <a:ln>
              <a:noFill/>
            </a:ln>
            <a:effectLst/>
            <a:sp3d/>
          </c:spPr>
          <c:invertIfNegative val="0"/>
          <c:cat>
            <c:strRef>
              <c:f>Sheet1!$K$11:$U$13</c:f>
              <c:strCache>
                <c:ptCount val="3"/>
                <c:pt idx="0">
                  <c:v>Total number of HOST who are LOCAL to their listing Property and having more than Response rate of 80</c:v>
                </c:pt>
                <c:pt idx="2">
                  <c:v>Total number of HOST who are NOT LOCAL to their listing Property and having more than Response rate of 80</c:v>
                </c:pt>
              </c:strCache>
            </c:strRef>
          </c:cat>
          <c:val>
            <c:numRef>
              <c:f>Sheet1!$W$11:$W$13</c:f>
              <c:numCache>
                <c:formatCode>0%</c:formatCode>
                <c:ptCount val="3"/>
                <c:pt idx="0">
                  <c:v>0.61684370257966614</c:v>
                </c:pt>
                <c:pt idx="2">
                  <c:v>0.70277240490006443</c:v>
                </c:pt>
              </c:numCache>
            </c:numRef>
          </c:val>
          <c:extLst>
            <c:ext xmlns:c16="http://schemas.microsoft.com/office/drawing/2014/chart" uri="{C3380CC4-5D6E-409C-BE32-E72D297353CC}">
              <c16:uniqueId val="{00000001-2AD2-4A42-84DD-AD5F24C0A4DD}"/>
            </c:ext>
          </c:extLst>
        </c:ser>
        <c:dLbls>
          <c:showLegendKey val="0"/>
          <c:showVal val="0"/>
          <c:showCatName val="0"/>
          <c:showSerName val="0"/>
          <c:showPercent val="0"/>
          <c:showBubbleSize val="0"/>
        </c:dLbls>
        <c:gapWidth val="150"/>
        <c:shape val="box"/>
        <c:axId val="580513120"/>
        <c:axId val="580511152"/>
        <c:axId val="0"/>
      </c:bar3DChart>
      <c:catAx>
        <c:axId val="58051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1152"/>
        <c:crosses val="autoZero"/>
        <c:auto val="1"/>
        <c:lblAlgn val="ctr"/>
        <c:lblOffset val="100"/>
        <c:noMultiLvlLbl val="0"/>
      </c:catAx>
      <c:valAx>
        <c:axId val="5805111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1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Local vs Outsider Having Identity Verified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Sheet1!$U$16</c:f>
              <c:strCache>
                <c:ptCount val="1"/>
                <c:pt idx="0">
                  <c:v>Toronto</c:v>
                </c:pt>
              </c:strCache>
            </c:strRef>
          </c:tx>
          <c:spPr>
            <a:solidFill>
              <a:schemeClr val="accent1"/>
            </a:solidFill>
            <a:ln>
              <a:noFill/>
            </a:ln>
            <a:effectLst/>
            <a:sp3d/>
          </c:spPr>
          <c:invertIfNegative val="0"/>
          <c:cat>
            <c:strRef>
              <c:f>Sheet1!$K$17:$T$19</c:f>
              <c:strCache>
                <c:ptCount val="3"/>
                <c:pt idx="0">
                  <c:v>Total number of HOST who are LOCAL to their listing Property and having IDDENTITY VERIFIED</c:v>
                </c:pt>
                <c:pt idx="2">
                  <c:v>Total number of HOST who are NOT LOCAL to their listing Property and having IDDENTITY VERIFIED</c:v>
                </c:pt>
              </c:strCache>
            </c:strRef>
          </c:cat>
          <c:val>
            <c:numRef>
              <c:f>Sheet1!$U$17:$U$19</c:f>
              <c:numCache>
                <c:formatCode>0%</c:formatCode>
                <c:ptCount val="3"/>
                <c:pt idx="0">
                  <c:v>0.36979865771812082</c:v>
                </c:pt>
                <c:pt idx="2">
                  <c:v>0.33652670199755402</c:v>
                </c:pt>
              </c:numCache>
            </c:numRef>
          </c:val>
          <c:extLst>
            <c:ext xmlns:c16="http://schemas.microsoft.com/office/drawing/2014/chart" uri="{C3380CC4-5D6E-409C-BE32-E72D297353CC}">
              <c16:uniqueId val="{00000000-6A10-4075-AF42-32913F1DD8E7}"/>
            </c:ext>
          </c:extLst>
        </c:ser>
        <c:ser>
          <c:idx val="1"/>
          <c:order val="1"/>
          <c:tx>
            <c:strRef>
              <c:f>Sheet1!$V$16</c:f>
              <c:strCache>
                <c:ptCount val="1"/>
                <c:pt idx="0">
                  <c:v>Vancouver</c:v>
                </c:pt>
              </c:strCache>
            </c:strRef>
          </c:tx>
          <c:spPr>
            <a:solidFill>
              <a:schemeClr val="accent2"/>
            </a:solidFill>
            <a:ln>
              <a:noFill/>
            </a:ln>
            <a:effectLst/>
            <a:sp3d/>
          </c:spPr>
          <c:invertIfNegative val="0"/>
          <c:cat>
            <c:strRef>
              <c:f>Sheet1!$K$17:$T$19</c:f>
              <c:strCache>
                <c:ptCount val="3"/>
                <c:pt idx="0">
                  <c:v>Total number of HOST who are LOCAL to their listing Property and having IDDENTITY VERIFIED</c:v>
                </c:pt>
                <c:pt idx="2">
                  <c:v>Total number of HOST who are NOT LOCAL to their listing Property and having IDDENTITY VERIFIED</c:v>
                </c:pt>
              </c:strCache>
            </c:strRef>
          </c:cat>
          <c:val>
            <c:numRef>
              <c:f>Sheet1!$V$17:$V$19</c:f>
              <c:numCache>
                <c:formatCode>0%</c:formatCode>
                <c:ptCount val="3"/>
                <c:pt idx="0">
                  <c:v>0.88998482549317148</c:v>
                </c:pt>
                <c:pt idx="2">
                  <c:v>0.88974854932301739</c:v>
                </c:pt>
              </c:numCache>
            </c:numRef>
          </c:val>
          <c:extLst>
            <c:ext xmlns:c16="http://schemas.microsoft.com/office/drawing/2014/chart" uri="{C3380CC4-5D6E-409C-BE32-E72D297353CC}">
              <c16:uniqueId val="{00000001-6A10-4075-AF42-32913F1DD8E7}"/>
            </c:ext>
          </c:extLst>
        </c:ser>
        <c:dLbls>
          <c:showLegendKey val="0"/>
          <c:showVal val="0"/>
          <c:showCatName val="0"/>
          <c:showSerName val="0"/>
          <c:showPercent val="0"/>
          <c:showBubbleSize val="0"/>
        </c:dLbls>
        <c:gapWidth val="150"/>
        <c:shape val="box"/>
        <c:axId val="577177776"/>
        <c:axId val="577173184"/>
        <c:axId val="0"/>
      </c:bar3DChart>
      <c:catAx>
        <c:axId val="57717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3184"/>
        <c:crosses val="autoZero"/>
        <c:auto val="1"/>
        <c:lblAlgn val="ctr"/>
        <c:lblOffset val="100"/>
        <c:noMultiLvlLbl val="0"/>
      </c:catAx>
      <c:valAx>
        <c:axId val="577173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new.xlsx]Main2!PivotTable11</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Hosts with Positive and Negative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Main2!$B$3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Main2!$B$4:$B$7</c:f>
              <c:numCache>
                <c:formatCode>0%</c:formatCode>
                <c:ptCount val="4"/>
                <c:pt idx="0">
                  <c:v>0.8729281767955801</c:v>
                </c:pt>
                <c:pt idx="1">
                  <c:v>5.6523586910327245E-2</c:v>
                </c:pt>
                <c:pt idx="2">
                  <c:v>0.37657563025210083</c:v>
                </c:pt>
                <c:pt idx="3">
                  <c:v>3.0462184873949579E-2</c:v>
                </c:pt>
              </c:numCache>
            </c:numRef>
          </c:val>
          <c:extLst>
            <c:ext xmlns:c16="http://schemas.microsoft.com/office/drawing/2014/chart" uri="{C3380CC4-5D6E-409C-BE32-E72D297353CC}">
              <c16:uniqueId val="{00000004-3D14-4D83-AD5C-8F4FE1EAC831}"/>
            </c:ext>
          </c:extLst>
        </c:ser>
        <c:ser>
          <c:idx val="1"/>
          <c:order val="1"/>
          <c:tx>
            <c:strRef>
              <c:f>Main2!$C$3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Main2!$A$4:$A$7</c:f>
              <c:strCache>
                <c:ptCount val="4"/>
                <c:pt idx="0">
                  <c:v>Percentage of SUPER HOST who got atleast 4 positive comments</c:v>
                </c:pt>
                <c:pt idx="1">
                  <c:v>Percentage of SUPER HOST who got atleast 4 Negetive comments</c:v>
                </c:pt>
                <c:pt idx="2">
                  <c:v>Percentage of NORMAL HOST who got atleast 4 positive comments</c:v>
                </c:pt>
                <c:pt idx="3">
                  <c:v>Percentage of NORMAL HOST who got atleast 4 Negetive comments</c:v>
                </c:pt>
              </c:strCache>
            </c:strRef>
          </c:cat>
          <c:val>
            <c:numRef>
              <c:f>Main2!$C$4:$C$7</c:f>
              <c:numCache>
                <c:formatCode>0%</c:formatCode>
                <c:ptCount val="4"/>
                <c:pt idx="0">
                  <c:v>0.91205211726384361</c:v>
                </c:pt>
                <c:pt idx="1">
                  <c:v>5.2931596091205214E-2</c:v>
                </c:pt>
                <c:pt idx="2">
                  <c:v>0.50052687038988408</c:v>
                </c:pt>
                <c:pt idx="3">
                  <c:v>4.4257112750263436E-2</c:v>
                </c:pt>
              </c:numCache>
            </c:numRef>
          </c:val>
          <c:extLst>
            <c:ext xmlns:c16="http://schemas.microsoft.com/office/drawing/2014/chart" uri="{C3380CC4-5D6E-409C-BE32-E72D297353CC}">
              <c16:uniqueId val="{00000005-3D14-4D83-AD5C-8F4FE1EAC831}"/>
            </c:ext>
          </c:extLst>
        </c:ser>
        <c:dLbls>
          <c:dLblPos val="outEnd"/>
          <c:showLegendKey val="0"/>
          <c:showVal val="1"/>
          <c:showCatName val="0"/>
          <c:showSerName val="0"/>
          <c:showPercent val="0"/>
          <c:showBubbleSize val="0"/>
        </c:dLbls>
        <c:gapWidth val="182"/>
        <c:axId val="530065832"/>
        <c:axId val="530060584"/>
      </c:barChart>
      <c:catAx>
        <c:axId val="53006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60584"/>
        <c:crosses val="autoZero"/>
        <c:auto val="1"/>
        <c:lblAlgn val="ctr"/>
        <c:lblOffset val="100"/>
        <c:noMultiLvlLbl val="0"/>
      </c:catAx>
      <c:valAx>
        <c:axId val="5300605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6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new.xlsx]Main2!PivotTable13</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Percentage of Hosts who have Big Listing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Main2!$F$4:$F$5</c:f>
              <c:numCache>
                <c:formatCode>0%</c:formatCode>
                <c:ptCount val="2"/>
                <c:pt idx="0">
                  <c:v>0.81385465363365916</c:v>
                </c:pt>
                <c:pt idx="1">
                  <c:v>0.71901260504201681</c:v>
                </c:pt>
              </c:numCache>
            </c:numRef>
          </c:val>
          <c:extLst>
            <c:ext xmlns:c16="http://schemas.microsoft.com/office/drawing/2014/chart" uri="{C3380CC4-5D6E-409C-BE32-E72D297353CC}">
              <c16:uniqueId val="{00000002-A1BE-4C39-8C23-73686E9455BB}"/>
            </c:ext>
          </c:extLst>
        </c:ser>
        <c:ser>
          <c:idx val="1"/>
          <c:order val="1"/>
          <c:tx>
            <c:strRef>
              <c:f>Main2!$G$3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Main2!$E$4:$E$5</c:f>
              <c:strCache>
                <c:ptCount val="2"/>
                <c:pt idx="0">
                  <c:v>Percentage of Super Host who have atleast one Big Listing</c:v>
                </c:pt>
                <c:pt idx="1">
                  <c:v>Percentage of Normal Host who have atleast one Big Listing</c:v>
                </c:pt>
              </c:strCache>
            </c:strRef>
          </c:cat>
          <c:val>
            <c:numRef>
              <c:f>Main2!$G$4:$G$5</c:f>
              <c:numCache>
                <c:formatCode>0%</c:formatCode>
                <c:ptCount val="2"/>
                <c:pt idx="0">
                  <c:v>0.90228013029315957</c:v>
                </c:pt>
                <c:pt idx="1">
                  <c:v>0.84773445732349839</c:v>
                </c:pt>
              </c:numCache>
            </c:numRef>
          </c:val>
          <c:extLst>
            <c:ext xmlns:c16="http://schemas.microsoft.com/office/drawing/2014/chart" uri="{C3380CC4-5D6E-409C-BE32-E72D297353CC}">
              <c16:uniqueId val="{00000003-A1BE-4C39-8C23-73686E9455BB}"/>
            </c:ext>
          </c:extLst>
        </c:ser>
        <c:dLbls>
          <c:dLblPos val="outEnd"/>
          <c:showLegendKey val="0"/>
          <c:showVal val="1"/>
          <c:showCatName val="0"/>
          <c:showSerName val="0"/>
          <c:showPercent val="0"/>
          <c:showBubbleSize val="0"/>
        </c:dLbls>
        <c:gapWidth val="182"/>
        <c:axId val="540207544"/>
        <c:axId val="540209184"/>
      </c:barChart>
      <c:catAx>
        <c:axId val="540207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40209184"/>
        <c:crosses val="autoZero"/>
        <c:auto val="1"/>
        <c:lblAlgn val="ctr"/>
        <c:lblOffset val="100"/>
        <c:noMultiLvlLbl val="0"/>
      </c:catAx>
      <c:valAx>
        <c:axId val="540209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4020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new.xlsx]Main2!PivotTable14</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Acceptance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Main2!$J$3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Main2!$J$4:$J$5</c:f>
              <c:numCache>
                <c:formatCode>0%</c:formatCode>
                <c:ptCount val="2"/>
                <c:pt idx="0">
                  <c:v>0.28993288590604027</c:v>
                </c:pt>
                <c:pt idx="1">
                  <c:v>0.2984101100693029</c:v>
                </c:pt>
              </c:numCache>
            </c:numRef>
          </c:val>
          <c:extLst>
            <c:ext xmlns:c16="http://schemas.microsoft.com/office/drawing/2014/chart" uri="{C3380CC4-5D6E-409C-BE32-E72D297353CC}">
              <c16:uniqueId val="{00000002-9B96-4B62-B8ED-809B18C04096}"/>
            </c:ext>
          </c:extLst>
        </c:ser>
        <c:ser>
          <c:idx val="1"/>
          <c:order val="1"/>
          <c:tx>
            <c:strRef>
              <c:f>Main2!$K$3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Main2!$I$4:$I$5</c:f>
              <c:strCache>
                <c:ptCount val="2"/>
                <c:pt idx="0">
                  <c:v>Percentage of HOST who are LOCAL to their listing Property and having more than acceptance rate of 80</c:v>
                </c:pt>
                <c:pt idx="1">
                  <c:v>Percentage of HOST who are NOT LOCAL to their listing Property and having more than acceptance rate of 80</c:v>
                </c:pt>
              </c:strCache>
            </c:strRef>
          </c:cat>
          <c:val>
            <c:numRef>
              <c:f>Main2!$K$4:$K$5</c:f>
              <c:numCache>
                <c:formatCode>0%</c:formatCode>
                <c:ptCount val="2"/>
                <c:pt idx="0">
                  <c:v>0.55842185128983313</c:v>
                </c:pt>
                <c:pt idx="1">
                  <c:v>0.65119277885235327</c:v>
                </c:pt>
              </c:numCache>
            </c:numRef>
          </c:val>
          <c:extLst>
            <c:ext xmlns:c16="http://schemas.microsoft.com/office/drawing/2014/chart" uri="{C3380CC4-5D6E-409C-BE32-E72D297353CC}">
              <c16:uniqueId val="{00000003-9B96-4B62-B8ED-809B18C04096}"/>
            </c:ext>
          </c:extLst>
        </c:ser>
        <c:dLbls>
          <c:dLblPos val="outEnd"/>
          <c:showLegendKey val="0"/>
          <c:showVal val="1"/>
          <c:showCatName val="0"/>
          <c:showSerName val="0"/>
          <c:showPercent val="0"/>
          <c:showBubbleSize val="0"/>
        </c:dLbls>
        <c:gapWidth val="182"/>
        <c:axId val="531298424"/>
        <c:axId val="531294488"/>
      </c:barChart>
      <c:catAx>
        <c:axId val="53129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1294488"/>
        <c:crosses val="autoZero"/>
        <c:auto val="1"/>
        <c:lblAlgn val="ctr"/>
        <c:lblOffset val="100"/>
        <c:noMultiLvlLbl val="0"/>
      </c:catAx>
      <c:valAx>
        <c:axId val="531294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129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new.xlsx]Main33!PivotTable15</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Response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Main33!$B$3</c:f>
              <c:strCache>
                <c:ptCount val="1"/>
                <c:pt idx="0">
                  <c:v>Sum of Vancouver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Main33!$B$4:$B$5</c:f>
              <c:numCache>
                <c:formatCode>0%</c:formatCode>
                <c:ptCount val="2"/>
                <c:pt idx="0">
                  <c:v>0.61684370257966614</c:v>
                </c:pt>
                <c:pt idx="1">
                  <c:v>0.70277240490006443</c:v>
                </c:pt>
              </c:numCache>
            </c:numRef>
          </c:val>
          <c:extLst>
            <c:ext xmlns:c16="http://schemas.microsoft.com/office/drawing/2014/chart" uri="{C3380CC4-5D6E-409C-BE32-E72D297353CC}">
              <c16:uniqueId val="{00000002-7AD1-4911-97D1-A9DE3DCD77FF}"/>
            </c:ext>
          </c:extLst>
        </c:ser>
        <c:ser>
          <c:idx val="1"/>
          <c:order val="1"/>
          <c:tx>
            <c:strRef>
              <c:f>Main33!$C$3</c:f>
              <c:strCache>
                <c:ptCount val="1"/>
                <c:pt idx="0">
                  <c:v>Sum of Torronto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Main33!$A$4:$A$5</c:f>
              <c:strCache>
                <c:ptCount val="2"/>
                <c:pt idx="0">
                  <c:v>Percentage of HOST who are LOCAL to their listing Property and having more than Response rate of 80</c:v>
                </c:pt>
                <c:pt idx="1">
                  <c:v>Percentage of HOST who are NOT LOCAL to their listing Property and having more than Response rate of 80</c:v>
                </c:pt>
              </c:strCache>
            </c:strRef>
          </c:cat>
          <c:val>
            <c:numRef>
              <c:f>Main33!$C$4:$C$5</c:f>
              <c:numCache>
                <c:formatCode>0%</c:formatCode>
                <c:ptCount val="2"/>
                <c:pt idx="0">
                  <c:v>0.40134228187919463</c:v>
                </c:pt>
                <c:pt idx="1">
                  <c:v>0.36995515695067266</c:v>
                </c:pt>
              </c:numCache>
            </c:numRef>
          </c:val>
          <c:extLst>
            <c:ext xmlns:c16="http://schemas.microsoft.com/office/drawing/2014/chart" uri="{C3380CC4-5D6E-409C-BE32-E72D297353CC}">
              <c16:uniqueId val="{00000003-7AD1-4911-97D1-A9DE3DCD77FF}"/>
            </c:ext>
          </c:extLst>
        </c:ser>
        <c:dLbls>
          <c:dLblPos val="outEnd"/>
          <c:showLegendKey val="0"/>
          <c:showVal val="1"/>
          <c:showCatName val="0"/>
          <c:showSerName val="0"/>
          <c:showPercent val="0"/>
          <c:showBubbleSize val="0"/>
        </c:dLbls>
        <c:gapWidth val="182"/>
        <c:axId val="530044184"/>
        <c:axId val="530035656"/>
      </c:barChart>
      <c:catAx>
        <c:axId val="530044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35656"/>
        <c:crosses val="autoZero"/>
        <c:auto val="1"/>
        <c:lblAlgn val="ctr"/>
        <c:lblOffset val="100"/>
        <c:noMultiLvlLbl val="0"/>
      </c:catAx>
      <c:valAx>
        <c:axId val="5300356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004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new.xlsx]Main33!PivotTable16</c:name>
    <c:fmtId val="2"/>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Local vs Outsider Identity Verification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Main33!$F$3</c:f>
              <c:strCache>
                <c:ptCount val="1"/>
                <c:pt idx="0">
                  <c:v>Sum of Torronto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Main33!$F$4:$F$5</c:f>
              <c:numCache>
                <c:formatCode>0%</c:formatCode>
                <c:ptCount val="2"/>
                <c:pt idx="0">
                  <c:v>0.36979865771812082</c:v>
                </c:pt>
                <c:pt idx="1">
                  <c:v>0.33652670199755402</c:v>
                </c:pt>
              </c:numCache>
            </c:numRef>
          </c:val>
          <c:extLst>
            <c:ext xmlns:c16="http://schemas.microsoft.com/office/drawing/2014/chart" uri="{C3380CC4-5D6E-409C-BE32-E72D297353CC}">
              <c16:uniqueId val="{00000002-A5EF-4D15-8F5B-16DCBC17D026}"/>
            </c:ext>
          </c:extLst>
        </c:ser>
        <c:ser>
          <c:idx val="1"/>
          <c:order val="1"/>
          <c:tx>
            <c:strRef>
              <c:f>Main33!$G$3</c:f>
              <c:strCache>
                <c:ptCount val="1"/>
                <c:pt idx="0">
                  <c:v>Sum of Vancouver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Main33!$E$4:$E$5</c:f>
              <c:strCache>
                <c:ptCount val="2"/>
                <c:pt idx="0">
                  <c:v>Percentage of HOST who are LOCAL to their listing Property and having IDDENTITY VERIFIED</c:v>
                </c:pt>
                <c:pt idx="1">
                  <c:v>Percentage of HOST who are NOT LOCAL to their listing Property and having IDDENTITY VERIFIED</c:v>
                </c:pt>
              </c:strCache>
            </c:strRef>
          </c:cat>
          <c:val>
            <c:numRef>
              <c:f>Main33!$G$4:$G$5</c:f>
              <c:numCache>
                <c:formatCode>0%</c:formatCode>
                <c:ptCount val="2"/>
                <c:pt idx="0">
                  <c:v>0.88998482549317148</c:v>
                </c:pt>
                <c:pt idx="1">
                  <c:v>0.88974854932301739</c:v>
                </c:pt>
              </c:numCache>
            </c:numRef>
          </c:val>
          <c:extLst>
            <c:ext xmlns:c16="http://schemas.microsoft.com/office/drawing/2014/chart" uri="{C3380CC4-5D6E-409C-BE32-E72D297353CC}">
              <c16:uniqueId val="{00000003-A5EF-4D15-8F5B-16DCBC17D026}"/>
            </c:ext>
          </c:extLst>
        </c:ser>
        <c:dLbls>
          <c:dLblPos val="outEnd"/>
          <c:showLegendKey val="0"/>
          <c:showVal val="1"/>
          <c:showCatName val="0"/>
          <c:showSerName val="0"/>
          <c:showPercent val="0"/>
          <c:showBubbleSize val="0"/>
        </c:dLbls>
        <c:gapWidth val="182"/>
        <c:axId val="539664176"/>
        <c:axId val="539655648"/>
      </c:barChart>
      <c:catAx>
        <c:axId val="53966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9655648"/>
        <c:crosses val="autoZero"/>
        <c:auto val="1"/>
        <c:lblAlgn val="ctr"/>
        <c:lblOffset val="100"/>
        <c:noMultiLvlLbl val="0"/>
      </c:catAx>
      <c:valAx>
        <c:axId val="5396556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396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4" Type="http://schemas.openxmlformats.org/officeDocument/2006/relationships/chart" Target="../charts/chart4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 Id="rId9"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0</xdr:col>
      <xdr:colOff>289152</xdr:colOff>
      <xdr:row>1</xdr:row>
      <xdr:rowOff>166006</xdr:rowOff>
    </xdr:from>
    <xdr:to>
      <xdr:col>8</xdr:col>
      <xdr:colOff>466866</xdr:colOff>
      <xdr:row>15</xdr:row>
      <xdr:rowOff>146006</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243833</xdr:colOff>
      <xdr:row>1</xdr:row>
      <xdr:rowOff>166006</xdr:rowOff>
    </xdr:from>
    <xdr:to>
      <xdr:col>15</xdr:col>
      <xdr:colOff>602975</xdr:colOff>
      <xdr:row>15</xdr:row>
      <xdr:rowOff>146006</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379942</xdr:colOff>
      <xdr:row>1</xdr:row>
      <xdr:rowOff>166006</xdr:rowOff>
    </xdr:from>
    <xdr:to>
      <xdr:col>24</xdr:col>
      <xdr:colOff>557656</xdr:colOff>
      <xdr:row>15</xdr:row>
      <xdr:rowOff>146006</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375708</xdr:colOff>
      <xdr:row>16</xdr:row>
      <xdr:rowOff>146957</xdr:rowOff>
    </xdr:from>
    <xdr:to>
      <xdr:col>24</xdr:col>
      <xdr:colOff>553422</xdr:colOff>
      <xdr:row>30</xdr:row>
      <xdr:rowOff>126957</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224668</xdr:colOff>
      <xdr:row>16</xdr:row>
      <xdr:rowOff>137432</xdr:rowOff>
    </xdr:from>
    <xdr:to>
      <xdr:col>15</xdr:col>
      <xdr:colOff>583810</xdr:colOff>
      <xdr:row>30</xdr:row>
      <xdr:rowOff>117432</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274107</xdr:colOff>
      <xdr:row>16</xdr:row>
      <xdr:rowOff>175532</xdr:rowOff>
    </xdr:from>
    <xdr:to>
      <xdr:col>8</xdr:col>
      <xdr:colOff>451821</xdr:colOff>
      <xdr:row>30</xdr:row>
      <xdr:rowOff>155532</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265037</xdr:colOff>
      <xdr:row>32</xdr:row>
      <xdr:rowOff>95703</xdr:rowOff>
    </xdr:from>
    <xdr:to>
      <xdr:col>8</xdr:col>
      <xdr:colOff>442751</xdr:colOff>
      <xdr:row>46</xdr:row>
      <xdr:rowOff>75703</xdr:rowOff>
    </xdr:to>
    <xdr:graphicFrame macro="">
      <xdr:nvGraphicFramePr>
        <xdr:cNvPr id="10" name="Chart 9">
          <a:extLst>
            <a:ext uri="{FF2B5EF4-FFF2-40B4-BE49-F238E27FC236}">
              <a16:creationId xmlns:a16="http://schemas.microsoft.com/office/drawing/2014/main" id="{00000000-0008-0000-09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213180</xdr:colOff>
      <xdr:row>32</xdr:row>
      <xdr:rowOff>114753</xdr:rowOff>
    </xdr:from>
    <xdr:to>
      <xdr:col>15</xdr:col>
      <xdr:colOff>572322</xdr:colOff>
      <xdr:row>46</xdr:row>
      <xdr:rowOff>94753</xdr:rowOff>
    </xdr:to>
    <xdr:graphicFrame macro="">
      <xdr:nvGraphicFramePr>
        <xdr:cNvPr id="11" name="Chart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371325</xdr:colOff>
      <xdr:row>32</xdr:row>
      <xdr:rowOff>95703</xdr:rowOff>
    </xdr:from>
    <xdr:to>
      <xdr:col>24</xdr:col>
      <xdr:colOff>549039</xdr:colOff>
      <xdr:row>46</xdr:row>
      <xdr:rowOff>75703</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525236</xdr:colOff>
      <xdr:row>0</xdr:row>
      <xdr:rowOff>209551</xdr:rowOff>
    </xdr:from>
    <xdr:to>
      <xdr:col>13</xdr:col>
      <xdr:colOff>104321</xdr:colOff>
      <xdr:row>0</xdr:row>
      <xdr:rowOff>498927</xdr:rowOff>
    </xdr:to>
    <mc:AlternateContent xmlns:mc="http://schemas.openxmlformats.org/markup-compatibility/2006" xmlns:a14="http://schemas.microsoft.com/office/drawing/2010/main">
      <mc:Choice Requires="a14">
        <xdr:graphicFrame macro="">
          <xdr:nvGraphicFramePr>
            <xdr:cNvPr id="13" name="Torronto">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0/slicer">
              <sle:slicer xmlns:sle="http://schemas.microsoft.com/office/drawing/2010/slicer" name="Torronto"/>
            </a:graphicData>
          </a:graphic>
        </xdr:graphicFrame>
      </mc:Choice>
      <mc:Fallback xmlns="">
        <xdr:sp macro="" textlink="">
          <xdr:nvSpPr>
            <xdr:cNvPr id="0" name=""/>
            <xdr:cNvSpPr>
              <a:spLocks noTextEdit="1"/>
            </xdr:cNvSpPr>
          </xdr:nvSpPr>
          <xdr:spPr>
            <a:xfrm>
              <a:off x="6902450" y="390980"/>
              <a:ext cx="1828800" cy="289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493486</xdr:colOff>
      <xdr:row>0</xdr:row>
      <xdr:rowOff>214087</xdr:rowOff>
    </xdr:from>
    <xdr:to>
      <xdr:col>16</xdr:col>
      <xdr:colOff>498929</xdr:colOff>
      <xdr:row>0</xdr:row>
      <xdr:rowOff>526143</xdr:rowOff>
    </xdr:to>
    <mc:AlternateContent xmlns:mc="http://schemas.openxmlformats.org/markup-compatibility/2006" xmlns:a14="http://schemas.microsoft.com/office/drawing/2010/main">
      <mc:Choice Requires="a14">
        <xdr:graphicFrame macro="">
          <xdr:nvGraphicFramePr>
            <xdr:cNvPr id="14" name="Vancouver">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microsoft.com/office/drawing/2010/slicer">
              <sle:slicer xmlns:sle="http://schemas.microsoft.com/office/drawing/2010/slicer" name="Vancouver"/>
            </a:graphicData>
          </a:graphic>
        </xdr:graphicFrame>
      </mc:Choice>
      <mc:Fallback xmlns="">
        <xdr:sp macro="" textlink="">
          <xdr:nvSpPr>
            <xdr:cNvPr id="0" name=""/>
            <xdr:cNvSpPr>
              <a:spLocks noTextEdit="1"/>
            </xdr:cNvSpPr>
          </xdr:nvSpPr>
          <xdr:spPr>
            <a:xfrm>
              <a:off x="9120415" y="395516"/>
              <a:ext cx="1828800" cy="31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28575</xdr:colOff>
      <xdr:row>8</xdr:row>
      <xdr:rowOff>73025</xdr:rowOff>
    </xdr:from>
    <xdr:to>
      <xdr:col>6</xdr:col>
      <xdr:colOff>279400</xdr:colOff>
      <xdr:row>19</xdr:row>
      <xdr:rowOff>25400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20</xdr:row>
      <xdr:rowOff>25399</xdr:rowOff>
    </xdr:from>
    <xdr:to>
      <xdr:col>12</xdr:col>
      <xdr:colOff>114300</xdr:colOff>
      <xdr:row>32</xdr:row>
      <xdr:rowOff>98424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257175</xdr:colOff>
      <xdr:row>20</xdr:row>
      <xdr:rowOff>9525</xdr:rowOff>
    </xdr:from>
    <xdr:to>
      <xdr:col>17</xdr:col>
      <xdr:colOff>273050</xdr:colOff>
      <xdr:row>31</xdr:row>
      <xdr:rowOff>88900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415925</xdr:colOff>
      <xdr:row>20</xdr:row>
      <xdr:rowOff>9525</xdr:rowOff>
    </xdr:from>
    <xdr:to>
      <xdr:col>22</xdr:col>
      <xdr:colOff>527050</xdr:colOff>
      <xdr:row>31</xdr:row>
      <xdr:rowOff>19050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158750</xdr:colOff>
      <xdr:row>7</xdr:row>
      <xdr:rowOff>38100</xdr:rowOff>
    </xdr:from>
    <xdr:to>
      <xdr:col>2</xdr:col>
      <xdr:colOff>711200</xdr:colOff>
      <xdr:row>22</xdr:row>
      <xdr:rowOff>107950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7</xdr:row>
      <xdr:rowOff>22225</xdr:rowOff>
    </xdr:from>
    <xdr:to>
      <xdr:col>6</xdr:col>
      <xdr:colOff>625475</xdr:colOff>
      <xdr:row>22</xdr:row>
      <xdr:rowOff>3175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7</xdr:row>
      <xdr:rowOff>28575</xdr:rowOff>
    </xdr:from>
    <xdr:to>
      <xdr:col>10</xdr:col>
      <xdr:colOff>1066800</xdr:colOff>
      <xdr:row>20</xdr:row>
      <xdr:rowOff>165100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584201</xdr:colOff>
      <xdr:row>7</xdr:row>
      <xdr:rowOff>104775</xdr:rowOff>
    </xdr:from>
    <xdr:to>
      <xdr:col>15</xdr:col>
      <xdr:colOff>50801</xdr:colOff>
      <xdr:row>23</xdr:row>
      <xdr:rowOff>33866</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244475</xdr:colOff>
      <xdr:row>7</xdr:row>
      <xdr:rowOff>60325</xdr:rowOff>
    </xdr:from>
    <xdr:to>
      <xdr:col>18</xdr:col>
      <xdr:colOff>403225</xdr:colOff>
      <xdr:row>22</xdr:row>
      <xdr:rowOff>41275</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320675</xdr:colOff>
      <xdr:row>7</xdr:row>
      <xdr:rowOff>85725</xdr:rowOff>
    </xdr:from>
    <xdr:to>
      <xdr:col>21</xdr:col>
      <xdr:colOff>1054100</xdr:colOff>
      <xdr:row>18</xdr:row>
      <xdr:rowOff>177800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333375</xdr:colOff>
      <xdr:row>7</xdr:row>
      <xdr:rowOff>79375</xdr:rowOff>
    </xdr:from>
    <xdr:to>
      <xdr:col>1</xdr:col>
      <xdr:colOff>885825</xdr:colOff>
      <xdr:row>22</xdr:row>
      <xdr:rowOff>60325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418041</xdr:colOff>
      <xdr:row>7</xdr:row>
      <xdr:rowOff>30691</xdr:rowOff>
    </xdr:from>
    <xdr:to>
      <xdr:col>6</xdr:col>
      <xdr:colOff>418041</xdr:colOff>
      <xdr:row>22</xdr:row>
      <xdr:rowOff>11641</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1584325</xdr:colOff>
      <xdr:row>5</xdr:row>
      <xdr:rowOff>34925</xdr:rowOff>
    </xdr:from>
    <xdr:to>
      <xdr:col>8</xdr:col>
      <xdr:colOff>6156325</xdr:colOff>
      <xdr:row>20</xdr:row>
      <xdr:rowOff>15875</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1425575</xdr:colOff>
      <xdr:row>5</xdr:row>
      <xdr:rowOff>85725</xdr:rowOff>
    </xdr:from>
    <xdr:to>
      <xdr:col>0</xdr:col>
      <xdr:colOff>5997575</xdr:colOff>
      <xdr:row>20</xdr:row>
      <xdr:rowOff>66675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1584325</xdr:colOff>
      <xdr:row>5</xdr:row>
      <xdr:rowOff>85725</xdr:rowOff>
    </xdr:from>
    <xdr:to>
      <xdr:col>5</xdr:col>
      <xdr:colOff>422275</xdr:colOff>
      <xdr:row>20</xdr:row>
      <xdr:rowOff>66675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236361</xdr:colOff>
      <xdr:row>31</xdr:row>
      <xdr:rowOff>148166</xdr:rowOff>
    </xdr:from>
    <xdr:to>
      <xdr:col>2</xdr:col>
      <xdr:colOff>2448277</xdr:colOff>
      <xdr:row>44</xdr:row>
      <xdr:rowOff>34572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10584</xdr:colOff>
      <xdr:row>31</xdr:row>
      <xdr:rowOff>57150</xdr:rowOff>
    </xdr:from>
    <xdr:to>
      <xdr:col>4</xdr:col>
      <xdr:colOff>1107723</xdr:colOff>
      <xdr:row>44</xdr:row>
      <xdr:rowOff>134055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123472</xdr:colOff>
      <xdr:row>45</xdr:row>
      <xdr:rowOff>14817</xdr:rowOff>
    </xdr:from>
    <xdr:to>
      <xdr:col>2</xdr:col>
      <xdr:colOff>1756833</xdr:colOff>
      <xdr:row>54</xdr:row>
      <xdr:rowOff>141111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1809749</xdr:colOff>
      <xdr:row>44</xdr:row>
      <xdr:rowOff>177094</xdr:rowOff>
    </xdr:from>
    <xdr:to>
      <xdr:col>3</xdr:col>
      <xdr:colOff>1919111</xdr:colOff>
      <xdr:row>54</xdr:row>
      <xdr:rowOff>162278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433917</xdr:colOff>
      <xdr:row>22</xdr:row>
      <xdr:rowOff>162984</xdr:rowOff>
    </xdr:from>
    <xdr:to>
      <xdr:col>12</xdr:col>
      <xdr:colOff>70556</xdr:colOff>
      <xdr:row>33</xdr:row>
      <xdr:rowOff>119945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209550</xdr:colOff>
      <xdr:row>33</xdr:row>
      <xdr:rowOff>171450</xdr:rowOff>
    </xdr:from>
    <xdr:to>
      <xdr:col>24</xdr:col>
      <xdr:colOff>396875</xdr:colOff>
      <xdr:row>46</xdr:row>
      <xdr:rowOff>12700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19</xdr:row>
      <xdr:rowOff>166688</xdr:rowOff>
    </xdr:from>
    <xdr:to>
      <xdr:col>20</xdr:col>
      <xdr:colOff>419100</xdr:colOff>
      <xdr:row>35</xdr:row>
      <xdr:rowOff>14288</xdr:rowOff>
    </xdr:to>
    <xdr:graphicFrame macro="">
      <xdr:nvGraphicFramePr>
        <xdr:cNvPr id="3" name="Chart 2">
          <a:extLst>
            <a:ext uri="{FF2B5EF4-FFF2-40B4-BE49-F238E27FC236}">
              <a16:creationId xmlns:a16="http://schemas.microsoft.com/office/drawing/2014/main" id="{7F7BAEFA-15CE-64FD-91C1-41CE4B0E6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485775</xdr:colOff>
      <xdr:row>2</xdr:row>
      <xdr:rowOff>71438</xdr:rowOff>
    </xdr:from>
    <xdr:to>
      <xdr:col>25</xdr:col>
      <xdr:colOff>180975</xdr:colOff>
      <xdr:row>17</xdr:row>
      <xdr:rowOff>119063</xdr:rowOff>
    </xdr:to>
    <xdr:graphicFrame macro="">
      <xdr:nvGraphicFramePr>
        <xdr:cNvPr id="5" name="Chart 4">
          <a:extLst>
            <a:ext uri="{FF2B5EF4-FFF2-40B4-BE49-F238E27FC236}">
              <a16:creationId xmlns:a16="http://schemas.microsoft.com/office/drawing/2014/main" id="{03088DF3-7623-80A0-88E4-97A8A24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30</xdr:row>
      <xdr:rowOff>80963</xdr:rowOff>
    </xdr:from>
    <xdr:to>
      <xdr:col>10</xdr:col>
      <xdr:colOff>361950</xdr:colOff>
      <xdr:row>45</xdr:row>
      <xdr:rowOff>109538</xdr:rowOff>
    </xdr:to>
    <xdr:graphicFrame macro="">
      <xdr:nvGraphicFramePr>
        <xdr:cNvPr id="7" name="Chart 6">
          <a:extLst>
            <a:ext uri="{FF2B5EF4-FFF2-40B4-BE49-F238E27FC236}">
              <a16:creationId xmlns:a16="http://schemas.microsoft.com/office/drawing/2014/main" id="{C9891401-373B-CB94-E6F5-B4DD7AB95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21</xdr:row>
      <xdr:rowOff>22225</xdr:rowOff>
    </xdr:from>
    <xdr:to>
      <xdr:col>2</xdr:col>
      <xdr:colOff>98425</xdr:colOff>
      <xdr:row>31</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301625</xdr:colOff>
      <xdr:row>21</xdr:row>
      <xdr:rowOff>41275</xdr:rowOff>
    </xdr:from>
    <xdr:to>
      <xdr:col>4</xdr:col>
      <xdr:colOff>673100</xdr:colOff>
      <xdr:row>31</xdr:row>
      <xdr:rowOff>165100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129540</xdr:colOff>
      <xdr:row>22</xdr:row>
      <xdr:rowOff>167640</xdr:rowOff>
    </xdr:from>
    <xdr:to>
      <xdr:col>20</xdr:col>
      <xdr:colOff>83820</xdr:colOff>
      <xdr:row>32</xdr:row>
      <xdr:rowOff>3810</xdr:rowOff>
    </xdr:to>
    <xdr:graphicFrame macro="">
      <xdr:nvGraphicFramePr>
        <xdr:cNvPr id="2" name="Chart 1">
          <a:extLst>
            <a:ext uri="{FF2B5EF4-FFF2-40B4-BE49-F238E27FC236}">
              <a16:creationId xmlns:a16="http://schemas.microsoft.com/office/drawing/2014/main" id="{DD1CC52A-C82E-9579-E316-7CFD05B8B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548640</xdr:colOff>
      <xdr:row>8</xdr:row>
      <xdr:rowOff>80010</xdr:rowOff>
    </xdr:from>
    <xdr:to>
      <xdr:col>27</xdr:col>
      <xdr:colOff>198120</xdr:colOff>
      <xdr:row>16</xdr:row>
      <xdr:rowOff>60960</xdr:rowOff>
    </xdr:to>
    <xdr:graphicFrame macro="">
      <xdr:nvGraphicFramePr>
        <xdr:cNvPr id="3" name="Chart 2">
          <a:extLst>
            <a:ext uri="{FF2B5EF4-FFF2-40B4-BE49-F238E27FC236}">
              <a16:creationId xmlns:a16="http://schemas.microsoft.com/office/drawing/2014/main" id="{30B1F254-5AFB-5376-50F8-DEB5558D9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152400</xdr:colOff>
      <xdr:row>17</xdr:row>
      <xdr:rowOff>152400</xdr:rowOff>
    </xdr:from>
    <xdr:to>
      <xdr:col>29</xdr:col>
      <xdr:colOff>220980</xdr:colOff>
      <xdr:row>29</xdr:row>
      <xdr:rowOff>11430</xdr:rowOff>
    </xdr:to>
    <xdr:graphicFrame macro="">
      <xdr:nvGraphicFramePr>
        <xdr:cNvPr id="4" name="Chart 3">
          <a:extLst>
            <a:ext uri="{FF2B5EF4-FFF2-40B4-BE49-F238E27FC236}">
              <a16:creationId xmlns:a16="http://schemas.microsoft.com/office/drawing/2014/main" id="{BED2ED17-6187-4199-8CFF-8DD9E83F8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523875</xdr:colOff>
      <xdr:row>15</xdr:row>
      <xdr:rowOff>136525</xdr:rowOff>
    </xdr:from>
    <xdr:to>
      <xdr:col>2</xdr:col>
      <xdr:colOff>25400</xdr:colOff>
      <xdr:row>24</xdr:row>
      <xdr:rowOff>76200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1076325</xdr:colOff>
      <xdr:row>12</xdr:row>
      <xdr:rowOff>85725</xdr:rowOff>
    </xdr:from>
    <xdr:to>
      <xdr:col>7</xdr:col>
      <xdr:colOff>565150</xdr:colOff>
      <xdr:row>22</xdr:row>
      <xdr:rowOff>76200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619125</xdr:colOff>
      <xdr:row>34</xdr:row>
      <xdr:rowOff>53975</xdr:rowOff>
    </xdr:from>
    <xdr:to>
      <xdr:col>3</xdr:col>
      <xdr:colOff>355600</xdr:colOff>
      <xdr:row>47</xdr:row>
      <xdr:rowOff>95250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130175</xdr:colOff>
      <xdr:row>29</xdr:row>
      <xdr:rowOff>180975</xdr:rowOff>
    </xdr:from>
    <xdr:to>
      <xdr:col>7</xdr:col>
      <xdr:colOff>171450</xdr:colOff>
      <xdr:row>43</xdr:row>
      <xdr:rowOff>63500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9</xdr:row>
      <xdr:rowOff>79374</xdr:rowOff>
    </xdr:from>
    <xdr:to>
      <xdr:col>26</xdr:col>
      <xdr:colOff>447675</xdr:colOff>
      <xdr:row>24</xdr:row>
      <xdr:rowOff>28574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200025</xdr:colOff>
      <xdr:row>9</xdr:row>
      <xdr:rowOff>123825</xdr:rowOff>
    </xdr:from>
    <xdr:to>
      <xdr:col>33</xdr:col>
      <xdr:colOff>387350</xdr:colOff>
      <xdr:row>20</xdr:row>
      <xdr:rowOff>63500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111124</xdr:colOff>
      <xdr:row>35</xdr:row>
      <xdr:rowOff>114300</xdr:rowOff>
    </xdr:from>
    <xdr:to>
      <xdr:col>20</xdr:col>
      <xdr:colOff>133349</xdr:colOff>
      <xdr:row>47</xdr:row>
      <xdr:rowOff>171450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531813</xdr:colOff>
      <xdr:row>10</xdr:row>
      <xdr:rowOff>160338</xdr:rowOff>
    </xdr:from>
    <xdr:to>
      <xdr:col>16</xdr:col>
      <xdr:colOff>95250</xdr:colOff>
      <xdr:row>23</xdr:row>
      <xdr:rowOff>127000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47625</xdr:colOff>
      <xdr:row>30</xdr:row>
      <xdr:rowOff>166688</xdr:rowOff>
    </xdr:from>
    <xdr:to>
      <xdr:col>27</xdr:col>
      <xdr:colOff>352425</xdr:colOff>
      <xdr:row>46</xdr:row>
      <xdr:rowOff>14288</xdr:rowOff>
    </xdr:to>
    <xdr:graphicFrame macro="">
      <xdr:nvGraphicFramePr>
        <xdr:cNvPr id="11" name="Chart 10">
          <a:extLst>
            <a:ext uri="{FF2B5EF4-FFF2-40B4-BE49-F238E27FC236}">
              <a16:creationId xmlns:a16="http://schemas.microsoft.com/office/drawing/2014/main" id="{6AC31E7C-10F0-F86E-C634-49B40E58D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 refreshedDate="44710.014175810182" createdVersion="6" refreshedVersion="6" minRefreshableVersion="3" recordCount="40" xr:uid="{00000000-000A-0000-FFFF-FFFF22000000}">
  <cacheSource type="worksheet">
    <worksheetSource ref="G2:I42" sheet="Sheet2"/>
  </cacheSource>
  <cacheFields count="3">
    <cacheField name="Parameter" numFmtId="0">
      <sharedItems count="44">
        <s v="superhost_with_identity"/>
        <s v="superhost_without_identity"/>
        <s v="host_with_identity"/>
        <s v="host_without_identity"/>
        <s v="SUPERHOST_WITH_more_than_avg_response_rate"/>
        <s v="SUPERHOST_WITH_less_than_avg_response_rate"/>
        <s v="HOST_WITH_more_than_avg_response_rate"/>
        <s v="HOST_WITH_less_than_avg_response_rate"/>
        <s v="SUPERHOST_WITH_more_than_avg_acceptance_rate"/>
        <s v="SUPERHOST_WITH_Less_than_avg_acceptance_rate"/>
        <s v="HOST_WITH_more_than_avg_acceptance_rate"/>
        <s v="HOST_WITH_less_than_avg_acceptance_rate"/>
        <s v="superhost_with_profilepic"/>
        <s v="superhost_without_profilepic"/>
        <s v="host_with_profilepic"/>
        <s v="host_without_profilepic"/>
        <s v="Percentage of SuperHost with Atleast 1 instant booking"/>
        <s v="Percentage of SuperHost with 0 instant booking"/>
        <s v="Percentage of NormalHost with Atleast 1 instant booking"/>
        <s v="Percentage of NormalHost with 0 instant booking"/>
        <s v="Percentage of Super host with Average Rating greater_than 4"/>
        <s v="Percentage of Super host with Average Rating &lt;= 4"/>
        <s v="Percentage of Normal host with Average Rating greater_than 4"/>
        <s v="Percentage of Normal host with Average Rating &lt;= 4"/>
        <s v="Number of Super host with Average Rating greater_than 4 for review_scores_value"/>
        <s v="Number of Super host with Average Rating less_than 4 for review_scores_value"/>
        <s v="Number of Normal host with Average Rating greater_than 4 for review_scores_value"/>
        <s v="Number of Normal host with Average Rating less_than 4 for review_scores_value"/>
        <s v="Percentage of SUPER HOST who got atleast 4 positive comments"/>
        <s v="Percentage of SUPER HOST who got atleast 4 Negetive comments"/>
        <s v="Percentage of NORMAL HOST who got atleast 4 positive comments"/>
        <s v="Percentage of NORMAL HOST who got atleast 4 Negetive comments"/>
        <s v="Percentage of Super Host who have atleast one Big Listing"/>
        <s v="Percentage of Normal Host who have atleast one Big Listing"/>
        <s v="Percentage of HOST who are LOCAL to their listing Property and having more than acceptance rate of 80"/>
        <s v="Percentage of HOST who are NOT LOCAL to their listing Property and having more than acceptance rate of 80"/>
        <s v="Percentage of HOST who are LOCAL to their listing Property and having more than Response rate of 80"/>
        <s v="Percentage of HOST who are NOT LOCAL to their listing Property and having more than Response rate of 80"/>
        <s v="Percentage of HOST who are LOCAL to their listing Property and having IDDENTITY VERIFIED"/>
        <s v="Percentage of HOST who are NOT LOCAL to their listing Property and having IDDENTITY VERIFIED"/>
        <s v="No of SuperHost with 0 instant booking" u="1"/>
        <s v="No of NormalHost with 0 instant booking" u="1"/>
        <s v="No of NormalHost with Atleast 1 instant booking" u="1"/>
        <s v="No of SuperHost with Atleast 1 instant booking" u="1"/>
      </sharedItems>
    </cacheField>
    <cacheField name="Torronto" numFmtId="9">
      <sharedItems containsSemiMixedTypes="0" containsString="0" containsNumber="1" minValue="8.499787505312367E-4" maxValue="0.99915002124946872" count="39">
        <n v="0.94432639184020395"/>
        <n v="5.5673608159796002E-2"/>
        <n v="0.75433298319327735"/>
        <n v="0.24566701680672268"/>
        <n v="0.75180620484487903"/>
        <n v="3.3574160645983848E-2"/>
        <n v="0.32155987394957986"/>
        <n v="9.9264705882352935E-2"/>
        <n v="0.66255843603909903"/>
        <n v="0.18274543136421589"/>
        <n v="0.27639180672268909"/>
        <n v="0.15585609243697479"/>
        <n v="0.99915002124946872"/>
        <n v="8.499787505312367E-4"/>
        <n v="0.98897058823529416"/>
        <n v="1.1029411764705883E-2"/>
        <n v="0.25116872078198044"/>
        <n v="0.74883127921801951"/>
        <n v="0.2702205882352941"/>
        <n v="0.72977941176470584"/>
        <n v="0.97620059498512501"/>
        <n v="0.65756302521008403"/>
        <n v="8.0551470588235294E-2"/>
        <n v="0.97195070123246918"/>
        <n v="1.6999575010624734E-3"/>
        <n v="0.65480567226890751"/>
        <n v="3.0724789915966385E-2"/>
        <n v="0.8729281767955801"/>
        <n v="5.6523586910327245E-2"/>
        <n v="0.37657563025210083"/>
        <n v="3.0462184873949579E-2"/>
        <n v="0.81385465363365916"/>
        <n v="0.71901260504201681"/>
        <n v="0.28993288590604027"/>
        <n v="0.2984101100693029"/>
        <n v="0.40134228187919463"/>
        <n v="0.36995515695067266"/>
        <n v="0.36979865771812082"/>
        <n v="0.33652670199755402"/>
      </sharedItems>
    </cacheField>
    <cacheField name="Vancouver" numFmtId="9">
      <sharedItems containsSemiMixedTypes="0" containsString="0" containsNumber="1" minValue="0" maxValue="0.99755700325732899" count="39">
        <n v="0.96416938110749184"/>
        <n v="3.5830618892508145E-2"/>
        <n v="0.83403582718651215"/>
        <n v="0.16596417281348788"/>
        <n v="0.79315960912052119"/>
        <n v="4.8859934853420196E-2"/>
        <n v="0.49209694415173866"/>
        <n v="0.12434141201264488"/>
        <n v="0.74022801302931596"/>
        <n v="0.16042345276872963"/>
        <n v="0.44994731296101159"/>
        <n v="0.22918861959957851"/>
        <n v="0.99755700325732899"/>
        <n v="2.4429967426710096E-3"/>
        <n v="0.98998946259220233"/>
        <n v="1.0010537407797681E-2"/>
        <n v="0.29315960912052119"/>
        <n v="0.70684039087947881"/>
        <n v="0.33245521601685984"/>
        <n v="0.6675447839831401"/>
        <n v="0.97964169381107491"/>
        <n v="0"/>
        <n v="0.77291886195995785"/>
        <n v="0.05"/>
        <n v="0.97882736156351791"/>
        <n v="0.75869336143308741"/>
        <n v="2.476290832455216E-2"/>
        <n v="0.91205211726384361"/>
        <n v="5.2931596091205214E-2"/>
        <n v="0.50052687038988408"/>
        <n v="4.4257112750263436E-2"/>
        <n v="0.90228013029315957"/>
        <n v="0.84773445732349839"/>
        <n v="0.55842185128983313"/>
        <n v="0.65119277885235327"/>
        <n v="0.61684370257966614"/>
        <n v="0.70277240490006443"/>
        <n v="0.88998482549317148"/>
        <n v="0.8897485493230173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13"/>
    <x v="21"/>
  </r>
  <r>
    <x v="22"/>
    <x v="21"/>
    <x v="22"/>
  </r>
  <r>
    <x v="23"/>
    <x v="22"/>
    <x v="23"/>
  </r>
  <r>
    <x v="24"/>
    <x v="23"/>
    <x v="24"/>
  </r>
  <r>
    <x v="25"/>
    <x v="24"/>
    <x v="21"/>
  </r>
  <r>
    <x v="26"/>
    <x v="25"/>
    <x v="25"/>
  </r>
  <r>
    <x v="27"/>
    <x v="26"/>
    <x v="26"/>
  </r>
  <r>
    <x v="28"/>
    <x v="27"/>
    <x v="27"/>
  </r>
  <r>
    <x v="29"/>
    <x v="28"/>
    <x v="28"/>
  </r>
  <r>
    <x v="30"/>
    <x v="29"/>
    <x v="29"/>
  </r>
  <r>
    <x v="31"/>
    <x v="30"/>
    <x v="30"/>
  </r>
  <r>
    <x v="32"/>
    <x v="31"/>
    <x v="31"/>
  </r>
  <r>
    <x v="33"/>
    <x v="32"/>
    <x v="32"/>
  </r>
  <r>
    <x v="34"/>
    <x v="33"/>
    <x v="33"/>
  </r>
  <r>
    <x v="35"/>
    <x v="34"/>
    <x v="34"/>
  </r>
  <r>
    <x v="36"/>
    <x v="35"/>
    <x v="35"/>
  </r>
  <r>
    <x v="37"/>
    <x v="36"/>
    <x v="36"/>
  </r>
  <r>
    <x v="38"/>
    <x v="37"/>
    <x v="37"/>
  </r>
  <r>
    <x v="39"/>
    <x v="38"/>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Q3:S7" firstHeaderRow="0" firstDataRow="1" firstDataCol="1"/>
  <pivotFields count="3">
    <pivotField axis="axisRow" showAll="0">
      <items count="45">
        <item h="1" x="2"/>
        <item h="1" x="11"/>
        <item h="1" x="7"/>
        <item h="1" x="10"/>
        <item h="1" x="6"/>
        <item h="1" x="14"/>
        <item h="1" x="3"/>
        <item h="1" x="15"/>
        <item m="1" x="41"/>
        <item m="1" x="42"/>
        <item m="1" x="40"/>
        <item m="1" x="43"/>
        <item h="1" x="26"/>
        <item h="1" x="27"/>
        <item h="1" x="24"/>
        <item h="1" x="25"/>
        <item h="1" x="38"/>
        <item h="1" x="34"/>
        <item h="1" x="36"/>
        <item h="1" x="39"/>
        <item h="1" x="35"/>
        <item h="1" x="37"/>
        <item h="1" x="31"/>
        <item h="1" x="30"/>
        <item h="1" x="33"/>
        <item h="1" x="23"/>
        <item h="1" x="22"/>
        <item h="1" x="29"/>
        <item h="1" x="28"/>
        <item h="1" x="32"/>
        <item h="1" x="21"/>
        <item h="1" x="20"/>
        <item h="1" x="0"/>
        <item h="1" x="9"/>
        <item h="1" x="5"/>
        <item h="1" x="8"/>
        <item h="1" x="4"/>
        <item h="1" x="12"/>
        <item h="1" x="1"/>
        <item h="1" x="13"/>
        <item x="16"/>
        <item x="17"/>
        <item x="18"/>
        <item x="19"/>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40"/>
    </i>
    <i>
      <x v="41"/>
    </i>
    <i>
      <x v="42"/>
    </i>
    <i>
      <x v="43"/>
    </i>
  </rowItems>
  <colFields count="1">
    <field x="-2"/>
  </colFields>
  <colItems count="2">
    <i>
      <x/>
    </i>
    <i i="1">
      <x v="1"/>
    </i>
  </colItems>
  <dataFields count="2">
    <dataField name="Sum of Torronto" fld="1" baseField="0" baseItem="0"/>
    <dataField name="Sum of Vancouver" fld="2" baseField="0" baseItem="0"/>
  </dataFields>
  <formats count="1">
    <format dxfId="6">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x="38"/>
        <item h="1" x="34"/>
        <item h="1" x="36"/>
        <item x="39"/>
        <item h="1" x="35"/>
        <item h="1"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6"/>
    </i>
    <i>
      <x v="19"/>
    </i>
  </rowItems>
  <colFields count="1">
    <field x="-2"/>
  </colFields>
  <colItems count="2">
    <i>
      <x/>
    </i>
    <i i="1">
      <x v="1"/>
    </i>
  </colItems>
  <dataFields count="2">
    <dataField name="Sum of Torronto" fld="1" baseField="0" baseItem="0"/>
    <dataField name="Sum of Vancouver" fld="2" baseField="0" baseItem="0"/>
  </dataFields>
  <formats count="1">
    <format dxfId="0">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h="1" x="38"/>
        <item h="1" x="34"/>
        <item x="36"/>
        <item h="1" x="39"/>
        <item h="1" x="35"/>
        <item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8"/>
    </i>
    <i>
      <x v="21"/>
    </i>
  </rowItems>
  <colFields count="1">
    <field x="-2"/>
  </colFields>
  <colItems count="2">
    <i>
      <x/>
    </i>
    <i i="1">
      <x v="1"/>
    </i>
  </colItems>
  <dataFields count="2">
    <dataField name="Sum of Vancouver" fld="2" baseField="0" baseItem="0"/>
    <dataField name="Sum of Torronto" fld="1" baseField="0" baseItem="0"/>
  </dataFields>
  <formats count="1">
    <format dxfId="1">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M3:O7" firstHeaderRow="0" firstDataRow="1" firstDataCol="1"/>
  <pivotFields count="3">
    <pivotField axis="axisRow" showAll="0">
      <items count="45">
        <item h="1" x="2"/>
        <item h="1" x="11"/>
        <item h="1" x="7"/>
        <item h="1" x="10"/>
        <item h="1" x="6"/>
        <item x="14"/>
        <item h="1" x="3"/>
        <item x="15"/>
        <item h="1" m="1" x="41"/>
        <item h="1" m="1" x="42"/>
        <item h="1" m="1" x="40"/>
        <item h="1" m="1" x="43"/>
        <item h="1" x="26"/>
        <item h="1" x="27"/>
        <item h="1" x="24"/>
        <item h="1" x="25"/>
        <item h="1" x="38"/>
        <item h="1" x="34"/>
        <item h="1" x="36"/>
        <item h="1" x="39"/>
        <item h="1" x="35"/>
        <item h="1" x="37"/>
        <item h="1" x="31"/>
        <item h="1" x="30"/>
        <item h="1" x="33"/>
        <item h="1" x="23"/>
        <item h="1" x="22"/>
        <item h="1" x="29"/>
        <item h="1" x="28"/>
        <item h="1" x="32"/>
        <item h="1" x="21"/>
        <item h="1" x="20"/>
        <item h="1" x="0"/>
        <item h="1" x="9"/>
        <item h="1" x="5"/>
        <item h="1" x="8"/>
        <item h="1" x="4"/>
        <item x="12"/>
        <item h="1" x="1"/>
        <item x="13"/>
        <item h="1" x="16"/>
        <item h="1" x="17"/>
        <item h="1" x="18"/>
        <item h="1" x="19"/>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5"/>
    </i>
    <i>
      <x v="7"/>
    </i>
    <i>
      <x v="37"/>
    </i>
    <i>
      <x v="39"/>
    </i>
  </rowItems>
  <colFields count="1">
    <field x="-2"/>
  </colFields>
  <colItems count="2">
    <i>
      <x/>
    </i>
    <i i="1">
      <x v="1"/>
    </i>
  </colItems>
  <dataFields count="2">
    <dataField name="Sum of Torronto" fld="1" baseField="0" baseItem="0"/>
    <dataField name="Sum of Vancouver" fld="2" baseField="0" baseItem="0"/>
  </dataFields>
  <formats count="1">
    <format dxfId="7">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K7" firstHeaderRow="0" firstDataRow="1" firstDataCol="1"/>
  <pivotFields count="3">
    <pivotField axis="axisRow" showAll="0" sortType="descending">
      <items count="45">
        <item h="1" x="13"/>
        <item x="1"/>
        <item h="1" x="12"/>
        <item h="1" x="4"/>
        <item h="1" x="8"/>
        <item h="1" x="5"/>
        <item h="1" x="9"/>
        <item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x="3"/>
        <item h="1" x="14"/>
        <item h="1" x="6"/>
        <item h="1" x="10"/>
        <item h="1" x="7"/>
        <item h="1" x="11"/>
        <item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
    </i>
    <i>
      <x v="7"/>
    </i>
    <i>
      <x v="37"/>
    </i>
    <i>
      <x v="43"/>
    </i>
  </rowItems>
  <colFields count="1">
    <field x="-2"/>
  </colFields>
  <colItems count="2">
    <i>
      <x/>
    </i>
    <i i="1">
      <x v="1"/>
    </i>
  </colItems>
  <dataFields count="2">
    <dataField name="Sum of Torronto" fld="1" baseField="0" baseItem="0"/>
    <dataField name="Sum of Vancouver" fld="2" baseField="0" baseItem="0"/>
  </dataFields>
  <formats count="1">
    <format dxfId="8">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7" firstHeaderRow="0" firstDataRow="1" firstDataCol="1"/>
  <pivotFields count="3">
    <pivotField axis="axisRow" showAll="0" sortType="descending">
      <items count="45">
        <item h="1" x="13"/>
        <item h="1" x="1"/>
        <item h="1" x="12"/>
        <item x="4"/>
        <item h="1" x="8"/>
        <item x="5"/>
        <item h="1" x="9"/>
        <item h="1"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h="1" x="3"/>
        <item h="1" x="14"/>
        <item x="6"/>
        <item h="1" x="10"/>
        <item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3"/>
    </i>
    <i>
      <x v="5"/>
    </i>
    <i>
      <x v="39"/>
    </i>
    <i>
      <x v="41"/>
    </i>
  </rowItems>
  <colFields count="1">
    <field x="-2"/>
  </colFields>
  <colItems count="2">
    <i>
      <x/>
    </i>
    <i i="1">
      <x v="1"/>
    </i>
  </colItems>
  <dataFields count="2">
    <dataField name="Sum of Torronto" fld="1" baseField="0" baseItem="0"/>
    <dataField name="Sum of Vancouver" fld="2" baseField="0" baseItem="0"/>
  </dataFields>
  <formats count="1">
    <format dxfId="9">
      <pivotArea collapsedLevelsAreSubtotals="1" fieldPosition="0">
        <references count="1">
          <reference field="0" count="0"/>
        </references>
      </pivotArea>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0" firstDataRow="1" firstDataCol="1"/>
  <pivotFields count="3">
    <pivotField axis="axisRow" showAll="0" sortType="descending">
      <items count="45">
        <item h="1" x="13"/>
        <item h="1" x="1"/>
        <item h="1" x="12"/>
        <item h="1" x="4"/>
        <item x="8"/>
        <item h="1" x="5"/>
        <item x="9"/>
        <item h="1" x="0"/>
        <item h="1" x="16"/>
        <item h="1" x="17"/>
        <item h="1" x="20"/>
        <item h="1" x="21"/>
        <item h="1" x="32"/>
        <item h="1" x="28"/>
        <item h="1" x="29"/>
        <item h="1" x="18"/>
        <item h="1" x="19"/>
        <item h="1" x="22"/>
        <item h="1" x="23"/>
        <item h="1" x="33"/>
        <item h="1" x="30"/>
        <item h="1" x="31"/>
        <item h="1" x="37"/>
        <item h="1" x="35"/>
        <item h="1" x="39"/>
        <item h="1" x="36"/>
        <item h="1" x="34"/>
        <item h="1" x="38"/>
        <item h="1" x="25"/>
        <item h="1" x="24"/>
        <item h="1" x="27"/>
        <item h="1" x="26"/>
        <item h="1" m="1" x="43"/>
        <item h="1" m="1" x="40"/>
        <item h="1" m="1" x="42"/>
        <item h="1" m="1" x="41"/>
        <item h="1" x="15"/>
        <item h="1" x="3"/>
        <item h="1" x="14"/>
        <item h="1" x="6"/>
        <item x="10"/>
        <item h="1" x="7"/>
        <item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4"/>
    </i>
    <i>
      <x v="6"/>
    </i>
    <i>
      <x v="40"/>
    </i>
    <i>
      <x v="42"/>
    </i>
  </rowItems>
  <colFields count="1">
    <field x="-2"/>
  </colFields>
  <colItems count="2">
    <i>
      <x/>
    </i>
    <i i="1">
      <x v="1"/>
    </i>
  </colItems>
  <dataFields count="2">
    <dataField name="Sum of Torronto" fld="1" baseField="0" baseItem="0"/>
    <dataField name="Sum of Vancouver" fld="2" baseField="0" baseItem="0"/>
  </dataFields>
  <formats count="1">
    <format dxfId="10">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U3:W7" firstHeaderRow="0" firstDataRow="1" firstDataCol="1"/>
  <pivotFields count="3">
    <pivotField axis="axisRow" showAll="0" sortType="descending">
      <items count="45">
        <item h="1" x="13"/>
        <item h="1" x="1"/>
        <item h="1" x="12"/>
        <item h="1" x="4"/>
        <item h="1" x="8"/>
        <item h="1" x="5"/>
        <item h="1" x="9"/>
        <item h="1" x="0"/>
        <item h="1" x="16"/>
        <item h="1" x="17"/>
        <item x="20"/>
        <item x="21"/>
        <item h="1" x="32"/>
        <item h="1" x="28"/>
        <item h="1" x="29"/>
        <item h="1" x="18"/>
        <item h="1" x="19"/>
        <item x="22"/>
        <item x="23"/>
        <item h="1" x="33"/>
        <item h="1" x="30"/>
        <item h="1"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0"/>
    </i>
    <i>
      <x v="11"/>
    </i>
    <i>
      <x v="17"/>
    </i>
    <i>
      <x v="18"/>
    </i>
  </rowItems>
  <colFields count="1">
    <field x="-2"/>
  </colFields>
  <colItems count="2">
    <i>
      <x/>
    </i>
    <i i="1">
      <x v="1"/>
    </i>
  </colItems>
  <dataFields count="2">
    <dataField name="Sum of Vancouver" fld="2" baseField="0" baseItem="0"/>
    <dataField name="Sum of Torronto" fld="1" baseField="0" baseItem="0"/>
  </dataFields>
  <formats count="1">
    <format dxfId="11">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3:G5" firstHeaderRow="0" firstDataRow="1" firstDataCol="1"/>
  <pivotFields count="3">
    <pivotField axis="axisRow" showAll="0" sortType="descending">
      <items count="45">
        <item h="1" x="13"/>
        <item h="1" x="1"/>
        <item h="1" x="12"/>
        <item h="1" x="4"/>
        <item h="1" x="8"/>
        <item h="1" x="5"/>
        <item h="1" x="9"/>
        <item h="1" x="0"/>
        <item h="1" x="16"/>
        <item h="1" x="17"/>
        <item h="1" x="20"/>
        <item h="1" x="21"/>
        <item x="32"/>
        <item h="1" x="28"/>
        <item h="1" x="29"/>
        <item h="1" x="18"/>
        <item h="1" x="19"/>
        <item h="1" x="22"/>
        <item h="1" x="23"/>
        <item x="33"/>
        <item h="1" x="30"/>
        <item h="1"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2"/>
    </i>
    <i>
      <x v="19"/>
    </i>
  </rowItems>
  <colFields count="1">
    <field x="-2"/>
  </colFields>
  <colItems count="2">
    <i>
      <x/>
    </i>
    <i i="1">
      <x v="1"/>
    </i>
  </colItems>
  <dataFields count="2">
    <dataField name="Sum of Torronto" fld="1" baseField="0" baseItem="0"/>
    <dataField name="Sum of Vancouver" fld="2" baseField="0" baseItem="0"/>
  </dataFields>
  <formats count="1">
    <format dxfId="2">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0" firstDataRow="1" firstDataCol="1"/>
  <pivotFields count="3">
    <pivotField axis="axisRow" showAll="0" sortType="descending">
      <items count="45">
        <item h="1" x="13"/>
        <item h="1" x="1"/>
        <item h="1" x="12"/>
        <item h="1" x="4"/>
        <item h="1" x="8"/>
        <item h="1" x="5"/>
        <item h="1" x="9"/>
        <item h="1" x="0"/>
        <item h="1" x="16"/>
        <item h="1" x="17"/>
        <item h="1" x="20"/>
        <item h="1" x="21"/>
        <item h="1" x="32"/>
        <item x="28"/>
        <item x="29"/>
        <item h="1" x="18"/>
        <item h="1" x="19"/>
        <item h="1" x="22"/>
        <item h="1" x="23"/>
        <item h="1" x="33"/>
        <item x="30"/>
        <item x="31"/>
        <item h="1" x="37"/>
        <item h="1" x="35"/>
        <item h="1" x="39"/>
        <item h="1" x="36"/>
        <item h="1" x="34"/>
        <item h="1" x="38"/>
        <item h="1" x="25"/>
        <item h="1" x="24"/>
        <item h="1" x="27"/>
        <item h="1" x="26"/>
        <item h="1" m="1" x="43"/>
        <item h="1" m="1" x="40"/>
        <item h="1" m="1" x="42"/>
        <item h="1" m="1" x="41"/>
        <item h="1" x="15"/>
        <item h="1" x="3"/>
        <item h="1" x="14"/>
        <item h="1" x="6"/>
        <item h="1" x="10"/>
        <item h="1" x="7"/>
        <item h="1" x="11"/>
        <item h="1" x="2"/>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4">
    <i>
      <x v="13"/>
    </i>
    <i>
      <x v="14"/>
    </i>
    <i>
      <x v="20"/>
    </i>
    <i>
      <x v="21"/>
    </i>
  </rowItems>
  <colFields count="1">
    <field x="-2"/>
  </colFields>
  <colItems count="2">
    <i>
      <x/>
    </i>
    <i i="1">
      <x v="1"/>
    </i>
  </colItems>
  <dataFields count="2">
    <dataField name="Sum of Torronto" fld="1" baseField="0" baseItem="0"/>
    <dataField name="Sum of Vancouver" fld="2" baseField="0" baseItem="0"/>
  </dataFields>
  <formats count="2">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K5" firstHeaderRow="0" firstDataRow="1" firstDataCol="1"/>
  <pivotFields count="3">
    <pivotField axis="axisRow" showAll="0">
      <items count="45">
        <item h="1" x="2"/>
        <item h="1" x="11"/>
        <item h="1" x="7"/>
        <item h="1" x="10"/>
        <item h="1" x="6"/>
        <item h="1" x="14"/>
        <item h="1" x="3"/>
        <item h="1" x="15"/>
        <item h="1" m="1" x="41"/>
        <item h="1" m="1" x="42"/>
        <item h="1" m="1" x="40"/>
        <item h="1" m="1" x="43"/>
        <item h="1" x="26"/>
        <item h="1" x="27"/>
        <item h="1" x="24"/>
        <item h="1" x="25"/>
        <item h="1" x="38"/>
        <item x="34"/>
        <item h="1" x="36"/>
        <item h="1" x="39"/>
        <item x="35"/>
        <item h="1" x="37"/>
        <item h="1" x="31"/>
        <item h="1" x="30"/>
        <item h="1" x="33"/>
        <item h="1" x="23"/>
        <item h="1" x="22"/>
        <item h="1" x="19"/>
        <item h="1" x="18"/>
        <item h="1" x="29"/>
        <item h="1" x="28"/>
        <item h="1" x="32"/>
        <item h="1" x="21"/>
        <item h="1" x="20"/>
        <item h="1" x="17"/>
        <item h="1" x="16"/>
        <item h="1" x="0"/>
        <item h="1" x="9"/>
        <item h="1" x="5"/>
        <item h="1" x="8"/>
        <item h="1" x="4"/>
        <item h="1" x="12"/>
        <item h="1" x="1"/>
        <item h="1" x="13"/>
        <item t="default"/>
      </items>
    </pivotField>
    <pivotField dataField="1" numFmtId="9" showAll="0">
      <items count="40">
        <item x="13"/>
        <item x="24"/>
        <item x="15"/>
        <item x="30"/>
        <item x="26"/>
        <item x="5"/>
        <item x="1"/>
        <item x="28"/>
        <item x="22"/>
        <item x="7"/>
        <item x="11"/>
        <item x="9"/>
        <item x="3"/>
        <item x="16"/>
        <item x="18"/>
        <item x="10"/>
        <item x="33"/>
        <item x="34"/>
        <item x="6"/>
        <item x="38"/>
        <item x="37"/>
        <item x="36"/>
        <item x="29"/>
        <item x="35"/>
        <item x="25"/>
        <item x="21"/>
        <item x="8"/>
        <item x="32"/>
        <item x="19"/>
        <item x="17"/>
        <item x="4"/>
        <item x="2"/>
        <item x="31"/>
        <item x="27"/>
        <item x="0"/>
        <item x="23"/>
        <item x="20"/>
        <item x="14"/>
        <item x="12"/>
        <item t="default"/>
      </items>
    </pivotField>
    <pivotField dataField="1" numFmtId="9" showAll="0">
      <items count="40">
        <item x="21"/>
        <item x="13"/>
        <item x="15"/>
        <item x="26"/>
        <item x="1"/>
        <item x="30"/>
        <item x="5"/>
        <item x="23"/>
        <item x="28"/>
        <item x="7"/>
        <item x="9"/>
        <item x="3"/>
        <item x="11"/>
        <item x="16"/>
        <item x="18"/>
        <item x="10"/>
        <item x="6"/>
        <item x="29"/>
        <item x="33"/>
        <item x="35"/>
        <item x="34"/>
        <item x="19"/>
        <item x="36"/>
        <item x="17"/>
        <item x="8"/>
        <item x="25"/>
        <item x="22"/>
        <item x="4"/>
        <item x="2"/>
        <item x="32"/>
        <item x="38"/>
        <item x="37"/>
        <item x="31"/>
        <item x="27"/>
        <item x="0"/>
        <item x="24"/>
        <item x="20"/>
        <item x="14"/>
        <item x="12"/>
        <item t="default"/>
      </items>
    </pivotField>
  </pivotFields>
  <rowFields count="1">
    <field x="0"/>
  </rowFields>
  <rowItems count="2">
    <i>
      <x v="17"/>
    </i>
    <i>
      <x v="20"/>
    </i>
  </rowItems>
  <colFields count="1">
    <field x="-2"/>
  </colFields>
  <colItems count="2">
    <i>
      <x/>
    </i>
    <i i="1">
      <x v="1"/>
    </i>
  </colItems>
  <dataFields count="2">
    <dataField name="Sum of Torronto" fld="1" baseField="0" baseItem="0"/>
    <dataField name="Sum of Vancouver" fld="2" baseField="0" baseItem="0"/>
  </dataFields>
  <formats count="1">
    <format dxfId="5">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rronto" xr10:uid="{00000000-0013-0000-FFFF-FFFF01000000}" sourceName="Torronto">
  <pivotTables>
    <pivotTable tabId="17" name="PivotTable6"/>
    <pivotTable tabId="17" name="PivotTable10"/>
    <pivotTable tabId="17" name="PivotTable5"/>
    <pivotTable tabId="17" name="PivotTable7"/>
    <pivotTable tabId="17" name="PivotTable8"/>
    <pivotTable tabId="17" name="PivotTable9"/>
    <pivotTable tabId="18" name="PivotTable11"/>
    <pivotTable tabId="18" name="PivotTable13"/>
    <pivotTable tabId="18" name="PivotTable14"/>
    <pivotTable tabId="19" name="PivotTable15"/>
    <pivotTable tabId="19" name="PivotTable16"/>
  </pivotTables>
  <data>
    <tabular pivotCacheId="1">
      <items count="39">
        <i x="13" s="1"/>
        <i x="15" s="1"/>
        <i x="30" s="1"/>
        <i x="5" s="1"/>
        <i x="1" s="1"/>
        <i x="28" s="1"/>
        <i x="22" s="1"/>
        <i x="7" s="1"/>
        <i x="11" s="1"/>
        <i x="9" s="1"/>
        <i x="3" s="1"/>
        <i x="16" s="1"/>
        <i x="18" s="1"/>
        <i x="10" s="1"/>
        <i x="33" s="1"/>
        <i x="34" s="1"/>
        <i x="6" s="1"/>
        <i x="38" s="1"/>
        <i x="37" s="1"/>
        <i x="36" s="1"/>
        <i x="29" s="1"/>
        <i x="35" s="1"/>
        <i x="21" s="1"/>
        <i x="8" s="1"/>
        <i x="32" s="1"/>
        <i x="19" s="1"/>
        <i x="17" s="1"/>
        <i x="4" s="1"/>
        <i x="2" s="1"/>
        <i x="31" s="1"/>
        <i x="27" s="1"/>
        <i x="0" s="1"/>
        <i x="20" s="1"/>
        <i x="14" s="1"/>
        <i x="12" s="1"/>
        <i x="24" s="1" nd="1"/>
        <i x="26" s="1" nd="1"/>
        <i x="25" s="1" nd="1"/>
        <i x="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ncouver" xr10:uid="{00000000-0013-0000-FFFF-FFFF02000000}" sourceName="Vancouver">
  <pivotTables>
    <pivotTable tabId="17" name="PivotTable6"/>
    <pivotTable tabId="17" name="PivotTable10"/>
    <pivotTable tabId="17" name="PivotTable5"/>
    <pivotTable tabId="17" name="PivotTable7"/>
    <pivotTable tabId="17" name="PivotTable8"/>
    <pivotTable tabId="17" name="PivotTable9"/>
    <pivotTable tabId="18" name="PivotTable11"/>
    <pivotTable tabId="18" name="PivotTable13"/>
    <pivotTable tabId="18" name="PivotTable14"/>
    <pivotTable tabId="19" name="PivotTable15"/>
    <pivotTable tabId="19" name="PivotTable16"/>
  </pivotTables>
  <data>
    <tabular pivotCacheId="1">
      <items count="39">
        <i x="21" s="1"/>
        <i x="13" s="1"/>
        <i x="15" s="1"/>
        <i x="1" s="1"/>
        <i x="30" s="1"/>
        <i x="5" s="1"/>
        <i x="23" s="1"/>
        <i x="28" s="1"/>
        <i x="7" s="1"/>
        <i x="9" s="1"/>
        <i x="3" s="1"/>
        <i x="11" s="1"/>
        <i x="16" s="1"/>
        <i x="18" s="1"/>
        <i x="10" s="1"/>
        <i x="6" s="1"/>
        <i x="29" s="1"/>
        <i x="33" s="1"/>
        <i x="35" s="1"/>
        <i x="34" s="1"/>
        <i x="19" s="1"/>
        <i x="36" s="1"/>
        <i x="17" s="1"/>
        <i x="8" s="1"/>
        <i x="22" s="1"/>
        <i x="4" s="1"/>
        <i x="2" s="1"/>
        <i x="32" s="1"/>
        <i x="38" s="1"/>
        <i x="37" s="1"/>
        <i x="31" s="1"/>
        <i x="27" s="1"/>
        <i x="0" s="1"/>
        <i x="20" s="1"/>
        <i x="14" s="1"/>
        <i x="12" s="1"/>
        <i x="26" s="1" nd="1"/>
        <i x="25"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rronto" xr10:uid="{00000000-0014-0000-FFFF-FFFF01000000}" cache="Slicer_Torronto" caption="Torronto" rowHeight="241300"/>
  <slicer name="Vancouver" xr10:uid="{00000000-0014-0000-FFFF-FFFF02000000}" cache="Slicer_Vancouver" caption="Vancouver" startItem="1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32"/>
  <sheetViews>
    <sheetView showGridLines="0" tabSelected="1" topLeftCell="A2" zoomScale="80" zoomScaleNormal="80" workbookViewId="0">
      <selection activeCell="AC17" sqref="AC17"/>
    </sheetView>
  </sheetViews>
  <sheetFormatPr defaultColWidth="8.77734375" defaultRowHeight="14.4" x14ac:dyDescent="0.3"/>
  <cols>
    <col min="1" max="1" width="4.21875" style="24" customWidth="1"/>
    <col min="2" max="2" width="8.77734375" style="24" customWidth="1"/>
    <col min="3" max="12" width="8.77734375" style="24"/>
    <col min="13" max="13" width="23.44140625" style="24" bestFit="1" customWidth="1"/>
    <col min="14" max="16384" width="8.77734375" style="24"/>
  </cols>
  <sheetData>
    <row r="1" spans="2:17" ht="46.2" x14ac:dyDescent="0.85">
      <c r="B1" s="30" t="s">
        <v>118</v>
      </c>
      <c r="M1" s="29"/>
    </row>
    <row r="5" spans="2:17" x14ac:dyDescent="0.3">
      <c r="Q5" s="24" t="s">
        <v>66</v>
      </c>
    </row>
    <row r="32" spans="2:2" ht="46.2" x14ac:dyDescent="0.85">
      <c r="B32" s="30" t="s">
        <v>119</v>
      </c>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34"/>
  <sheetViews>
    <sheetView topLeftCell="H1" zoomScale="80" zoomScaleNormal="80" workbookViewId="0">
      <selection activeCell="R28" sqref="R28:S31"/>
    </sheetView>
  </sheetViews>
  <sheetFormatPr defaultRowHeight="14.4" x14ac:dyDescent="0.3"/>
  <cols>
    <col min="2" max="2" width="48.5546875" bestFit="1" customWidth="1"/>
    <col min="4" max="4" width="9.33203125" customWidth="1"/>
    <col min="5" max="5" width="20.88671875" bestFit="1" customWidth="1"/>
    <col min="6" max="6" width="50.44140625" bestFit="1" customWidth="1"/>
    <col min="16" max="16" width="9.21875" customWidth="1"/>
    <col min="38" max="38" width="9.33203125" customWidth="1"/>
  </cols>
  <sheetData>
    <row r="1" spans="2:38" x14ac:dyDescent="0.3">
      <c r="R1" t="s">
        <v>26</v>
      </c>
      <c r="AC1" t="s">
        <v>31</v>
      </c>
    </row>
    <row r="2" spans="2:38" x14ac:dyDescent="0.3">
      <c r="J2" s="13" t="s">
        <v>21</v>
      </c>
      <c r="K2" s="4"/>
      <c r="L2" s="4"/>
      <c r="M2" s="4"/>
      <c r="N2" s="4"/>
      <c r="R2" s="2"/>
      <c r="S2" s="2"/>
      <c r="T2" s="2"/>
      <c r="U2" s="2"/>
      <c r="V2" s="2"/>
      <c r="W2" s="2"/>
      <c r="X2" s="2"/>
      <c r="Y2" s="2"/>
      <c r="Z2" s="2" t="s">
        <v>70</v>
      </c>
      <c r="AA2" s="2" t="s">
        <v>71</v>
      </c>
      <c r="AC2" s="2"/>
      <c r="AD2" s="2"/>
      <c r="AE2" s="2"/>
      <c r="AF2" s="2"/>
      <c r="AG2" s="2"/>
      <c r="AH2" s="2"/>
      <c r="AI2" s="2"/>
      <c r="AJ2" s="2"/>
      <c r="AK2" s="2" t="s">
        <v>70</v>
      </c>
      <c r="AL2" s="2" t="s">
        <v>71</v>
      </c>
    </row>
    <row r="3" spans="2:38" x14ac:dyDescent="0.3">
      <c r="J3" s="2"/>
      <c r="K3" s="2"/>
      <c r="L3" s="2"/>
      <c r="M3" s="2"/>
      <c r="N3" s="2"/>
      <c r="O3" s="2" t="s">
        <v>70</v>
      </c>
      <c r="P3" s="2" t="s">
        <v>71</v>
      </c>
      <c r="R3" s="2" t="s">
        <v>76</v>
      </c>
      <c r="S3" s="2"/>
      <c r="T3" s="2"/>
      <c r="U3" s="2"/>
      <c r="V3" s="2"/>
      <c r="W3" s="2"/>
      <c r="X3" s="2"/>
      <c r="Y3" s="2"/>
      <c r="Z3" s="20">
        <v>0.97620059498512501</v>
      </c>
      <c r="AA3" s="20">
        <v>0.97964169381107491</v>
      </c>
      <c r="AC3" s="2" t="s">
        <v>32</v>
      </c>
      <c r="AD3" s="2"/>
      <c r="AE3" s="2"/>
      <c r="AF3" s="2"/>
      <c r="AG3" s="2"/>
      <c r="AH3" s="2"/>
      <c r="AI3" s="2"/>
      <c r="AJ3" s="2"/>
      <c r="AK3" s="20">
        <v>0.97195070123246918</v>
      </c>
      <c r="AL3" s="20">
        <v>0.97882736156351791</v>
      </c>
    </row>
    <row r="4" spans="2:38" x14ac:dyDescent="0.3">
      <c r="J4" s="2" t="s">
        <v>23</v>
      </c>
      <c r="K4" s="2"/>
      <c r="L4" s="2"/>
      <c r="M4" s="2"/>
      <c r="N4" s="2"/>
      <c r="O4" s="20">
        <v>0.25116872078198044</v>
      </c>
      <c r="P4" s="20">
        <v>0.29315960912052119</v>
      </c>
      <c r="R4" s="2"/>
      <c r="S4" s="2"/>
      <c r="T4" s="2"/>
      <c r="U4" s="2"/>
      <c r="V4" s="2"/>
      <c r="W4" s="2"/>
      <c r="X4" s="2"/>
      <c r="Y4" s="2"/>
      <c r="Z4" s="20"/>
      <c r="AA4" s="20"/>
      <c r="AC4" s="2"/>
      <c r="AD4" s="2"/>
      <c r="AE4" s="2"/>
      <c r="AF4" s="2"/>
      <c r="AG4" s="2"/>
      <c r="AH4" s="2"/>
      <c r="AI4" s="2"/>
      <c r="AJ4" s="2"/>
      <c r="AK4" s="20"/>
      <c r="AL4" s="20"/>
    </row>
    <row r="5" spans="2:38" ht="18" x14ac:dyDescent="0.3">
      <c r="B5" s="21" t="s">
        <v>72</v>
      </c>
      <c r="F5" s="1" t="s">
        <v>9</v>
      </c>
      <c r="J5" s="2"/>
      <c r="K5" s="2"/>
      <c r="L5" s="2"/>
      <c r="M5" s="2"/>
      <c r="N5" s="2"/>
      <c r="O5" s="20"/>
      <c r="P5" s="20"/>
      <c r="R5" s="2" t="s">
        <v>79</v>
      </c>
      <c r="S5" s="2"/>
      <c r="T5" s="2"/>
      <c r="U5" s="2"/>
      <c r="V5" s="2"/>
      <c r="W5" s="2"/>
      <c r="X5" s="2"/>
      <c r="Y5" s="2"/>
      <c r="Z5" s="20">
        <v>8.499787505312367E-4</v>
      </c>
      <c r="AA5" s="20">
        <v>0</v>
      </c>
      <c r="AC5" s="2" t="s">
        <v>33</v>
      </c>
      <c r="AD5" s="2"/>
      <c r="AE5" s="2"/>
      <c r="AF5" s="2"/>
      <c r="AG5" s="2"/>
      <c r="AH5" s="2"/>
      <c r="AI5" s="2"/>
      <c r="AJ5" s="2"/>
      <c r="AK5" s="20">
        <v>1.6999575010624734E-3</v>
      </c>
      <c r="AL5" s="20">
        <v>0</v>
      </c>
    </row>
    <row r="6" spans="2:38" x14ac:dyDescent="0.3">
      <c r="J6" s="2" t="s">
        <v>22</v>
      </c>
      <c r="K6" s="2"/>
      <c r="L6" s="2"/>
      <c r="M6" s="2"/>
      <c r="N6" s="2"/>
      <c r="O6" s="20">
        <v>0.74883127921801951</v>
      </c>
      <c r="P6" s="20">
        <v>0.70684039087947881</v>
      </c>
      <c r="R6" s="2"/>
      <c r="S6" s="2"/>
      <c r="T6" s="2"/>
      <c r="U6" s="2"/>
      <c r="V6" s="2"/>
      <c r="W6" s="2"/>
      <c r="X6" s="2"/>
      <c r="Y6" s="2"/>
      <c r="Z6" s="20"/>
      <c r="AA6" s="20"/>
      <c r="AC6" s="2"/>
      <c r="AD6" s="2"/>
      <c r="AE6" s="2"/>
      <c r="AF6" s="2"/>
      <c r="AG6" s="2"/>
      <c r="AH6" s="2"/>
      <c r="AI6" s="2"/>
      <c r="AJ6" s="2"/>
      <c r="AK6" s="20"/>
      <c r="AL6" s="20"/>
    </row>
    <row r="7" spans="2:38" x14ac:dyDescent="0.3">
      <c r="F7" s="2"/>
      <c r="G7" s="2" t="s">
        <v>70</v>
      </c>
      <c r="H7" s="2" t="s">
        <v>71</v>
      </c>
      <c r="J7" s="2"/>
      <c r="K7" s="2"/>
      <c r="L7" s="2"/>
      <c r="M7" s="2"/>
      <c r="N7" s="2"/>
      <c r="O7" s="20"/>
      <c r="P7" s="20"/>
      <c r="R7" s="2" t="s">
        <v>77</v>
      </c>
      <c r="S7" s="2"/>
      <c r="T7" s="2"/>
      <c r="U7" s="2"/>
      <c r="V7" s="2"/>
      <c r="W7" s="2"/>
      <c r="X7" s="2"/>
      <c r="Y7" s="2"/>
      <c r="Z7" s="20">
        <v>0.65756302521008403</v>
      </c>
      <c r="AA7" s="20">
        <v>0.77291886195995785</v>
      </c>
      <c r="AC7" s="2" t="s">
        <v>34</v>
      </c>
      <c r="AD7" s="2"/>
      <c r="AE7" s="2"/>
      <c r="AF7" s="2"/>
      <c r="AG7" s="2"/>
      <c r="AH7" s="2"/>
      <c r="AI7" s="2"/>
      <c r="AJ7" s="2"/>
      <c r="AK7" s="20">
        <v>0.65480567226890751</v>
      </c>
      <c r="AL7" s="20">
        <v>0.75869336143308741</v>
      </c>
    </row>
    <row r="8" spans="2:38" x14ac:dyDescent="0.3">
      <c r="F8" s="2" t="s">
        <v>5</v>
      </c>
      <c r="G8" s="20">
        <v>0.94432639184020395</v>
      </c>
      <c r="H8" s="20">
        <v>0.96416938110749184</v>
      </c>
      <c r="J8" s="2" t="s">
        <v>24</v>
      </c>
      <c r="K8" s="2"/>
      <c r="L8" s="2"/>
      <c r="M8" s="2"/>
      <c r="N8" s="2"/>
      <c r="O8" s="20">
        <v>0.2702205882352941</v>
      </c>
      <c r="P8" s="20">
        <v>0.33245521601685984</v>
      </c>
      <c r="R8" s="2"/>
      <c r="S8" s="2"/>
      <c r="T8" s="2"/>
      <c r="U8" s="2"/>
      <c r="V8" s="2"/>
      <c r="W8" s="2"/>
      <c r="X8" s="2"/>
      <c r="Y8" s="2"/>
      <c r="Z8" s="20"/>
      <c r="AA8" s="20"/>
      <c r="AC8" s="2"/>
      <c r="AD8" s="2"/>
      <c r="AE8" s="2"/>
      <c r="AF8" s="2"/>
      <c r="AG8" s="2"/>
      <c r="AH8" s="2"/>
      <c r="AI8" s="2"/>
      <c r="AJ8" s="2"/>
      <c r="AK8" s="20"/>
      <c r="AL8" s="20"/>
    </row>
    <row r="9" spans="2:38" x14ac:dyDescent="0.3">
      <c r="C9" s="14"/>
      <c r="D9" s="14"/>
      <c r="E9" s="14"/>
      <c r="F9" s="2" t="s">
        <v>6</v>
      </c>
      <c r="G9" s="20">
        <v>5.5673608159796002E-2</v>
      </c>
      <c r="H9" s="20">
        <v>3.5830618892508145E-2</v>
      </c>
      <c r="J9" s="2"/>
      <c r="K9" s="2"/>
      <c r="L9" s="2"/>
      <c r="M9" s="2"/>
      <c r="N9" s="2"/>
      <c r="O9" s="20"/>
      <c r="P9" s="20"/>
      <c r="R9" s="2" t="s">
        <v>78</v>
      </c>
      <c r="S9" s="2"/>
      <c r="T9" s="2"/>
      <c r="U9" s="2"/>
      <c r="V9" s="2"/>
      <c r="W9" s="2"/>
      <c r="X9" s="2"/>
      <c r="Y9" s="2"/>
      <c r="Z9" s="20">
        <v>8.0551470588235294E-2</v>
      </c>
      <c r="AA9" s="20">
        <v>0.05</v>
      </c>
      <c r="AC9" s="2" t="s">
        <v>35</v>
      </c>
      <c r="AD9" s="2"/>
      <c r="AE9" s="2"/>
      <c r="AF9" s="2"/>
      <c r="AG9" s="2"/>
      <c r="AH9" s="2"/>
      <c r="AI9" s="2"/>
      <c r="AJ9" s="2"/>
      <c r="AK9" s="20">
        <v>3.0724789915966385E-2</v>
      </c>
      <c r="AL9" s="20">
        <v>2.476290832455216E-2</v>
      </c>
    </row>
    <row r="10" spans="2:38" x14ac:dyDescent="0.3">
      <c r="B10" s="2"/>
      <c r="C10" s="2" t="s">
        <v>70</v>
      </c>
      <c r="D10" s="2" t="s">
        <v>71</v>
      </c>
      <c r="F10" s="2" t="s">
        <v>7</v>
      </c>
      <c r="G10" s="20">
        <v>0.75433298319327735</v>
      </c>
      <c r="H10" s="20">
        <v>0.83403582718651215</v>
      </c>
      <c r="J10" s="2" t="s">
        <v>25</v>
      </c>
      <c r="K10" s="2"/>
      <c r="L10" s="2"/>
      <c r="M10" s="2"/>
      <c r="N10" s="2"/>
      <c r="O10" s="20">
        <v>0.72977941176470584</v>
      </c>
      <c r="P10" s="20">
        <v>0.6675447839831401</v>
      </c>
    </row>
    <row r="11" spans="2:38" x14ac:dyDescent="0.3">
      <c r="B11" s="2" t="s">
        <v>0</v>
      </c>
      <c r="C11" s="20">
        <v>0.99915002124946872</v>
      </c>
      <c r="D11" s="20">
        <v>0.99755700325732899</v>
      </c>
      <c r="F11" s="2" t="s">
        <v>8</v>
      </c>
      <c r="G11" s="20">
        <v>0.24566701680672268</v>
      </c>
      <c r="H11" s="20">
        <v>0.16596417281348788</v>
      </c>
    </row>
    <row r="12" spans="2:38" x14ac:dyDescent="0.3">
      <c r="B12" s="2" t="s">
        <v>1</v>
      </c>
      <c r="C12" s="20">
        <v>8.499787505312367E-4</v>
      </c>
      <c r="D12" s="20">
        <v>2.4429967426710096E-3</v>
      </c>
    </row>
    <row r="13" spans="2:38" x14ac:dyDescent="0.3">
      <c r="B13" s="2" t="s">
        <v>2</v>
      </c>
      <c r="C13" s="20">
        <v>0.98897058823529416</v>
      </c>
      <c r="D13" s="20">
        <v>0.98998946259220233</v>
      </c>
    </row>
    <row r="14" spans="2:38" x14ac:dyDescent="0.3">
      <c r="B14" s="2" t="s">
        <v>3</v>
      </c>
      <c r="C14" s="20">
        <v>1.1029411764705883E-2</v>
      </c>
      <c r="D14" s="20">
        <v>1.0010537407797681E-2</v>
      </c>
    </row>
    <row r="24" spans="2:25" x14ac:dyDescent="0.3">
      <c r="F24" t="s">
        <v>20</v>
      </c>
    </row>
    <row r="25" spans="2:25" x14ac:dyDescent="0.3">
      <c r="F25" s="2"/>
      <c r="G25" s="2" t="s">
        <v>70</v>
      </c>
      <c r="H25" s="2" t="s">
        <v>71</v>
      </c>
    </row>
    <row r="26" spans="2:25" x14ac:dyDescent="0.3">
      <c r="F26" s="2" t="s">
        <v>16</v>
      </c>
      <c r="G26" s="20">
        <v>0.75180620484487903</v>
      </c>
      <c r="H26" s="20">
        <v>0.79315960912052119</v>
      </c>
      <c r="L26" t="s">
        <v>53</v>
      </c>
    </row>
    <row r="27" spans="2:25" x14ac:dyDescent="0.3">
      <c r="F27" s="2" t="s">
        <v>17</v>
      </c>
      <c r="G27" s="20">
        <v>3.3574160645983848E-2</v>
      </c>
      <c r="H27" s="20">
        <v>4.8859934853420196E-2</v>
      </c>
      <c r="L27" s="2"/>
      <c r="M27" s="2"/>
      <c r="N27" s="2"/>
      <c r="O27" s="2"/>
      <c r="P27" s="2"/>
      <c r="Q27" s="2"/>
      <c r="R27" s="2" t="s">
        <v>70</v>
      </c>
      <c r="S27" s="2" t="s">
        <v>71</v>
      </c>
    </row>
    <row r="28" spans="2:25" x14ac:dyDescent="0.3">
      <c r="B28" t="s">
        <v>15</v>
      </c>
      <c r="F28" s="2" t="s">
        <v>18</v>
      </c>
      <c r="G28" s="20">
        <v>0.32155987394957986</v>
      </c>
      <c r="H28" s="20">
        <v>0.49209694415173866</v>
      </c>
      <c r="L28" s="2" t="s">
        <v>80</v>
      </c>
      <c r="M28" s="2"/>
      <c r="N28" s="2"/>
      <c r="O28" s="2"/>
      <c r="P28" s="2"/>
      <c r="Q28" s="2"/>
      <c r="R28" s="20">
        <v>0.8729281767955801</v>
      </c>
      <c r="S28" s="20">
        <v>0.91205211726384361</v>
      </c>
      <c r="Y28" s="14">
        <v>2297</v>
      </c>
    </row>
    <row r="29" spans="2:25" x14ac:dyDescent="0.3">
      <c r="B29" s="2"/>
      <c r="C29" s="2" t="s">
        <v>70</v>
      </c>
      <c r="D29" s="2" t="s">
        <v>71</v>
      </c>
      <c r="F29" s="2" t="s">
        <v>19</v>
      </c>
      <c r="G29" s="20">
        <v>9.9264705882352935E-2</v>
      </c>
      <c r="H29" s="20">
        <v>0.12434141201264488</v>
      </c>
      <c r="L29" s="2" t="s">
        <v>81</v>
      </c>
      <c r="M29" s="2"/>
      <c r="N29" s="2"/>
      <c r="O29" s="2"/>
      <c r="P29" s="2"/>
      <c r="Q29" s="2"/>
      <c r="R29" s="20">
        <v>5.6523586910327245E-2</v>
      </c>
      <c r="S29" s="20">
        <v>5.2931596091205214E-2</v>
      </c>
      <c r="Y29" s="14">
        <v>5</v>
      </c>
    </row>
    <row r="30" spans="2:25" x14ac:dyDescent="0.3">
      <c r="B30" s="2" t="s">
        <v>11</v>
      </c>
      <c r="C30" s="20">
        <v>0.66255843603909903</v>
      </c>
      <c r="D30" s="20">
        <v>0.74022801302931596</v>
      </c>
      <c r="L30" s="2" t="s">
        <v>82</v>
      </c>
      <c r="M30" s="2"/>
      <c r="N30" s="2"/>
      <c r="O30" s="2"/>
      <c r="P30" s="2"/>
      <c r="Q30" s="2"/>
      <c r="R30" s="20">
        <v>0.37657563025210083</v>
      </c>
      <c r="S30" s="20">
        <v>0.50052687038988408</v>
      </c>
      <c r="Y30">
        <v>5008</v>
      </c>
    </row>
    <row r="31" spans="2:25" x14ac:dyDescent="0.3">
      <c r="B31" s="2" t="s">
        <v>12</v>
      </c>
      <c r="C31" s="20">
        <v>0.18274543136421589</v>
      </c>
      <c r="D31" s="20">
        <v>0.16042345276872963</v>
      </c>
      <c r="L31" s="2" t="s">
        <v>83</v>
      </c>
      <c r="M31" s="2"/>
      <c r="N31" s="2"/>
      <c r="O31" s="2"/>
      <c r="P31" s="2"/>
      <c r="Q31" s="2"/>
      <c r="R31" s="20">
        <v>3.0462184873949579E-2</v>
      </c>
      <c r="S31" s="20">
        <v>4.4257112750263436E-2</v>
      </c>
      <c r="Y31">
        <v>585</v>
      </c>
    </row>
    <row r="32" spans="2:25" x14ac:dyDescent="0.3">
      <c r="B32" s="2" t="s">
        <v>13</v>
      </c>
      <c r="C32" s="20">
        <v>0.27639180672268909</v>
      </c>
      <c r="D32" s="20">
        <v>0.44994731296101159</v>
      </c>
      <c r="L32" s="2"/>
      <c r="M32" s="2"/>
      <c r="N32" s="2"/>
      <c r="O32" s="2"/>
      <c r="P32" s="2"/>
      <c r="Q32" s="2"/>
      <c r="R32" s="20"/>
      <c r="S32" s="20"/>
    </row>
    <row r="33" spans="2:19" x14ac:dyDescent="0.3">
      <c r="B33" s="2" t="s">
        <v>14</v>
      </c>
      <c r="C33" s="20">
        <v>0.15585609243697479</v>
      </c>
      <c r="D33" s="20">
        <v>0.22918861959957851</v>
      </c>
    </row>
    <row r="34" spans="2:19" x14ac:dyDescent="0.3">
      <c r="L34" s="2"/>
      <c r="M34" s="2"/>
      <c r="N34" s="2"/>
      <c r="O34" s="2"/>
      <c r="P34" s="2"/>
      <c r="Q34" s="2"/>
      <c r="R34" s="20"/>
      <c r="S34" s="2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9"/>
  <sheetViews>
    <sheetView workbookViewId="0">
      <selection activeCell="J10" sqref="J10"/>
    </sheetView>
  </sheetViews>
  <sheetFormatPr defaultRowHeight="14.4" x14ac:dyDescent="0.3"/>
  <sheetData>
    <row r="1" spans="1:23" x14ac:dyDescent="0.3">
      <c r="K1" t="s">
        <v>63</v>
      </c>
    </row>
    <row r="2" spans="1:23" x14ac:dyDescent="0.3">
      <c r="A2" t="s">
        <v>73</v>
      </c>
      <c r="K2" t="s">
        <v>49</v>
      </c>
    </row>
    <row r="3" spans="1:23" x14ac:dyDescent="0.3">
      <c r="B3" s="1" t="s">
        <v>44</v>
      </c>
      <c r="K3" s="2"/>
      <c r="L3" s="2"/>
      <c r="M3" s="2"/>
      <c r="N3" s="2"/>
      <c r="O3" s="2"/>
      <c r="P3" s="2"/>
      <c r="Q3" s="2"/>
      <c r="R3" s="2"/>
      <c r="S3" s="2"/>
      <c r="T3" s="2"/>
      <c r="U3" s="2"/>
      <c r="V3" s="2" t="s">
        <v>70</v>
      </c>
      <c r="W3" s="2" t="s">
        <v>71</v>
      </c>
    </row>
    <row r="4" spans="1:23" x14ac:dyDescent="0.3">
      <c r="B4" s="2"/>
      <c r="C4" s="2"/>
      <c r="D4" s="2"/>
      <c r="E4" s="2"/>
      <c r="F4" s="2"/>
      <c r="G4" s="2" t="s">
        <v>70</v>
      </c>
      <c r="H4" s="2" t="s">
        <v>71</v>
      </c>
      <c r="K4" s="2" t="s">
        <v>47</v>
      </c>
      <c r="L4" s="2"/>
      <c r="M4" s="2"/>
      <c r="N4" s="2"/>
      <c r="O4" s="2"/>
      <c r="P4" s="2"/>
      <c r="Q4" s="2"/>
      <c r="R4" s="2"/>
      <c r="S4" s="2"/>
      <c r="T4" s="2"/>
      <c r="U4" s="2"/>
      <c r="V4" s="20">
        <v>0.28993288590604027</v>
      </c>
      <c r="W4" s="20">
        <v>0.55842185128983313</v>
      </c>
    </row>
    <row r="5" spans="1:23" x14ac:dyDescent="0.3">
      <c r="B5" s="2" t="s">
        <v>84</v>
      </c>
      <c r="C5" s="2"/>
      <c r="D5" s="2"/>
      <c r="E5" s="2"/>
      <c r="F5" s="2"/>
      <c r="G5" s="20">
        <v>0.81385465363365916</v>
      </c>
      <c r="H5" s="20">
        <v>0.90228013029315957</v>
      </c>
      <c r="K5" s="2"/>
      <c r="L5" s="2"/>
      <c r="M5" s="2"/>
      <c r="N5" s="2"/>
      <c r="O5" s="2"/>
      <c r="P5" s="2"/>
      <c r="Q5" s="2"/>
      <c r="R5" s="2"/>
      <c r="S5" s="2"/>
      <c r="T5" s="2"/>
      <c r="U5" s="2"/>
      <c r="V5" s="20"/>
      <c r="W5" s="20"/>
    </row>
    <row r="6" spans="1:23" x14ac:dyDescent="0.3">
      <c r="B6" s="2"/>
      <c r="C6" s="2"/>
      <c r="D6" s="2"/>
      <c r="E6" s="2"/>
      <c r="F6" s="2"/>
      <c r="G6" s="20"/>
      <c r="H6" s="20"/>
      <c r="K6" s="2" t="s">
        <v>48</v>
      </c>
      <c r="L6" s="2"/>
      <c r="M6" s="2"/>
      <c r="N6" s="2"/>
      <c r="O6" s="2"/>
      <c r="P6" s="2"/>
      <c r="Q6" s="2"/>
      <c r="R6" s="2"/>
      <c r="S6" s="2"/>
      <c r="T6" s="2"/>
      <c r="U6" s="2"/>
      <c r="V6" s="20">
        <v>0.2984101100693029</v>
      </c>
      <c r="W6" s="20">
        <v>0.65119277885235327</v>
      </c>
    </row>
    <row r="7" spans="1:23" x14ac:dyDescent="0.3">
      <c r="B7" s="2" t="s">
        <v>85</v>
      </c>
      <c r="C7" s="2"/>
      <c r="D7" s="2"/>
      <c r="E7" s="2"/>
      <c r="F7" s="2"/>
      <c r="G7" s="20">
        <v>0.71901260504201681</v>
      </c>
      <c r="H7" s="20">
        <v>0.84773445732349839</v>
      </c>
    </row>
    <row r="9" spans="1:23" x14ac:dyDescent="0.3">
      <c r="K9" t="s">
        <v>50</v>
      </c>
    </row>
    <row r="10" spans="1:23" x14ac:dyDescent="0.3">
      <c r="K10" s="2"/>
      <c r="L10" s="2"/>
      <c r="M10" s="2"/>
      <c r="N10" s="2"/>
      <c r="O10" s="2"/>
      <c r="P10" s="2"/>
      <c r="Q10" s="2"/>
      <c r="R10" s="2"/>
      <c r="S10" s="2"/>
      <c r="T10" s="2"/>
      <c r="U10" s="2"/>
      <c r="V10" s="2" t="s">
        <v>70</v>
      </c>
      <c r="W10" s="2" t="s">
        <v>71</v>
      </c>
    </row>
    <row r="11" spans="1:23" x14ac:dyDescent="0.3">
      <c r="K11" s="2" t="s">
        <v>51</v>
      </c>
      <c r="L11" s="2"/>
      <c r="M11" s="2"/>
      <c r="N11" s="2"/>
      <c r="O11" s="2"/>
      <c r="P11" s="2"/>
      <c r="Q11" s="2"/>
      <c r="R11" s="2"/>
      <c r="S11" s="2"/>
      <c r="T11" s="2"/>
      <c r="U11" s="2"/>
      <c r="V11" s="20">
        <v>0.40134228187919463</v>
      </c>
      <c r="W11" s="20">
        <v>0.61684370257966614</v>
      </c>
    </row>
    <row r="12" spans="1:23" x14ac:dyDescent="0.3">
      <c r="K12" s="2"/>
      <c r="L12" s="2"/>
      <c r="M12" s="2"/>
      <c r="N12" s="2"/>
      <c r="O12" s="2"/>
      <c r="P12" s="2"/>
      <c r="Q12" s="2"/>
      <c r="R12" s="2"/>
      <c r="S12" s="2"/>
      <c r="T12" s="2"/>
      <c r="U12" s="2"/>
      <c r="V12" s="20"/>
      <c r="W12" s="20"/>
    </row>
    <row r="13" spans="1:23" x14ac:dyDescent="0.3">
      <c r="K13" s="2" t="s">
        <v>52</v>
      </c>
      <c r="L13" s="2"/>
      <c r="M13" s="2"/>
      <c r="N13" s="2"/>
      <c r="O13" s="2"/>
      <c r="P13" s="2"/>
      <c r="Q13" s="2"/>
      <c r="R13" s="2"/>
      <c r="S13" s="2"/>
      <c r="T13" s="2"/>
      <c r="U13" s="2"/>
      <c r="V13" s="20">
        <v>0.36995515695067266</v>
      </c>
      <c r="W13" s="20">
        <v>0.70277240490006443</v>
      </c>
    </row>
    <row r="14" spans="1:23" x14ac:dyDescent="0.3">
      <c r="K14" s="7"/>
      <c r="L14" s="7"/>
      <c r="M14" s="7"/>
      <c r="N14" s="7"/>
      <c r="O14" s="7"/>
      <c r="P14" s="7"/>
      <c r="Q14" s="7"/>
      <c r="R14" s="7"/>
      <c r="S14" s="7"/>
      <c r="T14" s="7"/>
      <c r="U14" s="7"/>
      <c r="V14" s="15"/>
      <c r="W14" s="15"/>
    </row>
    <row r="15" spans="1:23" x14ac:dyDescent="0.3">
      <c r="K15" t="s">
        <v>75</v>
      </c>
    </row>
    <row r="16" spans="1:23" x14ac:dyDescent="0.3">
      <c r="K16" s="2"/>
      <c r="L16" s="2"/>
      <c r="M16" s="2"/>
      <c r="N16" s="2"/>
      <c r="O16" s="2"/>
      <c r="P16" s="2"/>
      <c r="Q16" s="2"/>
      <c r="R16" s="2"/>
      <c r="S16" s="2"/>
      <c r="T16" s="2"/>
      <c r="U16" s="2" t="s">
        <v>70</v>
      </c>
      <c r="V16" s="2" t="s">
        <v>71</v>
      </c>
    </row>
    <row r="17" spans="11:22" x14ac:dyDescent="0.3">
      <c r="K17" s="2" t="s">
        <v>64</v>
      </c>
      <c r="L17" s="2"/>
      <c r="M17" s="2"/>
      <c r="N17" s="2"/>
      <c r="O17" s="2"/>
      <c r="P17" s="2"/>
      <c r="Q17" s="2"/>
      <c r="R17" s="2"/>
      <c r="S17" s="2"/>
      <c r="T17" s="2"/>
      <c r="U17" s="20">
        <v>0.36979865771812082</v>
      </c>
      <c r="V17" s="20">
        <v>0.88998482549317148</v>
      </c>
    </row>
    <row r="18" spans="11:22" x14ac:dyDescent="0.3">
      <c r="K18" s="2"/>
      <c r="L18" s="2"/>
      <c r="M18" s="2"/>
      <c r="N18" s="2"/>
      <c r="O18" s="2"/>
      <c r="P18" s="2"/>
      <c r="Q18" s="2"/>
      <c r="R18" s="2"/>
      <c r="S18" s="2"/>
      <c r="T18" s="2"/>
      <c r="U18" s="20"/>
      <c r="V18" s="20"/>
    </row>
    <row r="19" spans="11:22" x14ac:dyDescent="0.3">
      <c r="K19" s="2" t="s">
        <v>65</v>
      </c>
      <c r="L19" s="2"/>
      <c r="M19" s="2"/>
      <c r="N19" s="2"/>
      <c r="O19" s="2"/>
      <c r="P19" s="2"/>
      <c r="Q19" s="2"/>
      <c r="R19" s="2"/>
      <c r="S19" s="2"/>
      <c r="T19" s="2"/>
      <c r="U19" s="20">
        <v>0.33652670199755402</v>
      </c>
      <c r="V19" s="20">
        <v>0.88974854932301739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7"/>
  <sheetViews>
    <sheetView zoomScale="90" zoomScaleNormal="90" workbookViewId="0">
      <selection activeCell="T25" sqref="T25"/>
    </sheetView>
  </sheetViews>
  <sheetFormatPr defaultRowHeight="14.4" x14ac:dyDescent="0.3"/>
  <cols>
    <col min="1" max="1" width="58.88671875" customWidth="1"/>
    <col min="2" max="2" width="23.77734375" bestFit="1" customWidth="1"/>
    <col min="3" max="3" width="25.77734375" bestFit="1" customWidth="1"/>
    <col min="5" max="5" width="55.5546875" customWidth="1"/>
    <col min="6" max="6" width="23.77734375" customWidth="1"/>
    <col min="7" max="7" width="25.77734375" bestFit="1" customWidth="1"/>
    <col min="9" max="9" width="29.77734375" customWidth="1"/>
    <col min="10" max="10" width="23.77734375" customWidth="1"/>
    <col min="11" max="11" width="25.77734375" bestFit="1" customWidth="1"/>
    <col min="13" max="13" width="31.88671875" customWidth="1"/>
    <col min="14" max="14" width="23.77734375" customWidth="1"/>
    <col min="15" max="15" width="25.77734375" bestFit="1" customWidth="1"/>
    <col min="17" max="17" width="59.21875" customWidth="1"/>
    <col min="18" max="18" width="23.77734375" customWidth="1"/>
    <col min="19" max="19" width="25.77734375" bestFit="1" customWidth="1"/>
    <col min="21" max="21" width="66.21875" customWidth="1"/>
    <col min="22" max="22" width="25.77734375" bestFit="1" customWidth="1"/>
    <col min="23" max="23" width="23.77734375" bestFit="1" customWidth="1"/>
  </cols>
  <sheetData>
    <row r="1" spans="1:23" ht="28.8" x14ac:dyDescent="0.3">
      <c r="A1" s="28" t="s">
        <v>120</v>
      </c>
      <c r="E1" t="s">
        <v>113</v>
      </c>
      <c r="I1" t="s">
        <v>121</v>
      </c>
      <c r="M1" t="s">
        <v>122</v>
      </c>
      <c r="Q1" t="s">
        <v>100</v>
      </c>
      <c r="U1" t="s">
        <v>123</v>
      </c>
    </row>
    <row r="2" spans="1:23" ht="12.45" customHeight="1" x14ac:dyDescent="0.3">
      <c r="A2" s="28" t="s">
        <v>112</v>
      </c>
    </row>
    <row r="3" spans="1:23" x14ac:dyDescent="0.3">
      <c r="A3" s="26" t="s">
        <v>103</v>
      </c>
      <c r="B3" t="s">
        <v>101</v>
      </c>
      <c r="C3" t="s">
        <v>102</v>
      </c>
      <c r="E3" s="26" t="s">
        <v>103</v>
      </c>
      <c r="F3" t="s">
        <v>101</v>
      </c>
      <c r="G3" t="s">
        <v>102</v>
      </c>
      <c r="I3" s="26" t="s">
        <v>103</v>
      </c>
      <c r="J3" t="s">
        <v>101</v>
      </c>
      <c r="K3" t="s">
        <v>102</v>
      </c>
      <c r="M3" s="26" t="s">
        <v>103</v>
      </c>
      <c r="N3" t="s">
        <v>101</v>
      </c>
      <c r="O3" t="s">
        <v>102</v>
      </c>
      <c r="Q3" s="26" t="s">
        <v>103</v>
      </c>
      <c r="R3" t="s">
        <v>101</v>
      </c>
      <c r="S3" t="s">
        <v>102</v>
      </c>
      <c r="U3" s="26" t="s">
        <v>103</v>
      </c>
      <c r="V3" t="s">
        <v>102</v>
      </c>
      <c r="W3" t="s">
        <v>101</v>
      </c>
    </row>
    <row r="4" spans="1:23" x14ac:dyDescent="0.3">
      <c r="A4" s="27" t="s">
        <v>11</v>
      </c>
      <c r="B4" s="25">
        <v>0.66255843603909903</v>
      </c>
      <c r="C4" s="25">
        <v>0.74022801302931596</v>
      </c>
      <c r="E4" s="27" t="s">
        <v>16</v>
      </c>
      <c r="F4" s="25">
        <v>0.75180620484487903</v>
      </c>
      <c r="G4" s="25">
        <v>0.79315960912052119</v>
      </c>
      <c r="I4" s="27" t="s">
        <v>6</v>
      </c>
      <c r="J4" s="25">
        <v>5.5673608159796002E-2</v>
      </c>
      <c r="K4" s="25">
        <v>3.5830618892508145E-2</v>
      </c>
      <c r="M4" s="27" t="s">
        <v>2</v>
      </c>
      <c r="N4" s="25">
        <v>0.98897058823529416</v>
      </c>
      <c r="O4" s="25">
        <v>0.98998946259220233</v>
      </c>
      <c r="Q4" s="27" t="s">
        <v>114</v>
      </c>
      <c r="R4" s="25">
        <v>0.25116872078198044</v>
      </c>
      <c r="S4" s="25">
        <v>0.29315960912052119</v>
      </c>
      <c r="U4" s="27" t="s">
        <v>76</v>
      </c>
      <c r="V4" s="25">
        <v>0.97964169381107491</v>
      </c>
      <c r="W4" s="25">
        <v>0.97620059498512501</v>
      </c>
    </row>
    <row r="5" spans="1:23" x14ac:dyDescent="0.3">
      <c r="A5" s="27" t="s">
        <v>12</v>
      </c>
      <c r="B5" s="25">
        <v>0.18274543136421589</v>
      </c>
      <c r="C5" s="25">
        <v>0.16042345276872963</v>
      </c>
      <c r="E5" s="27" t="s">
        <v>17</v>
      </c>
      <c r="F5" s="25">
        <v>3.3574160645983848E-2</v>
      </c>
      <c r="G5" s="25">
        <v>4.8859934853420196E-2</v>
      </c>
      <c r="I5" s="27" t="s">
        <v>5</v>
      </c>
      <c r="J5" s="25">
        <v>0.94432639184020395</v>
      </c>
      <c r="K5" s="25">
        <v>0.96416938110749184</v>
      </c>
      <c r="M5" s="27" t="s">
        <v>3</v>
      </c>
      <c r="N5" s="25">
        <v>1.1029411764705883E-2</v>
      </c>
      <c r="O5" s="25">
        <v>1.0010537407797681E-2</v>
      </c>
      <c r="Q5" s="27" t="s">
        <v>115</v>
      </c>
      <c r="R5" s="25">
        <v>0.74883127921801951</v>
      </c>
      <c r="S5" s="25">
        <v>0.70684039087947881</v>
      </c>
      <c r="U5" s="27" t="s">
        <v>79</v>
      </c>
      <c r="V5" s="25">
        <v>0</v>
      </c>
      <c r="W5" s="25">
        <v>8.499787505312367E-4</v>
      </c>
    </row>
    <row r="6" spans="1:23" x14ac:dyDescent="0.3">
      <c r="A6" s="27" t="s">
        <v>13</v>
      </c>
      <c r="B6" s="25">
        <v>0.27639180672268909</v>
      </c>
      <c r="C6" s="25">
        <v>0.44994731296101159</v>
      </c>
      <c r="E6" s="27" t="s">
        <v>18</v>
      </c>
      <c r="F6" s="25">
        <v>0.32155987394957986</v>
      </c>
      <c r="G6" s="25">
        <v>0.49209694415173866</v>
      </c>
      <c r="I6" s="27" t="s">
        <v>8</v>
      </c>
      <c r="J6" s="25">
        <v>0.24566701680672268</v>
      </c>
      <c r="K6" s="25">
        <v>0.16596417281348788</v>
      </c>
      <c r="M6" s="27" t="s">
        <v>0</v>
      </c>
      <c r="N6" s="25">
        <v>0.99915002124946872</v>
      </c>
      <c r="O6" s="25">
        <v>0.99755700325732899</v>
      </c>
      <c r="Q6" s="27" t="s">
        <v>116</v>
      </c>
      <c r="R6" s="25">
        <v>0.2702205882352941</v>
      </c>
      <c r="S6" s="25">
        <v>0.33245521601685984</v>
      </c>
      <c r="U6" s="27" t="s">
        <v>77</v>
      </c>
      <c r="V6" s="25">
        <v>0.77291886195995785</v>
      </c>
      <c r="W6" s="25">
        <v>0.65756302521008403</v>
      </c>
    </row>
    <row r="7" spans="1:23" x14ac:dyDescent="0.3">
      <c r="A7" s="27" t="s">
        <v>14</v>
      </c>
      <c r="B7" s="25">
        <v>0.15585609243697479</v>
      </c>
      <c r="C7" s="25">
        <v>0.22918861959957851</v>
      </c>
      <c r="E7" s="27" t="s">
        <v>19</v>
      </c>
      <c r="F7" s="25">
        <v>9.9264705882352935E-2</v>
      </c>
      <c r="G7" s="25">
        <v>0.12434141201264488</v>
      </c>
      <c r="I7" s="27" t="s">
        <v>7</v>
      </c>
      <c r="J7" s="25">
        <v>0.75433298319327735</v>
      </c>
      <c r="K7" s="25">
        <v>0.83403582718651215</v>
      </c>
      <c r="M7" s="27" t="s">
        <v>1</v>
      </c>
      <c r="N7" s="25">
        <v>8.499787505312367E-4</v>
      </c>
      <c r="O7" s="25">
        <v>2.4429967426710096E-3</v>
      </c>
      <c r="Q7" s="27" t="s">
        <v>117</v>
      </c>
      <c r="R7" s="25">
        <v>0.72977941176470584</v>
      </c>
      <c r="S7" s="25">
        <v>0.6675447839831401</v>
      </c>
      <c r="U7" s="27" t="s">
        <v>78</v>
      </c>
      <c r="V7" s="25">
        <v>0.05</v>
      </c>
      <c r="W7" s="25">
        <v>8.0551470588235294E-2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
  <sheetViews>
    <sheetView zoomScale="90" zoomScaleNormal="90" workbookViewId="0">
      <selection activeCell="B26" sqref="B26"/>
    </sheetView>
  </sheetViews>
  <sheetFormatPr defaultRowHeight="14.4" x14ac:dyDescent="0.3"/>
  <cols>
    <col min="1" max="1" width="69.88671875" bestFit="1" customWidth="1"/>
    <col min="2" max="2" width="21.77734375" bestFit="1" customWidth="1"/>
    <col min="3" max="3" width="23.5546875" bestFit="1" customWidth="1"/>
    <col min="5" max="5" width="60.33203125" customWidth="1"/>
    <col min="6" max="6" width="21.77734375" bestFit="1" customWidth="1"/>
    <col min="7" max="7" width="23.5546875" bestFit="1" customWidth="1"/>
    <col min="9" max="9" width="108.77734375" customWidth="1"/>
    <col min="10" max="10" width="21.77734375" bestFit="1" customWidth="1"/>
    <col min="11" max="11" width="23.5546875" bestFit="1" customWidth="1"/>
  </cols>
  <sheetData>
    <row r="1" spans="1:11" x14ac:dyDescent="0.3">
      <c r="A1" t="s">
        <v>124</v>
      </c>
      <c r="E1" t="s">
        <v>125</v>
      </c>
      <c r="I1" t="s">
        <v>126</v>
      </c>
    </row>
    <row r="3" spans="1:11" x14ac:dyDescent="0.3">
      <c r="A3" s="26" t="s">
        <v>103</v>
      </c>
      <c r="B3" t="s">
        <v>101</v>
      </c>
      <c r="C3" t="s">
        <v>102</v>
      </c>
      <c r="E3" s="26" t="s">
        <v>103</v>
      </c>
      <c r="F3" t="s">
        <v>101</v>
      </c>
      <c r="G3" t="s">
        <v>102</v>
      </c>
      <c r="I3" s="26" t="s">
        <v>103</v>
      </c>
      <c r="J3" t="s">
        <v>101</v>
      </c>
      <c r="K3" t="s">
        <v>102</v>
      </c>
    </row>
    <row r="4" spans="1:11" x14ac:dyDescent="0.3">
      <c r="A4" s="27" t="s">
        <v>80</v>
      </c>
      <c r="B4" s="25">
        <v>0.8729281767955801</v>
      </c>
      <c r="C4" s="25">
        <v>0.91205211726384361</v>
      </c>
      <c r="E4" s="27" t="s">
        <v>84</v>
      </c>
      <c r="F4" s="25">
        <v>0.81385465363365916</v>
      </c>
      <c r="G4" s="25">
        <v>0.90228013029315957</v>
      </c>
      <c r="I4" s="27" t="s">
        <v>106</v>
      </c>
      <c r="J4" s="25">
        <v>0.28993288590604027</v>
      </c>
      <c r="K4" s="25">
        <v>0.55842185128983313</v>
      </c>
    </row>
    <row r="5" spans="1:11" x14ac:dyDescent="0.3">
      <c r="A5" s="27" t="s">
        <v>81</v>
      </c>
      <c r="B5" s="25">
        <v>5.6523586910327245E-2</v>
      </c>
      <c r="C5" s="25">
        <v>5.2931596091205214E-2</v>
      </c>
      <c r="E5" s="27" t="s">
        <v>85</v>
      </c>
      <c r="F5" s="25">
        <v>0.71901260504201681</v>
      </c>
      <c r="G5" s="25">
        <v>0.84773445732349839</v>
      </c>
      <c r="I5" s="27" t="s">
        <v>107</v>
      </c>
      <c r="J5" s="25">
        <v>0.2984101100693029</v>
      </c>
      <c r="K5" s="25">
        <v>0.65119277885235327</v>
      </c>
    </row>
    <row r="6" spans="1:11" x14ac:dyDescent="0.3">
      <c r="A6" s="27" t="s">
        <v>82</v>
      </c>
      <c r="B6" s="25">
        <v>0.37657563025210083</v>
      </c>
      <c r="C6" s="25">
        <v>0.50052687038988408</v>
      </c>
    </row>
    <row r="7" spans="1:11" x14ac:dyDescent="0.3">
      <c r="A7" s="27" t="s">
        <v>83</v>
      </c>
      <c r="B7" s="25">
        <v>3.0462184873949579E-2</v>
      </c>
      <c r="C7" s="25">
        <v>4.4257112750263436E-2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
  <sheetViews>
    <sheetView zoomScale="90" zoomScaleNormal="90" workbookViewId="0">
      <selection activeCell="B24" sqref="B24"/>
    </sheetView>
  </sheetViews>
  <sheetFormatPr defaultRowHeight="14.4" x14ac:dyDescent="0.3"/>
  <cols>
    <col min="1" max="1" width="91.6640625" bestFit="1" customWidth="1"/>
    <col min="2" max="2" width="16.21875" bestFit="1" customWidth="1"/>
    <col min="3" max="3" width="14.77734375" bestFit="1" customWidth="1"/>
    <col min="5" max="5" width="82.21875" bestFit="1" customWidth="1"/>
    <col min="6" max="6" width="14.77734375" bestFit="1" customWidth="1"/>
    <col min="7" max="7" width="16.21875" bestFit="1" customWidth="1"/>
  </cols>
  <sheetData>
    <row r="1" spans="1:7" x14ac:dyDescent="0.3">
      <c r="A1" t="s">
        <v>127</v>
      </c>
      <c r="E1" t="s">
        <v>128</v>
      </c>
    </row>
    <row r="3" spans="1:7" x14ac:dyDescent="0.3">
      <c r="A3" s="26" t="s">
        <v>103</v>
      </c>
      <c r="B3" t="s">
        <v>102</v>
      </c>
      <c r="C3" t="s">
        <v>101</v>
      </c>
      <c r="E3" s="26" t="s">
        <v>103</v>
      </c>
      <c r="F3" t="s">
        <v>101</v>
      </c>
      <c r="G3" t="s">
        <v>102</v>
      </c>
    </row>
    <row r="4" spans="1:7" x14ac:dyDescent="0.3">
      <c r="A4" s="27" t="s">
        <v>108</v>
      </c>
      <c r="B4" s="25">
        <v>0.61684370257966614</v>
      </c>
      <c r="C4" s="25">
        <v>0.40134228187919463</v>
      </c>
      <c r="E4" s="27" t="s">
        <v>110</v>
      </c>
      <c r="F4" s="25">
        <v>0.36979865771812082</v>
      </c>
      <c r="G4" s="25">
        <v>0.88998482549317148</v>
      </c>
    </row>
    <row r="5" spans="1:7" x14ac:dyDescent="0.3">
      <c r="A5" s="27" t="s">
        <v>109</v>
      </c>
      <c r="B5" s="25">
        <v>0.70277240490006443</v>
      </c>
      <c r="C5" s="25">
        <v>0.36995515695067266</v>
      </c>
      <c r="E5" s="27" t="s">
        <v>111</v>
      </c>
      <c r="F5" s="25">
        <v>0.33652670199755402</v>
      </c>
      <c r="G5" s="25">
        <v>0.88974854932301739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42"/>
  <sheetViews>
    <sheetView workbookViewId="0">
      <selection activeCell="G2" sqref="G2:I42"/>
    </sheetView>
  </sheetViews>
  <sheetFormatPr defaultRowHeight="14.4" x14ac:dyDescent="0.3"/>
  <cols>
    <col min="4" max="4" width="8.44140625" customWidth="1"/>
    <col min="5" max="6" width="8.88671875" hidden="1" customWidth="1"/>
    <col min="7" max="7" width="95.109375" bestFit="1" customWidth="1"/>
    <col min="9" max="9" width="10.21875" customWidth="1"/>
  </cols>
  <sheetData>
    <row r="2" spans="2:9" x14ac:dyDescent="0.3">
      <c r="G2" s="2" t="s">
        <v>104</v>
      </c>
      <c r="H2" s="2" t="s">
        <v>95</v>
      </c>
      <c r="I2" s="2" t="s">
        <v>71</v>
      </c>
    </row>
    <row r="3" spans="2:9" x14ac:dyDescent="0.3">
      <c r="G3" s="2" t="s">
        <v>5</v>
      </c>
      <c r="H3" s="20">
        <v>0.94432639184020395</v>
      </c>
      <c r="I3" s="20">
        <v>0.96416938110749184</v>
      </c>
    </row>
    <row r="4" spans="2:9" x14ac:dyDescent="0.3">
      <c r="G4" s="2" t="s">
        <v>6</v>
      </c>
      <c r="H4" s="20">
        <v>5.5673608159796002E-2</v>
      </c>
      <c r="I4" s="20">
        <v>3.5830618892508145E-2</v>
      </c>
    </row>
    <row r="5" spans="2:9" x14ac:dyDescent="0.3">
      <c r="C5" t="s">
        <v>96</v>
      </c>
      <c r="G5" s="2" t="s">
        <v>7</v>
      </c>
      <c r="H5" s="20">
        <v>0.75433298319327735</v>
      </c>
      <c r="I5" s="20">
        <v>0.83403582718651215</v>
      </c>
    </row>
    <row r="6" spans="2:9" x14ac:dyDescent="0.3">
      <c r="G6" s="2" t="s">
        <v>8</v>
      </c>
      <c r="H6" s="20">
        <v>0.24566701680672268</v>
      </c>
      <c r="I6" s="20">
        <v>0.16596417281348788</v>
      </c>
    </row>
    <row r="7" spans="2:9" x14ac:dyDescent="0.3">
      <c r="G7" s="2" t="s">
        <v>16</v>
      </c>
      <c r="H7" s="20">
        <v>0.75180620484487903</v>
      </c>
      <c r="I7" s="20">
        <v>0.79315960912052119</v>
      </c>
    </row>
    <row r="8" spans="2:9" x14ac:dyDescent="0.3">
      <c r="G8" s="2" t="s">
        <v>17</v>
      </c>
      <c r="H8" s="20">
        <v>3.3574160645983848E-2</v>
      </c>
      <c r="I8" s="20">
        <v>4.8859934853420196E-2</v>
      </c>
    </row>
    <row r="9" spans="2:9" x14ac:dyDescent="0.3">
      <c r="C9" t="s">
        <v>97</v>
      </c>
      <c r="G9" s="2" t="s">
        <v>18</v>
      </c>
      <c r="H9" s="20">
        <v>0.32155987394957986</v>
      </c>
      <c r="I9" s="20">
        <v>0.49209694415173866</v>
      </c>
    </row>
    <row r="10" spans="2:9" x14ac:dyDescent="0.3">
      <c r="G10" s="2" t="s">
        <v>19</v>
      </c>
      <c r="H10" s="20">
        <v>9.9264705882352935E-2</v>
      </c>
      <c r="I10" s="20">
        <v>0.12434141201264488</v>
      </c>
    </row>
    <row r="11" spans="2:9" x14ac:dyDescent="0.3">
      <c r="G11" s="2" t="s">
        <v>11</v>
      </c>
      <c r="H11" s="20">
        <v>0.66255843603909903</v>
      </c>
      <c r="I11" s="20">
        <v>0.74022801302931596</v>
      </c>
    </row>
    <row r="12" spans="2:9" x14ac:dyDescent="0.3">
      <c r="G12" s="2" t="s">
        <v>12</v>
      </c>
      <c r="H12" s="20">
        <v>0.18274543136421589</v>
      </c>
      <c r="I12" s="20">
        <v>0.16042345276872963</v>
      </c>
    </row>
    <row r="13" spans="2:9" x14ac:dyDescent="0.3">
      <c r="B13" t="s">
        <v>98</v>
      </c>
      <c r="G13" s="2" t="s">
        <v>13</v>
      </c>
      <c r="H13" s="20">
        <v>0.27639180672268909</v>
      </c>
      <c r="I13" s="20">
        <v>0.44994731296101159</v>
      </c>
    </row>
    <row r="14" spans="2:9" x14ac:dyDescent="0.3">
      <c r="G14" s="2" t="s">
        <v>14</v>
      </c>
      <c r="H14" s="20">
        <v>0.15585609243697479</v>
      </c>
      <c r="I14" s="20">
        <v>0.22918861959957851</v>
      </c>
    </row>
    <row r="15" spans="2:9" x14ac:dyDescent="0.3">
      <c r="G15" s="2" t="s">
        <v>0</v>
      </c>
      <c r="H15" s="20">
        <v>0.99915002124946872</v>
      </c>
      <c r="I15" s="20">
        <v>0.99755700325732899</v>
      </c>
    </row>
    <row r="16" spans="2:9" x14ac:dyDescent="0.3">
      <c r="G16" s="2" t="s">
        <v>1</v>
      </c>
      <c r="H16" s="20">
        <v>8.499787505312367E-4</v>
      </c>
      <c r="I16" s="20">
        <v>2.4429967426710096E-3</v>
      </c>
    </row>
    <row r="17" spans="1:9" x14ac:dyDescent="0.3">
      <c r="B17" t="s">
        <v>99</v>
      </c>
      <c r="G17" s="2" t="s">
        <v>2</v>
      </c>
      <c r="H17" s="20">
        <v>0.98897058823529416</v>
      </c>
      <c r="I17" s="20">
        <v>0.98998946259220233</v>
      </c>
    </row>
    <row r="18" spans="1:9" x14ac:dyDescent="0.3">
      <c r="G18" s="2" t="s">
        <v>3</v>
      </c>
      <c r="H18" s="20">
        <v>1.1029411764705883E-2</v>
      </c>
      <c r="I18" s="20">
        <v>1.0010537407797681E-2</v>
      </c>
    </row>
    <row r="19" spans="1:9" x14ac:dyDescent="0.3">
      <c r="G19" s="2" t="s">
        <v>114</v>
      </c>
      <c r="H19" s="20">
        <v>0.25116872078198044</v>
      </c>
      <c r="I19" s="20">
        <v>0.29315960912052119</v>
      </c>
    </row>
    <row r="20" spans="1:9" x14ac:dyDescent="0.3">
      <c r="B20" t="s">
        <v>100</v>
      </c>
      <c r="G20" s="2" t="s">
        <v>115</v>
      </c>
      <c r="H20" s="20">
        <v>0.74883127921801951</v>
      </c>
      <c r="I20" s="20">
        <v>0.70684039087947881</v>
      </c>
    </row>
    <row r="21" spans="1:9" x14ac:dyDescent="0.3">
      <c r="G21" s="2" t="s">
        <v>116</v>
      </c>
      <c r="H21" s="20">
        <v>0.2702205882352941</v>
      </c>
      <c r="I21" s="20">
        <v>0.33245521601685984</v>
      </c>
    </row>
    <row r="22" spans="1:9" x14ac:dyDescent="0.3">
      <c r="G22" s="2" t="s">
        <v>117</v>
      </c>
      <c r="H22" s="20">
        <v>0.72977941176470584</v>
      </c>
      <c r="I22" s="20">
        <v>0.6675447839831401</v>
      </c>
    </row>
    <row r="23" spans="1:9" x14ac:dyDescent="0.3">
      <c r="G23" s="2" t="s">
        <v>76</v>
      </c>
      <c r="H23" s="20">
        <v>0.97620059498512501</v>
      </c>
      <c r="I23" s="20">
        <v>0.97964169381107491</v>
      </c>
    </row>
    <row r="24" spans="1:9" x14ac:dyDescent="0.3">
      <c r="B24" t="s">
        <v>26</v>
      </c>
      <c r="G24" s="2" t="s">
        <v>79</v>
      </c>
      <c r="H24" s="20">
        <v>8.499787505312367E-4</v>
      </c>
      <c r="I24" s="20">
        <v>0</v>
      </c>
    </row>
    <row r="25" spans="1:9" x14ac:dyDescent="0.3">
      <c r="G25" s="2" t="s">
        <v>77</v>
      </c>
      <c r="H25" s="20">
        <v>0.65756302521008403</v>
      </c>
      <c r="I25" s="20">
        <v>0.77291886195995785</v>
      </c>
    </row>
    <row r="26" spans="1:9" x14ac:dyDescent="0.3">
      <c r="G26" s="2" t="s">
        <v>78</v>
      </c>
      <c r="H26" s="20">
        <v>8.0551470588235294E-2</v>
      </c>
      <c r="I26" s="20">
        <v>0.05</v>
      </c>
    </row>
    <row r="27" spans="1:9" x14ac:dyDescent="0.3">
      <c r="G27" s="2" t="s">
        <v>32</v>
      </c>
      <c r="H27" s="20">
        <v>0.97195070123246918</v>
      </c>
      <c r="I27" s="20">
        <v>0.97882736156351791</v>
      </c>
    </row>
    <row r="28" spans="1:9" x14ac:dyDescent="0.3">
      <c r="G28" s="2" t="s">
        <v>33</v>
      </c>
      <c r="H28" s="20">
        <v>1.6999575010624734E-3</v>
      </c>
      <c r="I28" s="20">
        <v>0</v>
      </c>
    </row>
    <row r="29" spans="1:9" x14ac:dyDescent="0.3">
      <c r="G29" s="2" t="s">
        <v>34</v>
      </c>
      <c r="H29" s="20">
        <v>0.65480567226890751</v>
      </c>
      <c r="I29" s="20">
        <v>0.75869336143308741</v>
      </c>
    </row>
    <row r="30" spans="1:9" x14ac:dyDescent="0.3">
      <c r="A30" t="s">
        <v>31</v>
      </c>
      <c r="G30" s="2" t="s">
        <v>35</v>
      </c>
      <c r="H30" s="20">
        <v>3.0724789915966385E-2</v>
      </c>
      <c r="I30" s="20">
        <v>2.476290832455216E-2</v>
      </c>
    </row>
    <row r="31" spans="1:9" x14ac:dyDescent="0.3">
      <c r="G31" s="2" t="s">
        <v>80</v>
      </c>
      <c r="H31" s="20">
        <v>0.8729281767955801</v>
      </c>
      <c r="I31" s="20">
        <v>0.91205211726384361</v>
      </c>
    </row>
    <row r="32" spans="1:9" x14ac:dyDescent="0.3">
      <c r="A32" t="s">
        <v>105</v>
      </c>
      <c r="G32" s="2" t="s">
        <v>81</v>
      </c>
      <c r="H32" s="20">
        <v>5.6523586910327245E-2</v>
      </c>
      <c r="I32" s="20">
        <v>5.2931596091205214E-2</v>
      </c>
    </row>
    <row r="33" spans="7:9" x14ac:dyDescent="0.3">
      <c r="G33" s="2" t="s">
        <v>82</v>
      </c>
      <c r="H33" s="20">
        <v>0.37657563025210083</v>
      </c>
      <c r="I33" s="20">
        <v>0.50052687038988408</v>
      </c>
    </row>
    <row r="34" spans="7:9" x14ac:dyDescent="0.3">
      <c r="G34" s="2" t="s">
        <v>83</v>
      </c>
      <c r="H34" s="20">
        <v>3.0462184873949579E-2</v>
      </c>
      <c r="I34" s="20">
        <v>4.4257112750263436E-2</v>
      </c>
    </row>
    <row r="35" spans="7:9" x14ac:dyDescent="0.3">
      <c r="G35" s="2" t="s">
        <v>84</v>
      </c>
      <c r="H35" s="20">
        <v>0.81385465363365916</v>
      </c>
      <c r="I35" s="20">
        <v>0.90228013029315957</v>
      </c>
    </row>
    <row r="36" spans="7:9" x14ac:dyDescent="0.3">
      <c r="G36" s="2" t="s">
        <v>85</v>
      </c>
      <c r="H36" s="20">
        <v>0.71901260504201681</v>
      </c>
      <c r="I36" s="20">
        <v>0.84773445732349839</v>
      </c>
    </row>
    <row r="37" spans="7:9" x14ac:dyDescent="0.3">
      <c r="G37" s="2" t="s">
        <v>106</v>
      </c>
      <c r="H37" s="20">
        <v>0.28993288590604027</v>
      </c>
      <c r="I37" s="20">
        <v>0.55842185128983313</v>
      </c>
    </row>
    <row r="38" spans="7:9" x14ac:dyDescent="0.3">
      <c r="G38" s="2" t="s">
        <v>107</v>
      </c>
      <c r="H38" s="20">
        <v>0.2984101100693029</v>
      </c>
      <c r="I38" s="20">
        <v>0.65119277885235327</v>
      </c>
    </row>
    <row r="39" spans="7:9" x14ac:dyDescent="0.3">
      <c r="G39" s="2" t="s">
        <v>108</v>
      </c>
      <c r="H39" s="20">
        <v>0.40134228187919463</v>
      </c>
      <c r="I39" s="20">
        <v>0.61684370257966614</v>
      </c>
    </row>
    <row r="40" spans="7:9" x14ac:dyDescent="0.3">
      <c r="G40" s="2" t="s">
        <v>109</v>
      </c>
      <c r="H40" s="20">
        <v>0.36995515695067266</v>
      </c>
      <c r="I40" s="20">
        <v>0.70277240490006443</v>
      </c>
    </row>
    <row r="41" spans="7:9" x14ac:dyDescent="0.3">
      <c r="G41" s="2" t="s">
        <v>110</v>
      </c>
      <c r="H41" s="20">
        <v>0.36979865771812082</v>
      </c>
      <c r="I41" s="20">
        <v>0.88998482549317148</v>
      </c>
    </row>
    <row r="42" spans="7:9" x14ac:dyDescent="0.3">
      <c r="G42" s="2" t="s">
        <v>111</v>
      </c>
      <c r="H42" s="20">
        <v>0.33652670199755402</v>
      </c>
      <c r="I42" s="20">
        <v>0.88974854932301739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V28"/>
  <sheetViews>
    <sheetView topLeftCell="H1" zoomScale="90" zoomScaleNormal="90" workbookViewId="0">
      <selection activeCell="I14" sqref="I14"/>
    </sheetView>
  </sheetViews>
  <sheetFormatPr defaultRowHeight="14.4" x14ac:dyDescent="0.3"/>
  <cols>
    <col min="3" max="3" width="39.6640625" customWidth="1"/>
    <col min="4" max="4" width="30.88671875" customWidth="1"/>
    <col min="5" max="5" width="24.88671875" customWidth="1"/>
    <col min="6" max="6" width="40.88671875" customWidth="1"/>
    <col min="12" max="12" width="14.21875" customWidth="1"/>
    <col min="13" max="13" width="4.88671875" customWidth="1"/>
    <col min="24" max="24" width="5.109375" customWidth="1"/>
    <col min="25" max="25" width="7.33203125" customWidth="1"/>
    <col min="37" max="37" width="2.21875" customWidth="1"/>
    <col min="46" max="46" width="12.44140625" customWidth="1"/>
  </cols>
  <sheetData>
    <row r="1" spans="3:48" x14ac:dyDescent="0.3">
      <c r="C1" s="1" t="s">
        <v>4</v>
      </c>
    </row>
    <row r="2" spans="3:48" x14ac:dyDescent="0.3">
      <c r="C2" s="1"/>
    </row>
    <row r="3" spans="3:48" x14ac:dyDescent="0.3">
      <c r="C3" s="1" t="s">
        <v>37</v>
      </c>
      <c r="D3">
        <v>2353</v>
      </c>
    </row>
    <row r="4" spans="3:48" x14ac:dyDescent="0.3">
      <c r="C4" s="1" t="s">
        <v>38</v>
      </c>
      <c r="D4">
        <v>7616</v>
      </c>
    </row>
    <row r="5" spans="3:48" x14ac:dyDescent="0.3">
      <c r="Z5" t="s">
        <v>66</v>
      </c>
    </row>
    <row r="6" spans="3:48" x14ac:dyDescent="0.3">
      <c r="C6" s="1" t="s">
        <v>10</v>
      </c>
    </row>
    <row r="8" spans="3:48" x14ac:dyDescent="0.3">
      <c r="C8" s="2" t="s">
        <v>0</v>
      </c>
      <c r="D8" s="2" t="s">
        <v>1</v>
      </c>
      <c r="E8" s="2" t="s">
        <v>2</v>
      </c>
      <c r="F8" s="2" t="s">
        <v>3</v>
      </c>
    </row>
    <row r="9" spans="3:48" x14ac:dyDescent="0.3">
      <c r="C9" s="2">
        <v>2351</v>
      </c>
      <c r="D9" s="2">
        <v>2</v>
      </c>
      <c r="E9" s="2">
        <v>7532</v>
      </c>
      <c r="F9" s="2">
        <v>84</v>
      </c>
    </row>
    <row r="10" spans="3:48" x14ac:dyDescent="0.3">
      <c r="C10" s="14">
        <f>C9/D3</f>
        <v>0.99915002124946872</v>
      </c>
      <c r="D10" s="14">
        <f>D9/D3</f>
        <v>8.499787505312367E-4</v>
      </c>
      <c r="E10" s="14">
        <f>E9/D4</f>
        <v>0.98897058823529416</v>
      </c>
      <c r="F10" s="14">
        <f>F9/D4</f>
        <v>1.1029411764705883E-2</v>
      </c>
      <c r="AO10" s="1" t="s">
        <v>53</v>
      </c>
    </row>
    <row r="11" spans="3:48" x14ac:dyDescent="0.3">
      <c r="AC11" s="1" t="s">
        <v>31</v>
      </c>
    </row>
    <row r="12" spans="3:48" x14ac:dyDescent="0.3">
      <c r="C12" s="1" t="s">
        <v>9</v>
      </c>
      <c r="I12" s="13" t="s">
        <v>21</v>
      </c>
      <c r="J12" s="4"/>
      <c r="K12" s="4"/>
      <c r="L12" s="4"/>
      <c r="M12" s="4"/>
      <c r="N12" s="5"/>
      <c r="O12" s="7"/>
      <c r="Q12" s="1" t="s">
        <v>26</v>
      </c>
    </row>
    <row r="13" spans="3:48" x14ac:dyDescent="0.3">
      <c r="C13" s="2" t="s">
        <v>5</v>
      </c>
      <c r="D13" s="2" t="s">
        <v>6</v>
      </c>
      <c r="E13" s="2" t="s">
        <v>7</v>
      </c>
      <c r="F13" s="2" t="s">
        <v>8</v>
      </c>
      <c r="I13" s="6"/>
      <c r="J13" s="7"/>
      <c r="K13" s="7"/>
      <c r="L13" s="7"/>
      <c r="M13" s="7"/>
      <c r="N13" s="8"/>
      <c r="O13" s="7"/>
    </row>
    <row r="14" spans="3:48" x14ac:dyDescent="0.3">
      <c r="C14" s="2">
        <v>2222</v>
      </c>
      <c r="D14" s="2">
        <v>131</v>
      </c>
      <c r="E14" s="2">
        <v>5745</v>
      </c>
      <c r="F14" s="2">
        <v>1871</v>
      </c>
      <c r="I14" s="2" t="s">
        <v>23</v>
      </c>
      <c r="J14" s="2"/>
      <c r="K14" s="2"/>
      <c r="L14" s="2"/>
      <c r="M14" s="2"/>
      <c r="N14" s="2">
        <v>591</v>
      </c>
      <c r="O14" s="15">
        <f>N14/D3</f>
        <v>0.25116872078198044</v>
      </c>
      <c r="Q14" s="2" t="s">
        <v>27</v>
      </c>
      <c r="R14" s="2"/>
      <c r="S14" s="2"/>
      <c r="T14" s="2"/>
      <c r="U14" s="2"/>
      <c r="V14" s="2"/>
      <c r="W14" s="2"/>
      <c r="X14" s="2"/>
      <c r="Y14" s="2"/>
      <c r="Z14" s="2">
        <v>2297</v>
      </c>
      <c r="AA14" s="15">
        <f>Z14/D3</f>
        <v>0.97620059498512535</v>
      </c>
      <c r="AC14" s="3" t="s">
        <v>32</v>
      </c>
      <c r="AD14" s="4"/>
      <c r="AE14" s="4"/>
      <c r="AF14" s="4"/>
      <c r="AG14" s="4"/>
      <c r="AH14" s="4"/>
      <c r="AI14" s="4"/>
      <c r="AJ14" s="4"/>
      <c r="AK14" s="4"/>
      <c r="AL14" s="5">
        <v>2287</v>
      </c>
      <c r="AM14" s="15">
        <f>AL14/D3</f>
        <v>0.97195070123246918</v>
      </c>
      <c r="AO14" s="2" t="s">
        <v>36</v>
      </c>
      <c r="AP14" s="2"/>
      <c r="AQ14" s="2"/>
      <c r="AR14" s="2"/>
      <c r="AS14" s="2"/>
      <c r="AT14" s="2"/>
      <c r="AU14" s="2">
        <v>2054</v>
      </c>
      <c r="AV14" s="14">
        <f>AU14/D3</f>
        <v>0.8729281767955801</v>
      </c>
    </row>
    <row r="15" spans="3:48" x14ac:dyDescent="0.3">
      <c r="C15" s="14">
        <f>C14/D3</f>
        <v>0.94432639184020395</v>
      </c>
      <c r="D15" s="14">
        <f>D14/D3</f>
        <v>5.5673608159796002E-2</v>
      </c>
      <c r="E15" s="14">
        <f>E14/D4</f>
        <v>0.75433298319327735</v>
      </c>
      <c r="F15" s="14">
        <f>F14/D4</f>
        <v>0.24566701680672268</v>
      </c>
      <c r="I15" s="2"/>
      <c r="J15" s="2"/>
      <c r="K15" s="2"/>
      <c r="L15" s="2"/>
      <c r="M15" s="2"/>
      <c r="N15" s="2"/>
      <c r="O15" s="15"/>
      <c r="Q15" s="2"/>
      <c r="R15" s="2"/>
      <c r="S15" s="2"/>
      <c r="T15" s="2"/>
      <c r="U15" s="2"/>
      <c r="V15" s="2"/>
      <c r="W15" s="2"/>
      <c r="X15" s="2"/>
      <c r="Y15" s="2"/>
      <c r="Z15" s="2"/>
      <c r="AA15" s="15"/>
      <c r="AC15" s="6"/>
      <c r="AD15" s="7"/>
      <c r="AE15" s="7"/>
      <c r="AF15" s="7"/>
      <c r="AG15" s="7"/>
      <c r="AH15" s="7"/>
      <c r="AI15" s="7"/>
      <c r="AJ15" s="7"/>
      <c r="AK15" s="7"/>
      <c r="AL15" s="8"/>
      <c r="AM15" s="15"/>
      <c r="AO15" s="2"/>
      <c r="AP15" s="2"/>
      <c r="AQ15" s="2"/>
      <c r="AR15" s="2"/>
      <c r="AS15" s="2"/>
      <c r="AT15" s="2"/>
      <c r="AU15" s="2"/>
      <c r="AV15" s="14"/>
    </row>
    <row r="16" spans="3:48" x14ac:dyDescent="0.3">
      <c r="I16" s="2" t="s">
        <v>22</v>
      </c>
      <c r="J16" s="2"/>
      <c r="K16" s="2"/>
      <c r="L16" s="2"/>
      <c r="M16" s="2"/>
      <c r="N16" s="2">
        <v>1762</v>
      </c>
      <c r="O16" s="15">
        <f>N16/D3</f>
        <v>0.74883127921801951</v>
      </c>
      <c r="Q16" s="2" t="s">
        <v>28</v>
      </c>
      <c r="R16" s="2"/>
      <c r="S16" s="2"/>
      <c r="T16" s="2"/>
      <c r="U16" s="2"/>
      <c r="V16" s="2"/>
      <c r="W16" s="2"/>
      <c r="X16" s="2"/>
      <c r="Y16" s="2"/>
      <c r="Z16" s="2">
        <v>5</v>
      </c>
      <c r="AA16" s="15">
        <f>Z16/D3</f>
        <v>2.1249468763280916E-3</v>
      </c>
      <c r="AC16" s="6" t="s">
        <v>33</v>
      </c>
      <c r="AD16" s="7"/>
      <c r="AE16" s="7"/>
      <c r="AF16" s="7"/>
      <c r="AG16" s="7"/>
      <c r="AH16" s="7"/>
      <c r="AI16" s="7"/>
      <c r="AJ16" s="7"/>
      <c r="AK16" s="7"/>
      <c r="AL16" s="8">
        <v>4</v>
      </c>
      <c r="AM16" s="15">
        <f>AL16/D3</f>
        <v>1.6999575010624734E-3</v>
      </c>
      <c r="AO16" s="2" t="s">
        <v>40</v>
      </c>
      <c r="AP16" s="2"/>
      <c r="AQ16" s="2"/>
      <c r="AR16" s="2"/>
      <c r="AS16" s="2"/>
      <c r="AT16" s="2"/>
      <c r="AU16" s="2">
        <v>133</v>
      </c>
      <c r="AV16" s="14">
        <f>AU16/D3</f>
        <v>5.6523586910327245E-2</v>
      </c>
    </row>
    <row r="17" spans="3:48" x14ac:dyDescent="0.3">
      <c r="I17" s="2"/>
      <c r="J17" s="2"/>
      <c r="K17" s="2"/>
      <c r="L17" s="2"/>
      <c r="M17" s="2"/>
      <c r="N17" s="2"/>
      <c r="O17" s="15"/>
      <c r="Q17" s="2"/>
      <c r="R17" s="2"/>
      <c r="S17" s="2"/>
      <c r="T17" s="2"/>
      <c r="U17" s="2"/>
      <c r="V17" s="2"/>
      <c r="W17" s="2"/>
      <c r="X17" s="2"/>
      <c r="Y17" s="2"/>
      <c r="Z17" s="2"/>
      <c r="AA17" s="15"/>
      <c r="AC17" s="6"/>
      <c r="AD17" s="7"/>
      <c r="AE17" s="7"/>
      <c r="AF17" s="7"/>
      <c r="AG17" s="7"/>
      <c r="AH17" s="7"/>
      <c r="AI17" s="7"/>
      <c r="AJ17" s="7"/>
      <c r="AK17" s="7"/>
      <c r="AL17" s="8"/>
      <c r="AM17" s="15"/>
      <c r="AO17" s="2"/>
      <c r="AP17" s="2"/>
      <c r="AQ17" s="2"/>
      <c r="AR17" s="2"/>
      <c r="AS17" s="2"/>
      <c r="AT17" s="2"/>
      <c r="AU17" s="2"/>
      <c r="AV17" s="14"/>
    </row>
    <row r="18" spans="3:48" x14ac:dyDescent="0.3">
      <c r="C18" s="1" t="s">
        <v>15</v>
      </c>
      <c r="I18" s="2" t="s">
        <v>24</v>
      </c>
      <c r="J18" s="2"/>
      <c r="K18" s="2"/>
      <c r="L18" s="2"/>
      <c r="M18" s="2"/>
      <c r="N18" s="2">
        <v>2058</v>
      </c>
      <c r="O18" s="15">
        <f>N18/D4</f>
        <v>0.2702205882352941</v>
      </c>
      <c r="Q18" s="2" t="s">
        <v>29</v>
      </c>
      <c r="R18" s="2"/>
      <c r="S18" s="2"/>
      <c r="T18" s="2"/>
      <c r="U18" s="2"/>
      <c r="V18" s="2"/>
      <c r="W18" s="2"/>
      <c r="X18" s="2"/>
      <c r="Y18" s="2"/>
      <c r="Z18" s="2">
        <v>5008</v>
      </c>
      <c r="AA18" s="15">
        <f>Z18/D4</f>
        <v>0.65756302521008403</v>
      </c>
      <c r="AC18" s="6" t="s">
        <v>34</v>
      </c>
      <c r="AD18" s="7"/>
      <c r="AE18" s="7"/>
      <c r="AF18" s="7"/>
      <c r="AG18" s="7"/>
      <c r="AH18" s="7"/>
      <c r="AI18" s="7"/>
      <c r="AJ18" s="7"/>
      <c r="AK18" s="7"/>
      <c r="AL18" s="8">
        <v>4987</v>
      </c>
      <c r="AM18" s="15">
        <f>AL18/D4</f>
        <v>0.65480567226890751</v>
      </c>
      <c r="AO18" s="2"/>
      <c r="AP18" s="2"/>
      <c r="AQ18" s="2"/>
      <c r="AR18" s="2"/>
      <c r="AS18" s="2"/>
      <c r="AT18" s="2"/>
      <c r="AU18" s="2"/>
      <c r="AV18" s="14"/>
    </row>
    <row r="19" spans="3:48" x14ac:dyDescent="0.3">
      <c r="C19" s="2" t="s">
        <v>11</v>
      </c>
      <c r="D19" s="2" t="s">
        <v>12</v>
      </c>
      <c r="E19" s="2" t="s">
        <v>13</v>
      </c>
      <c r="F19" s="2" t="s">
        <v>14</v>
      </c>
      <c r="I19" s="2"/>
      <c r="J19" s="2"/>
      <c r="K19" s="2"/>
      <c r="L19" s="2"/>
      <c r="M19" s="2"/>
      <c r="N19" s="2"/>
      <c r="O19" s="15"/>
      <c r="Q19" s="2"/>
      <c r="R19" s="2"/>
      <c r="S19" s="2"/>
      <c r="T19" s="2"/>
      <c r="U19" s="2"/>
      <c r="V19" s="2"/>
      <c r="W19" s="2"/>
      <c r="X19" s="2"/>
      <c r="Y19" s="2"/>
      <c r="Z19" s="2"/>
      <c r="AA19" s="15"/>
      <c r="AC19" s="6"/>
      <c r="AD19" s="7"/>
      <c r="AE19" s="7"/>
      <c r="AF19" s="7"/>
      <c r="AG19" s="7"/>
      <c r="AH19" s="7"/>
      <c r="AI19" s="7"/>
      <c r="AJ19" s="7"/>
      <c r="AK19" s="7"/>
      <c r="AL19" s="8"/>
      <c r="AM19" s="15"/>
      <c r="AO19" s="2"/>
      <c r="AP19" s="2"/>
      <c r="AQ19" s="2"/>
      <c r="AR19" s="2"/>
      <c r="AS19" s="2"/>
      <c r="AT19" s="2"/>
      <c r="AU19" s="2"/>
      <c r="AV19" s="14"/>
    </row>
    <row r="20" spans="3:48" x14ac:dyDescent="0.3">
      <c r="C20" s="2">
        <v>1559</v>
      </c>
      <c r="D20" s="2">
        <v>430</v>
      </c>
      <c r="E20" s="2">
        <v>2105</v>
      </c>
      <c r="F20" s="2">
        <v>1187</v>
      </c>
      <c r="I20" s="2" t="s">
        <v>25</v>
      </c>
      <c r="J20" s="2"/>
      <c r="K20" s="2"/>
      <c r="L20" s="2"/>
      <c r="M20" s="2"/>
      <c r="N20" s="2">
        <v>5558</v>
      </c>
      <c r="O20" s="15">
        <f>N20/D4</f>
        <v>0.72977941176470584</v>
      </c>
      <c r="Q20" s="2" t="s">
        <v>30</v>
      </c>
      <c r="R20" s="2"/>
      <c r="S20" s="2"/>
      <c r="T20" s="2"/>
      <c r="U20" s="2"/>
      <c r="V20" s="2"/>
      <c r="W20" s="2"/>
      <c r="X20" s="2"/>
      <c r="Y20" s="2"/>
      <c r="Z20" s="2">
        <v>585</v>
      </c>
      <c r="AA20" s="15">
        <f>Z20/D4</f>
        <v>7.6811974789915971E-2</v>
      </c>
      <c r="AC20" s="9" t="s">
        <v>35</v>
      </c>
      <c r="AD20" s="10"/>
      <c r="AE20" s="10"/>
      <c r="AF20" s="10"/>
      <c r="AG20" s="10"/>
      <c r="AH20" s="10"/>
      <c r="AI20" s="10"/>
      <c r="AJ20" s="10"/>
      <c r="AK20" s="10"/>
      <c r="AL20" s="11">
        <v>234</v>
      </c>
      <c r="AM20" s="15">
        <f>AL20/D4</f>
        <v>3.0724789915966385E-2</v>
      </c>
      <c r="AO20" s="2"/>
      <c r="AP20" s="2"/>
      <c r="AQ20" s="2"/>
      <c r="AR20" s="2"/>
      <c r="AS20" s="2"/>
      <c r="AT20" s="2"/>
      <c r="AU20" s="2"/>
      <c r="AV20" s="14"/>
    </row>
    <row r="21" spans="3:48" x14ac:dyDescent="0.3">
      <c r="C21" s="14">
        <f>C20/D3</f>
        <v>0.66255843603909903</v>
      </c>
      <c r="D21" s="14">
        <f>D20/D3</f>
        <v>0.18274543136421589</v>
      </c>
      <c r="E21" s="14">
        <f>E20/D4</f>
        <v>0.27639180672268909</v>
      </c>
      <c r="F21" s="14">
        <f>F20/D4</f>
        <v>0.15585609243697479</v>
      </c>
      <c r="AO21" s="2" t="s">
        <v>39</v>
      </c>
      <c r="AP21" s="2"/>
      <c r="AQ21" s="2"/>
      <c r="AR21" s="2"/>
      <c r="AS21" s="2"/>
      <c r="AT21" s="2"/>
      <c r="AU21" s="2">
        <v>2868</v>
      </c>
      <c r="AV21" s="14">
        <f>AU21/D4</f>
        <v>0.37657563025210083</v>
      </c>
    </row>
    <row r="22" spans="3:48" x14ac:dyDescent="0.3">
      <c r="AO22" s="2"/>
      <c r="AP22" s="2"/>
      <c r="AQ22" s="2"/>
      <c r="AR22" s="2"/>
      <c r="AS22" s="2"/>
      <c r="AT22" s="2"/>
      <c r="AU22" s="2"/>
      <c r="AV22" s="14"/>
    </row>
    <row r="23" spans="3:48" x14ac:dyDescent="0.3">
      <c r="AO23" s="2" t="s">
        <v>41</v>
      </c>
      <c r="AP23" s="2"/>
      <c r="AQ23" s="2"/>
      <c r="AR23" s="2"/>
      <c r="AS23" s="2"/>
      <c r="AT23" s="2"/>
      <c r="AU23" s="2">
        <v>232</v>
      </c>
      <c r="AV23" s="14">
        <f>AU23/D4</f>
        <v>3.0462184873949579E-2</v>
      </c>
    </row>
    <row r="25" spans="3:48" x14ac:dyDescent="0.3">
      <c r="C25" s="1" t="s">
        <v>20</v>
      </c>
      <c r="D25" t="s">
        <v>66</v>
      </c>
    </row>
    <row r="26" spans="3:48" x14ac:dyDescent="0.3">
      <c r="C26" s="2" t="s">
        <v>16</v>
      </c>
      <c r="D26" s="2" t="s">
        <v>17</v>
      </c>
      <c r="E26" s="2" t="s">
        <v>18</v>
      </c>
      <c r="F26" s="2" t="s">
        <v>19</v>
      </c>
    </row>
    <row r="27" spans="3:48" x14ac:dyDescent="0.3">
      <c r="C27" s="2">
        <v>1769</v>
      </c>
      <c r="D27" s="2">
        <v>79</v>
      </c>
      <c r="E27" s="2">
        <v>2449</v>
      </c>
      <c r="F27" s="2">
        <v>756</v>
      </c>
    </row>
    <row r="28" spans="3:48" x14ac:dyDescent="0.3">
      <c r="C28" s="14">
        <f>C27/D3</f>
        <v>0.75180620484487892</v>
      </c>
      <c r="D28" s="14">
        <f>D27/D3</f>
        <v>3.3574160645983848E-2</v>
      </c>
      <c r="E28" s="14">
        <f>E27/D4</f>
        <v>0.32155987394957986</v>
      </c>
      <c r="F28" s="14">
        <f>F27/D4</f>
        <v>9.9264705882352935E-2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723"/>
  <sheetViews>
    <sheetView zoomScale="80" zoomScaleNormal="80" workbookViewId="0">
      <selection activeCell="Q41" sqref="Q41"/>
    </sheetView>
  </sheetViews>
  <sheetFormatPr defaultRowHeight="14.4" x14ac:dyDescent="0.3"/>
  <cols>
    <col min="8" max="8" width="40.21875" customWidth="1"/>
    <col min="15" max="15" width="11.33203125" bestFit="1" customWidth="1"/>
  </cols>
  <sheetData>
    <row r="2" spans="1:17" x14ac:dyDescent="0.3">
      <c r="A2" t="s">
        <v>45</v>
      </c>
      <c r="B2" s="1" t="s">
        <v>44</v>
      </c>
      <c r="P2" t="s">
        <v>74</v>
      </c>
    </row>
    <row r="3" spans="1:17" x14ac:dyDescent="0.3">
      <c r="K3" t="s">
        <v>54</v>
      </c>
    </row>
    <row r="4" spans="1:17" ht="13.95" customHeight="1" x14ac:dyDescent="0.3">
      <c r="B4" t="s">
        <v>42</v>
      </c>
      <c r="G4">
        <v>1915</v>
      </c>
      <c r="H4" s="14">
        <f>G4/2353</f>
        <v>0.81385465363365916</v>
      </c>
      <c r="L4" s="18" t="s">
        <v>55</v>
      </c>
      <c r="M4" s="18"/>
      <c r="N4" s="18"/>
      <c r="O4" s="19" t="s">
        <v>67</v>
      </c>
      <c r="Q4">
        <v>114</v>
      </c>
    </row>
    <row r="5" spans="1:17" x14ac:dyDescent="0.3">
      <c r="H5" s="14"/>
      <c r="L5" s="18"/>
      <c r="M5" s="18"/>
      <c r="N5" s="18"/>
      <c r="O5" s="18"/>
    </row>
    <row r="6" spans="1:17" ht="13.5" customHeight="1" x14ac:dyDescent="0.3">
      <c r="B6" t="s">
        <v>43</v>
      </c>
      <c r="G6">
        <v>5476</v>
      </c>
      <c r="H6" s="14">
        <f>G6/7616</f>
        <v>0.71901260504201681</v>
      </c>
      <c r="L6" s="18" t="s">
        <v>56</v>
      </c>
      <c r="M6" s="18"/>
      <c r="N6" s="18"/>
      <c r="O6" s="19" t="s">
        <v>68</v>
      </c>
      <c r="Q6">
        <v>111</v>
      </c>
    </row>
    <row r="7" spans="1:17" x14ac:dyDescent="0.3">
      <c r="O7" s="17"/>
    </row>
    <row r="8" spans="1:17" x14ac:dyDescent="0.3">
      <c r="L8" t="s">
        <v>57</v>
      </c>
    </row>
    <row r="9" spans="1:17" x14ac:dyDescent="0.3">
      <c r="B9" t="s">
        <v>91</v>
      </c>
      <c r="D9">
        <v>1490</v>
      </c>
    </row>
    <row r="10" spans="1:17" x14ac:dyDescent="0.3">
      <c r="B10" t="s">
        <v>92</v>
      </c>
      <c r="D10">
        <v>4906</v>
      </c>
      <c r="L10" t="s">
        <v>58</v>
      </c>
    </row>
    <row r="11" spans="1:17" x14ac:dyDescent="0.3">
      <c r="A11" t="s">
        <v>46</v>
      </c>
      <c r="B11" t="s">
        <v>49</v>
      </c>
    </row>
    <row r="12" spans="1:17" x14ac:dyDescent="0.3">
      <c r="N12" t="s">
        <v>89</v>
      </c>
    </row>
    <row r="13" spans="1:17" x14ac:dyDescent="0.3">
      <c r="B13" t="s">
        <v>47</v>
      </c>
      <c r="I13">
        <v>432</v>
      </c>
      <c r="J13" s="14">
        <f>I13/1490</f>
        <v>0.28993288590604027</v>
      </c>
      <c r="M13" t="s">
        <v>86</v>
      </c>
      <c r="N13" s="25">
        <v>0.28999999999999998</v>
      </c>
    </row>
    <row r="14" spans="1:17" x14ac:dyDescent="0.3">
      <c r="J14" s="14"/>
      <c r="M14" t="s">
        <v>87</v>
      </c>
      <c r="N14" s="25">
        <v>0.3</v>
      </c>
    </row>
    <row r="15" spans="1:17" x14ac:dyDescent="0.3">
      <c r="B15" t="s">
        <v>48</v>
      </c>
      <c r="I15">
        <v>1464</v>
      </c>
      <c r="J15" s="14">
        <f>I15/4906</f>
        <v>0.2984101100693029</v>
      </c>
    </row>
    <row r="16" spans="1:17" x14ac:dyDescent="0.3">
      <c r="J16" s="14"/>
    </row>
    <row r="17" spans="2:13" x14ac:dyDescent="0.3">
      <c r="J17" s="14"/>
    </row>
    <row r="18" spans="2:13" x14ac:dyDescent="0.3">
      <c r="J18" s="14"/>
    </row>
    <row r="19" spans="2:13" x14ac:dyDescent="0.3">
      <c r="B19" t="s">
        <v>50</v>
      </c>
      <c r="J19" s="14"/>
    </row>
    <row r="20" spans="2:13" x14ac:dyDescent="0.3">
      <c r="J20" s="14"/>
      <c r="M20" t="s">
        <v>90</v>
      </c>
    </row>
    <row r="21" spans="2:13" x14ac:dyDescent="0.3">
      <c r="B21" t="s">
        <v>51</v>
      </c>
      <c r="I21">
        <v>598</v>
      </c>
      <c r="J21" s="14">
        <f>I21/1490</f>
        <v>0.40134228187919463</v>
      </c>
      <c r="L21" t="s">
        <v>86</v>
      </c>
      <c r="M21" s="25">
        <v>0.4</v>
      </c>
    </row>
    <row r="22" spans="2:13" x14ac:dyDescent="0.3">
      <c r="J22" s="14"/>
      <c r="L22" t="s">
        <v>87</v>
      </c>
      <c r="M22" s="25">
        <v>0.37</v>
      </c>
    </row>
    <row r="23" spans="2:13" x14ac:dyDescent="0.3">
      <c r="B23" t="s">
        <v>52</v>
      </c>
      <c r="I23">
        <v>1815</v>
      </c>
      <c r="J23" s="14">
        <f>I23/4906</f>
        <v>0.36995515695067266</v>
      </c>
    </row>
    <row r="24" spans="2:13" x14ac:dyDescent="0.3">
      <c r="J24" s="14"/>
    </row>
    <row r="25" spans="2:13" x14ac:dyDescent="0.3">
      <c r="J25" s="14"/>
    </row>
    <row r="26" spans="2:13" x14ac:dyDescent="0.3">
      <c r="B26" t="s">
        <v>64</v>
      </c>
      <c r="I26">
        <v>551</v>
      </c>
      <c r="J26" s="14">
        <f>I26/1490</f>
        <v>0.36979865771812082</v>
      </c>
      <c r="K26" t="s">
        <v>86</v>
      </c>
      <c r="L26" s="25">
        <v>0.37</v>
      </c>
    </row>
    <row r="27" spans="2:13" x14ac:dyDescent="0.3">
      <c r="J27" s="14"/>
      <c r="K27" t="s">
        <v>87</v>
      </c>
      <c r="L27" s="25">
        <v>0.34</v>
      </c>
    </row>
    <row r="28" spans="2:13" x14ac:dyDescent="0.3">
      <c r="B28" t="s">
        <v>65</v>
      </c>
      <c r="I28">
        <v>1651</v>
      </c>
      <c r="J28" s="14">
        <f>I28/4906</f>
        <v>0.33652670199755402</v>
      </c>
    </row>
    <row r="330" spans="16:17" x14ac:dyDescent="0.3">
      <c r="P330">
        <v>508364</v>
      </c>
      <c r="Q330">
        <v>132</v>
      </c>
    </row>
    <row r="331" spans="16:17" x14ac:dyDescent="0.3">
      <c r="P331">
        <v>10851298</v>
      </c>
      <c r="Q331">
        <v>66</v>
      </c>
    </row>
    <row r="332" spans="16:17" x14ac:dyDescent="0.3">
      <c r="P332">
        <v>10968137</v>
      </c>
      <c r="Q332">
        <v>66</v>
      </c>
    </row>
    <row r="333" spans="16:17" x14ac:dyDescent="0.3">
      <c r="P333">
        <v>25278998</v>
      </c>
      <c r="Q333">
        <v>372</v>
      </c>
    </row>
    <row r="334" spans="16:17" x14ac:dyDescent="0.3">
      <c r="P334">
        <v>3395872</v>
      </c>
      <c r="Q334">
        <v>66</v>
      </c>
    </row>
    <row r="335" spans="16:17" x14ac:dyDescent="0.3">
      <c r="P335">
        <v>15936131</v>
      </c>
      <c r="Q335">
        <v>132</v>
      </c>
    </row>
    <row r="336" spans="16:17" x14ac:dyDescent="0.3">
      <c r="P336">
        <v>16349445</v>
      </c>
      <c r="Q336">
        <v>66</v>
      </c>
    </row>
    <row r="337" spans="16:17" x14ac:dyDescent="0.3">
      <c r="P337">
        <v>25276040</v>
      </c>
      <c r="Q337">
        <v>90</v>
      </c>
    </row>
    <row r="338" spans="16:17" x14ac:dyDescent="0.3">
      <c r="P338">
        <v>6369703</v>
      </c>
      <c r="Q338">
        <v>66</v>
      </c>
    </row>
    <row r="339" spans="16:17" x14ac:dyDescent="0.3">
      <c r="P339">
        <v>10352387</v>
      </c>
      <c r="Q339">
        <v>1</v>
      </c>
    </row>
    <row r="340" spans="16:17" x14ac:dyDescent="0.3">
      <c r="P340">
        <v>8481080</v>
      </c>
      <c r="Q340">
        <v>35</v>
      </c>
    </row>
    <row r="341" spans="16:17" x14ac:dyDescent="0.3">
      <c r="P341">
        <v>26075854</v>
      </c>
      <c r="Q341">
        <v>198</v>
      </c>
    </row>
    <row r="342" spans="16:17" x14ac:dyDescent="0.3">
      <c r="P342">
        <v>380308608</v>
      </c>
      <c r="Q342">
        <v>66</v>
      </c>
    </row>
    <row r="343" spans="16:17" x14ac:dyDescent="0.3">
      <c r="P343">
        <v>1665292</v>
      </c>
      <c r="Q343">
        <v>66</v>
      </c>
    </row>
    <row r="344" spans="16:17" x14ac:dyDescent="0.3">
      <c r="P344">
        <v>318911</v>
      </c>
      <c r="Q344">
        <v>66</v>
      </c>
    </row>
    <row r="345" spans="16:17" x14ac:dyDescent="0.3">
      <c r="P345">
        <v>1402232</v>
      </c>
      <c r="Q345">
        <v>264</v>
      </c>
    </row>
    <row r="346" spans="16:17" x14ac:dyDescent="0.3">
      <c r="P346">
        <v>65824596</v>
      </c>
      <c r="Q346">
        <v>132</v>
      </c>
    </row>
    <row r="347" spans="16:17" x14ac:dyDescent="0.3">
      <c r="P347">
        <v>8112100</v>
      </c>
      <c r="Q347">
        <v>66</v>
      </c>
    </row>
    <row r="348" spans="16:17" x14ac:dyDescent="0.3">
      <c r="P348">
        <v>109538824</v>
      </c>
      <c r="Q348">
        <v>132</v>
      </c>
    </row>
    <row r="349" spans="16:17" x14ac:dyDescent="0.3">
      <c r="P349">
        <v>13975203</v>
      </c>
      <c r="Q349">
        <v>66</v>
      </c>
    </row>
    <row r="350" spans="16:17" x14ac:dyDescent="0.3">
      <c r="P350">
        <v>8856331</v>
      </c>
      <c r="Q350">
        <v>66</v>
      </c>
    </row>
    <row r="351" spans="16:17" x14ac:dyDescent="0.3">
      <c r="P351">
        <v>12600811</v>
      </c>
      <c r="Q351">
        <v>66</v>
      </c>
    </row>
    <row r="352" spans="16:17" x14ac:dyDescent="0.3">
      <c r="P352">
        <v>81495512</v>
      </c>
      <c r="Q352">
        <v>330</v>
      </c>
    </row>
    <row r="353" spans="16:17" x14ac:dyDescent="0.3">
      <c r="P353">
        <v>811383</v>
      </c>
      <c r="Q353">
        <v>66</v>
      </c>
    </row>
    <row r="354" spans="16:17" x14ac:dyDescent="0.3">
      <c r="P354">
        <v>30427080</v>
      </c>
      <c r="Q354">
        <v>66</v>
      </c>
    </row>
    <row r="355" spans="16:17" x14ac:dyDescent="0.3">
      <c r="P355">
        <v>4490096</v>
      </c>
      <c r="Q355">
        <v>66</v>
      </c>
    </row>
    <row r="356" spans="16:17" x14ac:dyDescent="0.3">
      <c r="P356">
        <v>7746554</v>
      </c>
      <c r="Q356">
        <v>66</v>
      </c>
    </row>
    <row r="357" spans="16:17" x14ac:dyDescent="0.3">
      <c r="P357">
        <v>115049288</v>
      </c>
      <c r="Q357">
        <v>66</v>
      </c>
    </row>
    <row r="358" spans="16:17" x14ac:dyDescent="0.3">
      <c r="P358">
        <v>6539250</v>
      </c>
      <c r="Q358">
        <v>66</v>
      </c>
    </row>
    <row r="359" spans="16:17" x14ac:dyDescent="0.3">
      <c r="P359">
        <v>11762310</v>
      </c>
      <c r="Q359">
        <v>66</v>
      </c>
    </row>
    <row r="360" spans="16:17" x14ac:dyDescent="0.3">
      <c r="P360">
        <v>12028383</v>
      </c>
      <c r="Q360">
        <v>66</v>
      </c>
    </row>
    <row r="361" spans="16:17" x14ac:dyDescent="0.3">
      <c r="P361">
        <v>729957</v>
      </c>
      <c r="Q361">
        <v>66</v>
      </c>
    </row>
    <row r="362" spans="16:17" x14ac:dyDescent="0.3">
      <c r="P362">
        <v>16925504</v>
      </c>
      <c r="Q362">
        <v>198</v>
      </c>
    </row>
    <row r="363" spans="16:17" x14ac:dyDescent="0.3">
      <c r="P363">
        <v>4233214</v>
      </c>
      <c r="Q363">
        <v>66</v>
      </c>
    </row>
    <row r="364" spans="16:17" x14ac:dyDescent="0.3">
      <c r="P364">
        <v>151980432</v>
      </c>
      <c r="Q364">
        <v>66</v>
      </c>
    </row>
    <row r="365" spans="16:17" x14ac:dyDescent="0.3">
      <c r="P365">
        <v>119476920</v>
      </c>
      <c r="Q365">
        <v>66</v>
      </c>
    </row>
    <row r="366" spans="16:17" x14ac:dyDescent="0.3">
      <c r="P366">
        <v>1723300</v>
      </c>
      <c r="Q366">
        <v>66</v>
      </c>
    </row>
    <row r="367" spans="16:17" x14ac:dyDescent="0.3">
      <c r="P367">
        <v>363198528</v>
      </c>
      <c r="Q367">
        <v>66</v>
      </c>
    </row>
    <row r="368" spans="16:17" x14ac:dyDescent="0.3">
      <c r="P368">
        <v>64291892</v>
      </c>
      <c r="Q368">
        <v>66</v>
      </c>
    </row>
    <row r="369" spans="16:17" x14ac:dyDescent="0.3">
      <c r="P369">
        <v>1034869</v>
      </c>
      <c r="Q369">
        <v>66</v>
      </c>
    </row>
    <row r="370" spans="16:17" x14ac:dyDescent="0.3">
      <c r="P370">
        <v>2549053</v>
      </c>
      <c r="Q370">
        <v>66</v>
      </c>
    </row>
    <row r="371" spans="16:17" x14ac:dyDescent="0.3">
      <c r="P371">
        <v>2980659</v>
      </c>
      <c r="Q371">
        <v>66</v>
      </c>
    </row>
    <row r="372" spans="16:17" x14ac:dyDescent="0.3">
      <c r="P372">
        <v>303044</v>
      </c>
      <c r="Q372">
        <v>66</v>
      </c>
    </row>
    <row r="373" spans="16:17" x14ac:dyDescent="0.3">
      <c r="P373">
        <v>11356378</v>
      </c>
      <c r="Q373">
        <v>66</v>
      </c>
    </row>
    <row r="374" spans="16:17" x14ac:dyDescent="0.3">
      <c r="P374">
        <v>24500536</v>
      </c>
      <c r="Q374">
        <v>132</v>
      </c>
    </row>
    <row r="375" spans="16:17" x14ac:dyDescent="0.3">
      <c r="P375">
        <v>16064305</v>
      </c>
      <c r="Q375">
        <v>66</v>
      </c>
    </row>
    <row r="376" spans="16:17" x14ac:dyDescent="0.3">
      <c r="P376">
        <v>29038344</v>
      </c>
      <c r="Q376">
        <v>66</v>
      </c>
    </row>
    <row r="377" spans="16:17" x14ac:dyDescent="0.3">
      <c r="P377">
        <v>34548804</v>
      </c>
      <c r="Q377">
        <v>180</v>
      </c>
    </row>
    <row r="378" spans="16:17" x14ac:dyDescent="0.3">
      <c r="P378">
        <v>5090895</v>
      </c>
      <c r="Q378">
        <v>66</v>
      </c>
    </row>
    <row r="379" spans="16:17" x14ac:dyDescent="0.3">
      <c r="P379">
        <v>11018899</v>
      </c>
      <c r="Q379">
        <v>66</v>
      </c>
    </row>
    <row r="380" spans="16:17" x14ac:dyDescent="0.3">
      <c r="P380">
        <v>2585076</v>
      </c>
      <c r="Q380">
        <v>66</v>
      </c>
    </row>
    <row r="381" spans="16:17" x14ac:dyDescent="0.3">
      <c r="P381">
        <v>17956476</v>
      </c>
      <c r="Q381">
        <v>66</v>
      </c>
    </row>
    <row r="382" spans="16:17" x14ac:dyDescent="0.3">
      <c r="P382">
        <v>55442</v>
      </c>
      <c r="Q382">
        <v>66</v>
      </c>
    </row>
    <row r="383" spans="16:17" x14ac:dyDescent="0.3">
      <c r="P383">
        <v>6662787</v>
      </c>
      <c r="Q383">
        <v>66</v>
      </c>
    </row>
    <row r="384" spans="16:17" x14ac:dyDescent="0.3">
      <c r="P384">
        <v>1707154</v>
      </c>
      <c r="Q384">
        <v>66</v>
      </c>
    </row>
    <row r="385" spans="16:17" x14ac:dyDescent="0.3">
      <c r="P385">
        <v>21683590</v>
      </c>
      <c r="Q385">
        <v>66</v>
      </c>
    </row>
    <row r="386" spans="16:17" x14ac:dyDescent="0.3">
      <c r="P386">
        <v>28717652</v>
      </c>
      <c r="Q386">
        <v>66</v>
      </c>
    </row>
    <row r="387" spans="16:17" x14ac:dyDescent="0.3">
      <c r="P387">
        <v>11104956</v>
      </c>
      <c r="Q387">
        <v>65</v>
      </c>
    </row>
    <row r="388" spans="16:17" x14ac:dyDescent="0.3">
      <c r="P388">
        <v>22795</v>
      </c>
      <c r="Q388">
        <v>132</v>
      </c>
    </row>
    <row r="389" spans="16:17" x14ac:dyDescent="0.3">
      <c r="P389">
        <v>575127</v>
      </c>
      <c r="Q389">
        <v>66</v>
      </c>
    </row>
    <row r="390" spans="16:17" x14ac:dyDescent="0.3">
      <c r="P390">
        <v>1319225</v>
      </c>
      <c r="Q390">
        <v>66</v>
      </c>
    </row>
    <row r="391" spans="16:17" x14ac:dyDescent="0.3">
      <c r="P391">
        <v>95281504</v>
      </c>
      <c r="Q391">
        <v>66</v>
      </c>
    </row>
    <row r="392" spans="16:17" x14ac:dyDescent="0.3">
      <c r="P392">
        <v>20776782</v>
      </c>
      <c r="Q392">
        <v>66</v>
      </c>
    </row>
    <row r="393" spans="16:17" x14ac:dyDescent="0.3">
      <c r="P393">
        <v>20372752</v>
      </c>
      <c r="Q393">
        <v>66</v>
      </c>
    </row>
    <row r="394" spans="16:17" x14ac:dyDescent="0.3">
      <c r="P394">
        <v>9657462</v>
      </c>
      <c r="Q394">
        <v>66</v>
      </c>
    </row>
    <row r="395" spans="16:17" x14ac:dyDescent="0.3">
      <c r="P395">
        <v>9873213</v>
      </c>
      <c r="Q395">
        <v>66</v>
      </c>
    </row>
    <row r="396" spans="16:17" x14ac:dyDescent="0.3">
      <c r="P396">
        <v>9956811</v>
      </c>
      <c r="Q396">
        <v>660</v>
      </c>
    </row>
    <row r="397" spans="16:17" x14ac:dyDescent="0.3">
      <c r="P397">
        <v>13605224</v>
      </c>
      <c r="Q397">
        <v>66</v>
      </c>
    </row>
    <row r="398" spans="16:17" x14ac:dyDescent="0.3">
      <c r="P398">
        <v>42048792</v>
      </c>
      <c r="Q398">
        <v>132</v>
      </c>
    </row>
    <row r="399" spans="16:17" x14ac:dyDescent="0.3">
      <c r="P399">
        <v>1717188</v>
      </c>
      <c r="Q399">
        <v>66</v>
      </c>
    </row>
    <row r="400" spans="16:17" x14ac:dyDescent="0.3">
      <c r="P400">
        <v>8994457</v>
      </c>
      <c r="Q400">
        <v>66</v>
      </c>
    </row>
    <row r="401" spans="16:17" x14ac:dyDescent="0.3">
      <c r="P401">
        <v>6487014</v>
      </c>
      <c r="Q401">
        <v>66</v>
      </c>
    </row>
    <row r="402" spans="16:17" x14ac:dyDescent="0.3">
      <c r="P402">
        <v>77591032</v>
      </c>
      <c r="Q402">
        <v>66</v>
      </c>
    </row>
    <row r="403" spans="16:17" x14ac:dyDescent="0.3">
      <c r="P403">
        <v>291521760</v>
      </c>
      <c r="Q403">
        <v>66</v>
      </c>
    </row>
    <row r="404" spans="16:17" x14ac:dyDescent="0.3">
      <c r="P404">
        <v>31105042</v>
      </c>
      <c r="Q404">
        <v>79</v>
      </c>
    </row>
    <row r="405" spans="16:17" x14ac:dyDescent="0.3">
      <c r="P405">
        <v>19638124</v>
      </c>
      <c r="Q405">
        <v>66</v>
      </c>
    </row>
    <row r="406" spans="16:17" x14ac:dyDescent="0.3">
      <c r="P406">
        <v>613621</v>
      </c>
      <c r="Q406">
        <v>66</v>
      </c>
    </row>
    <row r="407" spans="16:17" x14ac:dyDescent="0.3">
      <c r="P407">
        <v>16459723</v>
      </c>
      <c r="Q407">
        <v>66</v>
      </c>
    </row>
    <row r="408" spans="16:17" x14ac:dyDescent="0.3">
      <c r="P408">
        <v>41032912</v>
      </c>
      <c r="Q408">
        <v>132</v>
      </c>
    </row>
    <row r="409" spans="16:17" x14ac:dyDescent="0.3">
      <c r="P409">
        <v>1732871</v>
      </c>
      <c r="Q409">
        <v>59</v>
      </c>
    </row>
    <row r="410" spans="16:17" x14ac:dyDescent="0.3">
      <c r="P410">
        <v>6373335</v>
      </c>
      <c r="Q410">
        <v>66</v>
      </c>
    </row>
    <row r="411" spans="16:17" x14ac:dyDescent="0.3">
      <c r="P411">
        <v>10796912</v>
      </c>
      <c r="Q411">
        <v>66</v>
      </c>
    </row>
    <row r="412" spans="16:17" x14ac:dyDescent="0.3">
      <c r="P412">
        <v>32076724</v>
      </c>
      <c r="Q412">
        <v>66</v>
      </c>
    </row>
    <row r="413" spans="16:17" x14ac:dyDescent="0.3">
      <c r="P413">
        <v>8859994</v>
      </c>
      <c r="Q413">
        <v>90</v>
      </c>
    </row>
    <row r="414" spans="16:17" x14ac:dyDescent="0.3">
      <c r="P414">
        <v>14978973</v>
      </c>
      <c r="Q414">
        <v>66</v>
      </c>
    </row>
    <row r="415" spans="16:17" x14ac:dyDescent="0.3">
      <c r="P415">
        <v>13341037</v>
      </c>
      <c r="Q415">
        <v>66</v>
      </c>
    </row>
    <row r="416" spans="16:17" x14ac:dyDescent="0.3">
      <c r="P416">
        <v>2175675</v>
      </c>
      <c r="Q416">
        <v>198</v>
      </c>
    </row>
    <row r="417" spans="16:17" x14ac:dyDescent="0.3">
      <c r="P417">
        <v>16067689</v>
      </c>
      <c r="Q417">
        <v>66</v>
      </c>
    </row>
    <row r="418" spans="16:17" x14ac:dyDescent="0.3">
      <c r="P418">
        <v>24938790</v>
      </c>
      <c r="Q418">
        <v>66</v>
      </c>
    </row>
    <row r="419" spans="16:17" x14ac:dyDescent="0.3">
      <c r="P419">
        <v>25655882</v>
      </c>
      <c r="Q419">
        <v>66</v>
      </c>
    </row>
    <row r="420" spans="16:17" x14ac:dyDescent="0.3">
      <c r="P420">
        <v>12665126</v>
      </c>
      <c r="Q420">
        <v>132</v>
      </c>
    </row>
    <row r="421" spans="16:17" x14ac:dyDescent="0.3">
      <c r="P421">
        <v>165765</v>
      </c>
      <c r="Q421">
        <v>66</v>
      </c>
    </row>
    <row r="422" spans="16:17" x14ac:dyDescent="0.3">
      <c r="P422">
        <v>15204301</v>
      </c>
      <c r="Q422">
        <v>65</v>
      </c>
    </row>
    <row r="423" spans="16:17" x14ac:dyDescent="0.3">
      <c r="P423">
        <v>2326374</v>
      </c>
      <c r="Q423">
        <v>66</v>
      </c>
    </row>
    <row r="424" spans="16:17" x14ac:dyDescent="0.3">
      <c r="P424">
        <v>8698175</v>
      </c>
      <c r="Q424">
        <v>66</v>
      </c>
    </row>
    <row r="425" spans="16:17" x14ac:dyDescent="0.3">
      <c r="P425">
        <v>34497728</v>
      </c>
      <c r="Q425">
        <v>66</v>
      </c>
    </row>
    <row r="426" spans="16:17" x14ac:dyDescent="0.3">
      <c r="P426">
        <v>11259817</v>
      </c>
      <c r="Q426">
        <v>66</v>
      </c>
    </row>
    <row r="427" spans="16:17" x14ac:dyDescent="0.3">
      <c r="P427">
        <v>11950683</v>
      </c>
      <c r="Q427">
        <v>66</v>
      </c>
    </row>
    <row r="428" spans="16:17" x14ac:dyDescent="0.3">
      <c r="P428">
        <v>1718194</v>
      </c>
      <c r="Q428">
        <v>446</v>
      </c>
    </row>
    <row r="429" spans="16:17" x14ac:dyDescent="0.3">
      <c r="P429">
        <v>22065958</v>
      </c>
      <c r="Q429">
        <v>52</v>
      </c>
    </row>
    <row r="430" spans="16:17" x14ac:dyDescent="0.3">
      <c r="P430">
        <v>10322997</v>
      </c>
      <c r="Q430">
        <v>66</v>
      </c>
    </row>
    <row r="431" spans="16:17" x14ac:dyDescent="0.3">
      <c r="P431">
        <v>14720783</v>
      </c>
      <c r="Q431">
        <v>132</v>
      </c>
    </row>
    <row r="432" spans="16:17" x14ac:dyDescent="0.3">
      <c r="P432">
        <v>2819934</v>
      </c>
      <c r="Q432">
        <v>66</v>
      </c>
    </row>
    <row r="433" spans="16:17" x14ac:dyDescent="0.3">
      <c r="P433">
        <v>52921252</v>
      </c>
      <c r="Q433">
        <v>198</v>
      </c>
    </row>
    <row r="434" spans="16:17" x14ac:dyDescent="0.3">
      <c r="P434">
        <v>6355605</v>
      </c>
      <c r="Q434">
        <v>66</v>
      </c>
    </row>
    <row r="435" spans="16:17" x14ac:dyDescent="0.3">
      <c r="P435">
        <v>16398087</v>
      </c>
      <c r="Q435">
        <v>132</v>
      </c>
    </row>
    <row r="436" spans="16:17" x14ac:dyDescent="0.3">
      <c r="P436">
        <v>5837000</v>
      </c>
      <c r="Q436">
        <v>66</v>
      </c>
    </row>
    <row r="437" spans="16:17" x14ac:dyDescent="0.3">
      <c r="P437">
        <v>10001608</v>
      </c>
      <c r="Q437">
        <v>66</v>
      </c>
    </row>
    <row r="438" spans="16:17" x14ac:dyDescent="0.3">
      <c r="P438">
        <v>6657591</v>
      </c>
      <c r="Q438">
        <v>66</v>
      </c>
    </row>
    <row r="439" spans="16:17" x14ac:dyDescent="0.3">
      <c r="P439">
        <v>2318099</v>
      </c>
      <c r="Q439">
        <v>66</v>
      </c>
    </row>
    <row r="440" spans="16:17" x14ac:dyDescent="0.3">
      <c r="P440">
        <v>3783106</v>
      </c>
      <c r="Q440">
        <v>66</v>
      </c>
    </row>
    <row r="441" spans="16:17" x14ac:dyDescent="0.3">
      <c r="P441">
        <v>4111007</v>
      </c>
      <c r="Q441">
        <v>66</v>
      </c>
    </row>
    <row r="442" spans="16:17" x14ac:dyDescent="0.3">
      <c r="P442">
        <v>14963497</v>
      </c>
      <c r="Q442">
        <v>132</v>
      </c>
    </row>
    <row r="443" spans="16:17" x14ac:dyDescent="0.3">
      <c r="P443">
        <v>31845764</v>
      </c>
      <c r="Q443">
        <v>66</v>
      </c>
    </row>
    <row r="444" spans="16:17" x14ac:dyDescent="0.3">
      <c r="P444">
        <v>35828364</v>
      </c>
      <c r="Q444">
        <v>66</v>
      </c>
    </row>
    <row r="445" spans="16:17" x14ac:dyDescent="0.3">
      <c r="P445">
        <v>57200320</v>
      </c>
      <c r="Q445">
        <v>66</v>
      </c>
    </row>
    <row r="446" spans="16:17" x14ac:dyDescent="0.3">
      <c r="P446">
        <v>12482119</v>
      </c>
      <c r="Q446">
        <v>66</v>
      </c>
    </row>
    <row r="447" spans="16:17" x14ac:dyDescent="0.3">
      <c r="P447">
        <v>4984206</v>
      </c>
      <c r="Q447">
        <v>66</v>
      </c>
    </row>
    <row r="448" spans="16:17" x14ac:dyDescent="0.3">
      <c r="P448">
        <v>12193064</v>
      </c>
      <c r="Q448">
        <v>66</v>
      </c>
    </row>
    <row r="449" spans="16:17" x14ac:dyDescent="0.3">
      <c r="P449">
        <v>56429068</v>
      </c>
      <c r="Q449">
        <v>66</v>
      </c>
    </row>
    <row r="450" spans="16:17" x14ac:dyDescent="0.3">
      <c r="P450">
        <v>3040197</v>
      </c>
      <c r="Q450">
        <v>66</v>
      </c>
    </row>
    <row r="451" spans="16:17" x14ac:dyDescent="0.3">
      <c r="P451">
        <v>36503160</v>
      </c>
      <c r="Q451">
        <v>6</v>
      </c>
    </row>
    <row r="452" spans="16:17" x14ac:dyDescent="0.3">
      <c r="P452">
        <v>31879666</v>
      </c>
      <c r="Q452">
        <v>66</v>
      </c>
    </row>
    <row r="453" spans="16:17" x14ac:dyDescent="0.3">
      <c r="P453">
        <v>374310</v>
      </c>
      <c r="Q453">
        <v>66</v>
      </c>
    </row>
    <row r="454" spans="16:17" x14ac:dyDescent="0.3">
      <c r="P454">
        <v>40424096</v>
      </c>
      <c r="Q454">
        <v>66</v>
      </c>
    </row>
    <row r="455" spans="16:17" x14ac:dyDescent="0.3">
      <c r="P455">
        <v>744412</v>
      </c>
      <c r="Q455">
        <v>66</v>
      </c>
    </row>
    <row r="456" spans="16:17" x14ac:dyDescent="0.3">
      <c r="P456">
        <v>1368256</v>
      </c>
      <c r="Q456">
        <v>66</v>
      </c>
    </row>
    <row r="457" spans="16:17" x14ac:dyDescent="0.3">
      <c r="P457">
        <v>21683340</v>
      </c>
      <c r="Q457">
        <v>153</v>
      </c>
    </row>
    <row r="458" spans="16:17" x14ac:dyDescent="0.3">
      <c r="P458">
        <v>5553760</v>
      </c>
      <c r="Q458">
        <v>66</v>
      </c>
    </row>
    <row r="459" spans="16:17" x14ac:dyDescent="0.3">
      <c r="P459">
        <v>204508528</v>
      </c>
      <c r="Q459">
        <v>66</v>
      </c>
    </row>
    <row r="460" spans="16:17" x14ac:dyDescent="0.3">
      <c r="P460">
        <v>10830870</v>
      </c>
      <c r="Q460">
        <v>66</v>
      </c>
    </row>
    <row r="461" spans="16:17" x14ac:dyDescent="0.3">
      <c r="P461">
        <v>6387000</v>
      </c>
      <c r="Q461">
        <v>66</v>
      </c>
    </row>
    <row r="462" spans="16:17" x14ac:dyDescent="0.3">
      <c r="P462">
        <v>924491</v>
      </c>
      <c r="Q462">
        <v>66</v>
      </c>
    </row>
    <row r="463" spans="16:17" x14ac:dyDescent="0.3">
      <c r="P463">
        <v>2802259</v>
      </c>
      <c r="Q463">
        <v>66</v>
      </c>
    </row>
    <row r="464" spans="16:17" x14ac:dyDescent="0.3">
      <c r="P464">
        <v>5680444</v>
      </c>
      <c r="Q464">
        <v>66</v>
      </c>
    </row>
    <row r="465" spans="16:17" x14ac:dyDescent="0.3">
      <c r="P465">
        <v>15513874</v>
      </c>
      <c r="Q465">
        <v>66</v>
      </c>
    </row>
    <row r="466" spans="16:17" x14ac:dyDescent="0.3">
      <c r="P466">
        <v>50769016</v>
      </c>
      <c r="Q466">
        <v>132</v>
      </c>
    </row>
    <row r="467" spans="16:17" x14ac:dyDescent="0.3">
      <c r="P467">
        <v>251662336</v>
      </c>
      <c r="Q467">
        <v>66</v>
      </c>
    </row>
    <row r="468" spans="16:17" x14ac:dyDescent="0.3">
      <c r="P468">
        <v>260652800</v>
      </c>
      <c r="Q468">
        <v>132</v>
      </c>
    </row>
    <row r="469" spans="16:17" x14ac:dyDescent="0.3">
      <c r="P469">
        <v>164147248</v>
      </c>
      <c r="Q469">
        <v>66</v>
      </c>
    </row>
    <row r="470" spans="16:17" x14ac:dyDescent="0.3">
      <c r="P470">
        <v>36905280</v>
      </c>
      <c r="Q470">
        <v>66</v>
      </c>
    </row>
    <row r="471" spans="16:17" x14ac:dyDescent="0.3">
      <c r="P471">
        <v>11552886</v>
      </c>
      <c r="Q471">
        <v>66</v>
      </c>
    </row>
    <row r="472" spans="16:17" x14ac:dyDescent="0.3">
      <c r="P472">
        <v>2719705</v>
      </c>
      <c r="Q472">
        <v>66</v>
      </c>
    </row>
    <row r="473" spans="16:17" x14ac:dyDescent="0.3">
      <c r="P473">
        <v>3118660</v>
      </c>
      <c r="Q473">
        <v>66</v>
      </c>
    </row>
    <row r="474" spans="16:17" x14ac:dyDescent="0.3">
      <c r="P474">
        <v>6001374</v>
      </c>
      <c r="Q474">
        <v>66</v>
      </c>
    </row>
    <row r="475" spans="16:17" x14ac:dyDescent="0.3">
      <c r="P475">
        <v>2783292</v>
      </c>
      <c r="Q475">
        <v>66</v>
      </c>
    </row>
    <row r="476" spans="16:17" x14ac:dyDescent="0.3">
      <c r="P476">
        <v>15912223</v>
      </c>
      <c r="Q476">
        <v>858</v>
      </c>
    </row>
    <row r="477" spans="16:17" x14ac:dyDescent="0.3">
      <c r="P477">
        <v>43592256</v>
      </c>
      <c r="Q477">
        <v>66</v>
      </c>
    </row>
    <row r="478" spans="16:17" x14ac:dyDescent="0.3">
      <c r="P478">
        <v>10657888</v>
      </c>
      <c r="Q478">
        <v>66</v>
      </c>
    </row>
    <row r="479" spans="16:17" x14ac:dyDescent="0.3">
      <c r="P479">
        <v>16290105</v>
      </c>
      <c r="Q479">
        <v>132</v>
      </c>
    </row>
    <row r="480" spans="16:17" x14ac:dyDescent="0.3">
      <c r="P480">
        <v>1468443</v>
      </c>
      <c r="Q480">
        <v>66</v>
      </c>
    </row>
    <row r="481" spans="16:17" x14ac:dyDescent="0.3">
      <c r="P481">
        <v>16700132</v>
      </c>
      <c r="Q481">
        <v>66</v>
      </c>
    </row>
    <row r="482" spans="16:17" x14ac:dyDescent="0.3">
      <c r="P482">
        <v>65620068</v>
      </c>
      <c r="Q482">
        <v>66</v>
      </c>
    </row>
    <row r="483" spans="16:17" x14ac:dyDescent="0.3">
      <c r="P483">
        <v>7011272</v>
      </c>
      <c r="Q483">
        <v>66</v>
      </c>
    </row>
    <row r="484" spans="16:17" x14ac:dyDescent="0.3">
      <c r="P484">
        <v>13130261</v>
      </c>
      <c r="Q484">
        <v>66</v>
      </c>
    </row>
    <row r="485" spans="16:17" x14ac:dyDescent="0.3">
      <c r="P485">
        <v>6169934</v>
      </c>
      <c r="Q485">
        <v>66</v>
      </c>
    </row>
    <row r="486" spans="16:17" x14ac:dyDescent="0.3">
      <c r="P486">
        <v>23699476</v>
      </c>
      <c r="Q486">
        <v>63</v>
      </c>
    </row>
    <row r="487" spans="16:17" x14ac:dyDescent="0.3">
      <c r="P487">
        <v>4365924</v>
      </c>
      <c r="Q487">
        <v>66</v>
      </c>
    </row>
    <row r="488" spans="16:17" x14ac:dyDescent="0.3">
      <c r="P488">
        <v>18342450</v>
      </c>
      <c r="Q488">
        <v>132</v>
      </c>
    </row>
    <row r="489" spans="16:17" x14ac:dyDescent="0.3">
      <c r="P489">
        <v>106041456</v>
      </c>
      <c r="Q489">
        <v>66</v>
      </c>
    </row>
    <row r="490" spans="16:17" x14ac:dyDescent="0.3">
      <c r="P490">
        <v>2774774</v>
      </c>
      <c r="Q490">
        <v>132</v>
      </c>
    </row>
    <row r="491" spans="16:17" x14ac:dyDescent="0.3">
      <c r="P491">
        <v>808089</v>
      </c>
      <c r="Q491">
        <v>66</v>
      </c>
    </row>
    <row r="492" spans="16:17" x14ac:dyDescent="0.3">
      <c r="P492">
        <v>225466144</v>
      </c>
      <c r="Q492">
        <v>66</v>
      </c>
    </row>
    <row r="493" spans="16:17" x14ac:dyDescent="0.3">
      <c r="P493">
        <v>32230656</v>
      </c>
      <c r="Q493">
        <v>66</v>
      </c>
    </row>
    <row r="494" spans="16:17" x14ac:dyDescent="0.3">
      <c r="P494">
        <v>207605264</v>
      </c>
      <c r="Q494">
        <v>66</v>
      </c>
    </row>
    <row r="495" spans="16:17" x14ac:dyDescent="0.3">
      <c r="P495">
        <v>4448405</v>
      </c>
      <c r="Q495">
        <v>66</v>
      </c>
    </row>
    <row r="496" spans="16:17" x14ac:dyDescent="0.3">
      <c r="P496">
        <v>13934846</v>
      </c>
      <c r="Q496">
        <v>66</v>
      </c>
    </row>
    <row r="497" spans="16:17" x14ac:dyDescent="0.3">
      <c r="P497">
        <v>126286</v>
      </c>
      <c r="Q497">
        <v>35</v>
      </c>
    </row>
    <row r="498" spans="16:17" x14ac:dyDescent="0.3">
      <c r="P498">
        <v>334009792</v>
      </c>
      <c r="Q498">
        <v>132</v>
      </c>
    </row>
    <row r="499" spans="16:17" x14ac:dyDescent="0.3">
      <c r="P499">
        <v>435126944</v>
      </c>
      <c r="Q499">
        <v>132</v>
      </c>
    </row>
    <row r="500" spans="16:17" x14ac:dyDescent="0.3">
      <c r="P500">
        <v>11959442</v>
      </c>
      <c r="Q500">
        <v>66</v>
      </c>
    </row>
    <row r="501" spans="16:17" x14ac:dyDescent="0.3">
      <c r="P501">
        <v>9127235</v>
      </c>
      <c r="Q501">
        <v>35</v>
      </c>
    </row>
    <row r="502" spans="16:17" x14ac:dyDescent="0.3">
      <c r="P502">
        <v>16375413</v>
      </c>
      <c r="Q502">
        <v>66</v>
      </c>
    </row>
    <row r="503" spans="16:17" x14ac:dyDescent="0.3">
      <c r="P503">
        <v>4415603</v>
      </c>
      <c r="Q503">
        <v>66</v>
      </c>
    </row>
    <row r="504" spans="16:17" x14ac:dyDescent="0.3">
      <c r="P504">
        <v>33466406</v>
      </c>
      <c r="Q504">
        <v>264</v>
      </c>
    </row>
    <row r="505" spans="16:17" x14ac:dyDescent="0.3">
      <c r="P505">
        <v>41401920</v>
      </c>
      <c r="Q505">
        <v>132</v>
      </c>
    </row>
    <row r="506" spans="16:17" x14ac:dyDescent="0.3">
      <c r="P506">
        <v>15384114</v>
      </c>
      <c r="Q506">
        <v>66</v>
      </c>
    </row>
    <row r="507" spans="16:17" x14ac:dyDescent="0.3">
      <c r="P507">
        <v>9660032</v>
      </c>
      <c r="Q507">
        <v>66</v>
      </c>
    </row>
    <row r="508" spans="16:17" x14ac:dyDescent="0.3">
      <c r="P508">
        <v>10301111</v>
      </c>
      <c r="Q508">
        <v>66</v>
      </c>
    </row>
    <row r="509" spans="16:17" x14ac:dyDescent="0.3">
      <c r="P509">
        <v>5348675</v>
      </c>
      <c r="Q509">
        <v>66</v>
      </c>
    </row>
    <row r="510" spans="16:17" x14ac:dyDescent="0.3">
      <c r="P510">
        <v>265033</v>
      </c>
      <c r="Q510">
        <v>66</v>
      </c>
    </row>
    <row r="511" spans="16:17" x14ac:dyDescent="0.3">
      <c r="P511">
        <v>6662193</v>
      </c>
      <c r="Q511">
        <v>66</v>
      </c>
    </row>
    <row r="512" spans="16:17" x14ac:dyDescent="0.3">
      <c r="P512">
        <v>6911938</v>
      </c>
      <c r="Q512">
        <v>65</v>
      </c>
    </row>
    <row r="513" spans="16:17" x14ac:dyDescent="0.3">
      <c r="P513">
        <v>1619153</v>
      </c>
      <c r="Q513">
        <v>66</v>
      </c>
    </row>
    <row r="514" spans="16:17" x14ac:dyDescent="0.3">
      <c r="P514">
        <v>13165498</v>
      </c>
      <c r="Q514">
        <v>330</v>
      </c>
    </row>
    <row r="515" spans="16:17" x14ac:dyDescent="0.3">
      <c r="P515">
        <v>10727203</v>
      </c>
      <c r="Q515">
        <v>65</v>
      </c>
    </row>
    <row r="516" spans="16:17" x14ac:dyDescent="0.3">
      <c r="P516">
        <v>23329894</v>
      </c>
      <c r="Q516">
        <v>66</v>
      </c>
    </row>
    <row r="517" spans="16:17" x14ac:dyDescent="0.3">
      <c r="P517">
        <v>15644003</v>
      </c>
      <c r="Q517">
        <v>66</v>
      </c>
    </row>
    <row r="518" spans="16:17" x14ac:dyDescent="0.3">
      <c r="P518">
        <v>3440474</v>
      </c>
      <c r="Q518">
        <v>66</v>
      </c>
    </row>
    <row r="519" spans="16:17" x14ac:dyDescent="0.3">
      <c r="P519">
        <v>2484138</v>
      </c>
      <c r="Q519">
        <v>179</v>
      </c>
    </row>
    <row r="520" spans="16:17" x14ac:dyDescent="0.3">
      <c r="P520">
        <v>27590232</v>
      </c>
      <c r="Q520">
        <v>198</v>
      </c>
    </row>
    <row r="521" spans="16:17" x14ac:dyDescent="0.3">
      <c r="P521">
        <v>4123586</v>
      </c>
      <c r="Q521">
        <v>66</v>
      </c>
    </row>
    <row r="522" spans="16:17" x14ac:dyDescent="0.3">
      <c r="P522">
        <v>65479</v>
      </c>
      <c r="Q522">
        <v>858</v>
      </c>
    </row>
    <row r="523" spans="16:17" x14ac:dyDescent="0.3">
      <c r="P523">
        <v>11627383</v>
      </c>
      <c r="Q523">
        <v>66</v>
      </c>
    </row>
    <row r="524" spans="16:17" x14ac:dyDescent="0.3">
      <c r="P524">
        <v>6739062</v>
      </c>
      <c r="Q524">
        <v>132</v>
      </c>
    </row>
    <row r="525" spans="16:17" x14ac:dyDescent="0.3">
      <c r="P525">
        <v>19309556</v>
      </c>
      <c r="Q525">
        <v>60</v>
      </c>
    </row>
    <row r="526" spans="16:17" x14ac:dyDescent="0.3">
      <c r="P526">
        <v>12656369</v>
      </c>
      <c r="Q526">
        <v>66</v>
      </c>
    </row>
    <row r="527" spans="16:17" x14ac:dyDescent="0.3">
      <c r="P527">
        <v>19710528</v>
      </c>
      <c r="Q527">
        <v>66</v>
      </c>
    </row>
    <row r="528" spans="16:17" x14ac:dyDescent="0.3">
      <c r="P528">
        <v>62862600</v>
      </c>
      <c r="Q528">
        <v>66</v>
      </c>
    </row>
    <row r="529" spans="16:17" x14ac:dyDescent="0.3">
      <c r="P529">
        <v>196941072</v>
      </c>
      <c r="Q529">
        <v>66</v>
      </c>
    </row>
    <row r="530" spans="16:17" x14ac:dyDescent="0.3">
      <c r="P530">
        <v>118966952</v>
      </c>
      <c r="Q530">
        <v>53</v>
      </c>
    </row>
    <row r="531" spans="16:17" x14ac:dyDescent="0.3">
      <c r="P531">
        <v>344272992</v>
      </c>
      <c r="Q531">
        <v>66</v>
      </c>
    </row>
    <row r="532" spans="16:17" x14ac:dyDescent="0.3">
      <c r="P532">
        <v>90403392</v>
      </c>
      <c r="Q532">
        <v>66</v>
      </c>
    </row>
    <row r="533" spans="16:17" x14ac:dyDescent="0.3">
      <c r="P533">
        <v>7068766</v>
      </c>
      <c r="Q533">
        <v>132</v>
      </c>
    </row>
    <row r="534" spans="16:17" x14ac:dyDescent="0.3">
      <c r="P534">
        <v>11604753</v>
      </c>
      <c r="Q534">
        <v>66</v>
      </c>
    </row>
    <row r="535" spans="16:17" x14ac:dyDescent="0.3">
      <c r="P535">
        <v>466968</v>
      </c>
      <c r="Q535">
        <v>66</v>
      </c>
    </row>
    <row r="536" spans="16:17" x14ac:dyDescent="0.3">
      <c r="P536">
        <v>532562</v>
      </c>
      <c r="Q536">
        <v>66</v>
      </c>
    </row>
    <row r="537" spans="16:17" x14ac:dyDescent="0.3">
      <c r="P537">
        <v>5759296</v>
      </c>
      <c r="Q537">
        <v>66</v>
      </c>
    </row>
    <row r="538" spans="16:17" x14ac:dyDescent="0.3">
      <c r="P538">
        <v>47218836</v>
      </c>
      <c r="Q538">
        <v>66</v>
      </c>
    </row>
    <row r="539" spans="16:17" x14ac:dyDescent="0.3">
      <c r="P539">
        <v>6301545</v>
      </c>
      <c r="Q539">
        <v>66</v>
      </c>
    </row>
    <row r="540" spans="16:17" x14ac:dyDescent="0.3">
      <c r="P540">
        <v>16366188</v>
      </c>
      <c r="Q540">
        <v>66</v>
      </c>
    </row>
    <row r="541" spans="16:17" x14ac:dyDescent="0.3">
      <c r="P541">
        <v>44200012</v>
      </c>
      <c r="Q541">
        <v>66</v>
      </c>
    </row>
    <row r="542" spans="16:17" x14ac:dyDescent="0.3">
      <c r="P542">
        <v>19986004</v>
      </c>
      <c r="Q542">
        <v>66</v>
      </c>
    </row>
    <row r="543" spans="16:17" x14ac:dyDescent="0.3">
      <c r="P543">
        <v>36823972</v>
      </c>
      <c r="Q543">
        <v>156</v>
      </c>
    </row>
    <row r="544" spans="16:17" x14ac:dyDescent="0.3">
      <c r="P544">
        <v>94108832</v>
      </c>
      <c r="Q544">
        <v>66</v>
      </c>
    </row>
    <row r="545" spans="16:17" x14ac:dyDescent="0.3">
      <c r="P545">
        <v>490177</v>
      </c>
      <c r="Q545">
        <v>66</v>
      </c>
    </row>
    <row r="546" spans="16:17" x14ac:dyDescent="0.3">
      <c r="P546">
        <v>7026177</v>
      </c>
      <c r="Q546">
        <v>66</v>
      </c>
    </row>
    <row r="547" spans="16:17" x14ac:dyDescent="0.3">
      <c r="P547">
        <v>35511116</v>
      </c>
      <c r="Q547">
        <v>66</v>
      </c>
    </row>
    <row r="548" spans="16:17" x14ac:dyDescent="0.3">
      <c r="P548">
        <v>9443058</v>
      </c>
      <c r="Q548">
        <v>198</v>
      </c>
    </row>
    <row r="549" spans="16:17" x14ac:dyDescent="0.3">
      <c r="P549">
        <v>7052964</v>
      </c>
      <c r="Q549">
        <v>66</v>
      </c>
    </row>
    <row r="550" spans="16:17" x14ac:dyDescent="0.3">
      <c r="P550">
        <v>6033148</v>
      </c>
      <c r="Q550">
        <v>66</v>
      </c>
    </row>
    <row r="551" spans="16:17" x14ac:dyDescent="0.3">
      <c r="P551">
        <v>5214021</v>
      </c>
      <c r="Q551">
        <v>132</v>
      </c>
    </row>
    <row r="552" spans="16:17" x14ac:dyDescent="0.3">
      <c r="P552">
        <v>672978</v>
      </c>
      <c r="Q552">
        <v>132</v>
      </c>
    </row>
    <row r="553" spans="16:17" x14ac:dyDescent="0.3">
      <c r="P553">
        <v>2499198</v>
      </c>
      <c r="Q553">
        <v>66</v>
      </c>
    </row>
    <row r="554" spans="16:17" x14ac:dyDescent="0.3">
      <c r="P554">
        <v>10639186</v>
      </c>
      <c r="Q554">
        <v>66</v>
      </c>
    </row>
    <row r="555" spans="16:17" x14ac:dyDescent="0.3">
      <c r="P555">
        <v>16153594</v>
      </c>
      <c r="Q555">
        <v>66</v>
      </c>
    </row>
    <row r="556" spans="16:17" x14ac:dyDescent="0.3">
      <c r="P556">
        <v>33078730</v>
      </c>
      <c r="Q556">
        <v>66</v>
      </c>
    </row>
    <row r="557" spans="16:17" x14ac:dyDescent="0.3">
      <c r="P557">
        <v>12478688</v>
      </c>
      <c r="Q557">
        <v>66</v>
      </c>
    </row>
    <row r="558" spans="16:17" x14ac:dyDescent="0.3">
      <c r="P558">
        <v>4599751</v>
      </c>
      <c r="Q558">
        <v>66</v>
      </c>
    </row>
    <row r="559" spans="16:17" x14ac:dyDescent="0.3">
      <c r="P559">
        <v>7825479</v>
      </c>
      <c r="Q559">
        <v>66</v>
      </c>
    </row>
    <row r="560" spans="16:17" x14ac:dyDescent="0.3">
      <c r="P560">
        <v>36479268</v>
      </c>
      <c r="Q560">
        <v>66</v>
      </c>
    </row>
    <row r="561" spans="16:17" x14ac:dyDescent="0.3">
      <c r="P561">
        <v>13453875</v>
      </c>
      <c r="Q561">
        <v>66</v>
      </c>
    </row>
    <row r="562" spans="16:17" x14ac:dyDescent="0.3">
      <c r="P562">
        <v>3229206</v>
      </c>
      <c r="Q562">
        <v>66</v>
      </c>
    </row>
    <row r="563" spans="16:17" x14ac:dyDescent="0.3">
      <c r="P563">
        <v>199316032</v>
      </c>
      <c r="Q563">
        <v>486</v>
      </c>
    </row>
    <row r="564" spans="16:17" x14ac:dyDescent="0.3">
      <c r="P564">
        <v>15870632</v>
      </c>
      <c r="Q564">
        <v>130</v>
      </c>
    </row>
    <row r="565" spans="16:17" x14ac:dyDescent="0.3">
      <c r="P565">
        <v>4536555</v>
      </c>
      <c r="Q565">
        <v>66</v>
      </c>
    </row>
    <row r="566" spans="16:17" x14ac:dyDescent="0.3">
      <c r="P566">
        <v>2546728</v>
      </c>
      <c r="Q566">
        <v>132</v>
      </c>
    </row>
    <row r="567" spans="16:17" x14ac:dyDescent="0.3">
      <c r="P567">
        <v>116137336</v>
      </c>
      <c r="Q567">
        <v>66</v>
      </c>
    </row>
    <row r="568" spans="16:17" x14ac:dyDescent="0.3">
      <c r="P568">
        <v>24382032</v>
      </c>
      <c r="Q568">
        <v>66</v>
      </c>
    </row>
    <row r="569" spans="16:17" x14ac:dyDescent="0.3">
      <c r="P569">
        <v>2529896</v>
      </c>
      <c r="Q569">
        <v>66</v>
      </c>
    </row>
    <row r="570" spans="16:17" x14ac:dyDescent="0.3">
      <c r="P570">
        <v>93825</v>
      </c>
      <c r="Q570">
        <v>132</v>
      </c>
    </row>
    <row r="571" spans="16:17" x14ac:dyDescent="0.3">
      <c r="P571">
        <v>118124</v>
      </c>
      <c r="Q571">
        <v>65</v>
      </c>
    </row>
    <row r="572" spans="16:17" x14ac:dyDescent="0.3">
      <c r="P572">
        <v>1028504</v>
      </c>
      <c r="Q572">
        <v>66</v>
      </c>
    </row>
    <row r="573" spans="16:17" x14ac:dyDescent="0.3">
      <c r="P573">
        <v>1591140</v>
      </c>
      <c r="Q573">
        <v>66</v>
      </c>
    </row>
    <row r="574" spans="16:17" x14ac:dyDescent="0.3">
      <c r="P574">
        <v>1816495</v>
      </c>
      <c r="Q574">
        <v>132</v>
      </c>
    </row>
    <row r="575" spans="16:17" x14ac:dyDescent="0.3">
      <c r="P575">
        <v>30278848</v>
      </c>
      <c r="Q575">
        <v>66</v>
      </c>
    </row>
    <row r="576" spans="16:17" x14ac:dyDescent="0.3">
      <c r="P576">
        <v>8053720</v>
      </c>
      <c r="Q576">
        <v>66</v>
      </c>
    </row>
    <row r="577" spans="16:17" x14ac:dyDescent="0.3">
      <c r="P577">
        <v>43266988</v>
      </c>
      <c r="Q577">
        <v>66</v>
      </c>
    </row>
    <row r="578" spans="16:17" x14ac:dyDescent="0.3">
      <c r="P578">
        <v>47624392</v>
      </c>
      <c r="Q578">
        <v>66</v>
      </c>
    </row>
    <row r="579" spans="16:17" x14ac:dyDescent="0.3">
      <c r="P579">
        <v>180899424</v>
      </c>
      <c r="Q579">
        <v>66</v>
      </c>
    </row>
    <row r="580" spans="16:17" x14ac:dyDescent="0.3">
      <c r="P580">
        <v>4534169</v>
      </c>
      <c r="Q580">
        <v>132</v>
      </c>
    </row>
    <row r="581" spans="16:17" x14ac:dyDescent="0.3">
      <c r="P581">
        <v>3235592</v>
      </c>
      <c r="Q581">
        <v>66</v>
      </c>
    </row>
    <row r="582" spans="16:17" x14ac:dyDescent="0.3">
      <c r="P582">
        <v>9550062</v>
      </c>
      <c r="Q582">
        <v>330</v>
      </c>
    </row>
    <row r="583" spans="16:17" x14ac:dyDescent="0.3">
      <c r="P583">
        <v>256724784</v>
      </c>
      <c r="Q583">
        <v>66</v>
      </c>
    </row>
    <row r="584" spans="16:17" x14ac:dyDescent="0.3">
      <c r="P584">
        <v>21172148</v>
      </c>
      <c r="Q584">
        <v>66</v>
      </c>
    </row>
    <row r="585" spans="16:17" x14ac:dyDescent="0.3">
      <c r="P585">
        <v>60144392</v>
      </c>
      <c r="Q585">
        <v>66</v>
      </c>
    </row>
    <row r="586" spans="16:17" x14ac:dyDescent="0.3">
      <c r="P586">
        <v>26590630</v>
      </c>
      <c r="Q586">
        <v>66</v>
      </c>
    </row>
    <row r="587" spans="16:17" x14ac:dyDescent="0.3">
      <c r="P587">
        <v>10731800</v>
      </c>
      <c r="Q587">
        <v>66</v>
      </c>
    </row>
    <row r="588" spans="16:17" x14ac:dyDescent="0.3">
      <c r="P588">
        <v>2502871</v>
      </c>
      <c r="Q588">
        <v>66</v>
      </c>
    </row>
    <row r="589" spans="16:17" x14ac:dyDescent="0.3">
      <c r="P589">
        <v>10734585</v>
      </c>
      <c r="Q589">
        <v>132</v>
      </c>
    </row>
    <row r="590" spans="16:17" x14ac:dyDescent="0.3">
      <c r="P590">
        <v>9283725</v>
      </c>
      <c r="Q590">
        <v>31</v>
      </c>
    </row>
    <row r="591" spans="16:17" x14ac:dyDescent="0.3">
      <c r="P591">
        <v>33389692</v>
      </c>
      <c r="Q591">
        <v>66</v>
      </c>
    </row>
    <row r="592" spans="16:17" x14ac:dyDescent="0.3">
      <c r="P592">
        <v>18292018</v>
      </c>
      <c r="Q592">
        <v>155</v>
      </c>
    </row>
    <row r="593" spans="16:17" x14ac:dyDescent="0.3">
      <c r="P593">
        <v>14228049</v>
      </c>
      <c r="Q593">
        <v>37</v>
      </c>
    </row>
    <row r="594" spans="16:17" x14ac:dyDescent="0.3">
      <c r="P594">
        <v>20607592</v>
      </c>
      <c r="Q594">
        <v>198</v>
      </c>
    </row>
    <row r="595" spans="16:17" x14ac:dyDescent="0.3">
      <c r="P595">
        <v>59660964</v>
      </c>
      <c r="Q595">
        <v>66</v>
      </c>
    </row>
    <row r="596" spans="16:17" x14ac:dyDescent="0.3">
      <c r="P596">
        <v>1883280</v>
      </c>
      <c r="Q596">
        <v>66</v>
      </c>
    </row>
    <row r="597" spans="16:17" x14ac:dyDescent="0.3">
      <c r="P597">
        <v>10338905</v>
      </c>
      <c r="Q597">
        <v>66</v>
      </c>
    </row>
    <row r="598" spans="16:17" x14ac:dyDescent="0.3">
      <c r="P598">
        <v>2229068</v>
      </c>
      <c r="Q598">
        <v>66</v>
      </c>
    </row>
    <row r="599" spans="16:17" x14ac:dyDescent="0.3">
      <c r="P599">
        <v>10104812</v>
      </c>
      <c r="Q599">
        <v>66</v>
      </c>
    </row>
    <row r="600" spans="16:17" x14ac:dyDescent="0.3">
      <c r="P600">
        <v>1020994</v>
      </c>
      <c r="Q600">
        <v>66</v>
      </c>
    </row>
    <row r="601" spans="16:17" x14ac:dyDescent="0.3">
      <c r="P601">
        <v>17176558</v>
      </c>
      <c r="Q601">
        <v>66</v>
      </c>
    </row>
    <row r="602" spans="16:17" x14ac:dyDescent="0.3">
      <c r="P602">
        <v>4166254</v>
      </c>
      <c r="Q602">
        <v>66</v>
      </c>
    </row>
    <row r="603" spans="16:17" x14ac:dyDescent="0.3">
      <c r="P603">
        <v>2062404</v>
      </c>
      <c r="Q603">
        <v>66</v>
      </c>
    </row>
    <row r="604" spans="16:17" x14ac:dyDescent="0.3">
      <c r="P604">
        <v>505854</v>
      </c>
      <c r="Q604">
        <v>66</v>
      </c>
    </row>
    <row r="605" spans="16:17" x14ac:dyDescent="0.3">
      <c r="P605">
        <v>6096034</v>
      </c>
      <c r="Q605">
        <v>66</v>
      </c>
    </row>
    <row r="606" spans="16:17" x14ac:dyDescent="0.3">
      <c r="P606">
        <v>202344880</v>
      </c>
      <c r="Q606">
        <v>65</v>
      </c>
    </row>
    <row r="607" spans="16:17" x14ac:dyDescent="0.3">
      <c r="P607">
        <v>9859739</v>
      </c>
      <c r="Q607">
        <v>66</v>
      </c>
    </row>
    <row r="608" spans="16:17" x14ac:dyDescent="0.3">
      <c r="P608">
        <v>394707424</v>
      </c>
      <c r="Q608">
        <v>66</v>
      </c>
    </row>
    <row r="609" spans="16:17" x14ac:dyDescent="0.3">
      <c r="P609">
        <v>29797286</v>
      </c>
      <c r="Q609">
        <v>66</v>
      </c>
    </row>
    <row r="610" spans="16:17" x14ac:dyDescent="0.3">
      <c r="P610">
        <v>2942180</v>
      </c>
      <c r="Q610">
        <v>66</v>
      </c>
    </row>
    <row r="611" spans="16:17" x14ac:dyDescent="0.3">
      <c r="P611">
        <v>14275418</v>
      </c>
      <c r="Q611">
        <v>66</v>
      </c>
    </row>
    <row r="612" spans="16:17" x14ac:dyDescent="0.3">
      <c r="P612">
        <v>16435332</v>
      </c>
      <c r="Q612">
        <v>66</v>
      </c>
    </row>
    <row r="613" spans="16:17" x14ac:dyDescent="0.3">
      <c r="P613">
        <v>116433560</v>
      </c>
      <c r="Q613">
        <v>132</v>
      </c>
    </row>
    <row r="614" spans="16:17" x14ac:dyDescent="0.3">
      <c r="P614">
        <v>1367540</v>
      </c>
      <c r="Q614">
        <v>540</v>
      </c>
    </row>
    <row r="615" spans="16:17" x14ac:dyDescent="0.3">
      <c r="P615">
        <v>64230680</v>
      </c>
      <c r="Q615">
        <v>132</v>
      </c>
    </row>
    <row r="616" spans="16:17" x14ac:dyDescent="0.3">
      <c r="P616">
        <v>93652856</v>
      </c>
      <c r="Q616">
        <v>66</v>
      </c>
    </row>
    <row r="617" spans="16:17" x14ac:dyDescent="0.3">
      <c r="P617">
        <v>156663744</v>
      </c>
      <c r="Q617">
        <v>65</v>
      </c>
    </row>
    <row r="618" spans="16:17" x14ac:dyDescent="0.3">
      <c r="P618">
        <v>9790628</v>
      </c>
      <c r="Q618">
        <v>26</v>
      </c>
    </row>
    <row r="619" spans="16:17" x14ac:dyDescent="0.3">
      <c r="P619">
        <v>15199506</v>
      </c>
      <c r="Q619">
        <v>66</v>
      </c>
    </row>
    <row r="620" spans="16:17" x14ac:dyDescent="0.3">
      <c r="P620">
        <v>3400584</v>
      </c>
      <c r="Q620">
        <v>66</v>
      </c>
    </row>
    <row r="621" spans="16:17" x14ac:dyDescent="0.3">
      <c r="P621">
        <v>8306299</v>
      </c>
      <c r="Q621">
        <v>66</v>
      </c>
    </row>
    <row r="622" spans="16:17" x14ac:dyDescent="0.3">
      <c r="P622">
        <v>17891852</v>
      </c>
      <c r="Q622">
        <v>66</v>
      </c>
    </row>
    <row r="623" spans="16:17" x14ac:dyDescent="0.3">
      <c r="P623">
        <v>8408913</v>
      </c>
      <c r="Q623">
        <v>66</v>
      </c>
    </row>
    <row r="624" spans="16:17" x14ac:dyDescent="0.3">
      <c r="P624">
        <v>15530001</v>
      </c>
      <c r="Q624">
        <v>66</v>
      </c>
    </row>
    <row r="625" spans="16:17" x14ac:dyDescent="0.3">
      <c r="P625">
        <v>1608817</v>
      </c>
      <c r="Q625">
        <v>35</v>
      </c>
    </row>
    <row r="626" spans="16:17" x14ac:dyDescent="0.3">
      <c r="P626">
        <v>5305094</v>
      </c>
      <c r="Q626">
        <v>66</v>
      </c>
    </row>
    <row r="627" spans="16:17" x14ac:dyDescent="0.3">
      <c r="P627">
        <v>63763172</v>
      </c>
      <c r="Q627">
        <v>66</v>
      </c>
    </row>
    <row r="628" spans="16:17" x14ac:dyDescent="0.3">
      <c r="P628">
        <v>27810428</v>
      </c>
      <c r="Q628">
        <v>66</v>
      </c>
    </row>
    <row r="629" spans="16:17" x14ac:dyDescent="0.3">
      <c r="P629">
        <v>31302432</v>
      </c>
      <c r="Q629">
        <v>1386</v>
      </c>
    </row>
    <row r="630" spans="16:17" x14ac:dyDescent="0.3">
      <c r="P630">
        <v>35100036</v>
      </c>
      <c r="Q630">
        <v>66</v>
      </c>
    </row>
    <row r="631" spans="16:17" x14ac:dyDescent="0.3">
      <c r="P631">
        <v>5630548</v>
      </c>
      <c r="Q631">
        <v>66</v>
      </c>
    </row>
    <row r="632" spans="16:17" x14ac:dyDescent="0.3">
      <c r="P632">
        <v>6255603</v>
      </c>
      <c r="Q632">
        <v>66</v>
      </c>
    </row>
    <row r="633" spans="16:17" x14ac:dyDescent="0.3">
      <c r="P633">
        <v>694041</v>
      </c>
      <c r="Q633">
        <v>66</v>
      </c>
    </row>
    <row r="634" spans="16:17" x14ac:dyDescent="0.3">
      <c r="P634">
        <v>11463589</v>
      </c>
      <c r="Q634">
        <v>264</v>
      </c>
    </row>
    <row r="635" spans="16:17" x14ac:dyDescent="0.3">
      <c r="P635">
        <v>75298448</v>
      </c>
      <c r="Q635">
        <v>66</v>
      </c>
    </row>
    <row r="636" spans="16:17" x14ac:dyDescent="0.3">
      <c r="P636">
        <v>3388423</v>
      </c>
      <c r="Q636">
        <v>65</v>
      </c>
    </row>
    <row r="637" spans="16:17" x14ac:dyDescent="0.3">
      <c r="P637">
        <v>23761236</v>
      </c>
      <c r="Q637">
        <v>66</v>
      </c>
    </row>
    <row r="638" spans="16:17" x14ac:dyDescent="0.3">
      <c r="P638">
        <v>16478851</v>
      </c>
      <c r="Q638">
        <v>66</v>
      </c>
    </row>
    <row r="639" spans="16:17" x14ac:dyDescent="0.3">
      <c r="P639">
        <v>8133115</v>
      </c>
      <c r="Q639">
        <v>66</v>
      </c>
    </row>
    <row r="640" spans="16:17" x14ac:dyDescent="0.3">
      <c r="P640">
        <v>22958798</v>
      </c>
      <c r="Q640">
        <v>132</v>
      </c>
    </row>
    <row r="641" spans="16:17" x14ac:dyDescent="0.3">
      <c r="P641">
        <v>1398782</v>
      </c>
      <c r="Q641">
        <v>106</v>
      </c>
    </row>
    <row r="642" spans="16:17" x14ac:dyDescent="0.3">
      <c r="P642">
        <v>4810117</v>
      </c>
      <c r="Q642">
        <v>66</v>
      </c>
    </row>
    <row r="643" spans="16:17" x14ac:dyDescent="0.3">
      <c r="P643">
        <v>1805882</v>
      </c>
      <c r="Q643">
        <v>198</v>
      </c>
    </row>
    <row r="644" spans="16:17" x14ac:dyDescent="0.3">
      <c r="P644">
        <v>20841116</v>
      </c>
      <c r="Q644">
        <v>66</v>
      </c>
    </row>
    <row r="645" spans="16:17" x14ac:dyDescent="0.3">
      <c r="P645">
        <v>43826388</v>
      </c>
      <c r="Q645">
        <v>132</v>
      </c>
    </row>
    <row r="646" spans="16:17" x14ac:dyDescent="0.3">
      <c r="P646">
        <v>10202618</v>
      </c>
      <c r="Q646">
        <v>4407</v>
      </c>
    </row>
    <row r="647" spans="16:17" x14ac:dyDescent="0.3">
      <c r="P647">
        <v>269693</v>
      </c>
      <c r="Q647">
        <v>66</v>
      </c>
    </row>
    <row r="648" spans="16:17" x14ac:dyDescent="0.3">
      <c r="P648">
        <v>1433945</v>
      </c>
      <c r="Q648">
        <v>66</v>
      </c>
    </row>
    <row r="649" spans="16:17" x14ac:dyDescent="0.3">
      <c r="P649">
        <v>46178496</v>
      </c>
      <c r="Q649">
        <v>66</v>
      </c>
    </row>
    <row r="650" spans="16:17" x14ac:dyDescent="0.3">
      <c r="P650">
        <v>8189699</v>
      </c>
      <c r="Q650">
        <v>66</v>
      </c>
    </row>
    <row r="651" spans="16:17" x14ac:dyDescent="0.3">
      <c r="P651">
        <v>3105496</v>
      </c>
      <c r="Q651">
        <v>66</v>
      </c>
    </row>
    <row r="652" spans="16:17" x14ac:dyDescent="0.3">
      <c r="P652">
        <v>4021307</v>
      </c>
      <c r="Q652">
        <v>66</v>
      </c>
    </row>
    <row r="653" spans="16:17" x14ac:dyDescent="0.3">
      <c r="P653">
        <v>785826</v>
      </c>
      <c r="Q653">
        <v>1166</v>
      </c>
    </row>
    <row r="654" spans="16:17" x14ac:dyDescent="0.3">
      <c r="P654">
        <v>3395349</v>
      </c>
      <c r="Q654">
        <v>66</v>
      </c>
    </row>
    <row r="655" spans="16:17" x14ac:dyDescent="0.3">
      <c r="P655">
        <v>4085292</v>
      </c>
      <c r="Q655">
        <v>66</v>
      </c>
    </row>
    <row r="656" spans="16:17" x14ac:dyDescent="0.3">
      <c r="P656">
        <v>5844695</v>
      </c>
      <c r="Q656">
        <v>66</v>
      </c>
    </row>
    <row r="657" spans="16:17" x14ac:dyDescent="0.3">
      <c r="P657">
        <v>12449974</v>
      </c>
      <c r="Q657">
        <v>66</v>
      </c>
    </row>
    <row r="658" spans="16:17" x14ac:dyDescent="0.3">
      <c r="P658">
        <v>261053792</v>
      </c>
      <c r="Q658">
        <v>66</v>
      </c>
    </row>
    <row r="659" spans="16:17" x14ac:dyDescent="0.3">
      <c r="P659">
        <v>39962956</v>
      </c>
      <c r="Q659">
        <v>66</v>
      </c>
    </row>
    <row r="660" spans="16:17" x14ac:dyDescent="0.3">
      <c r="P660">
        <v>15531498</v>
      </c>
      <c r="Q660">
        <v>66</v>
      </c>
    </row>
    <row r="661" spans="16:17" x14ac:dyDescent="0.3">
      <c r="P661">
        <v>93174880</v>
      </c>
      <c r="Q661">
        <v>66</v>
      </c>
    </row>
    <row r="662" spans="16:17" x14ac:dyDescent="0.3">
      <c r="P662">
        <v>53082120</v>
      </c>
      <c r="Q662">
        <v>264</v>
      </c>
    </row>
    <row r="663" spans="16:17" x14ac:dyDescent="0.3">
      <c r="P663">
        <v>706457</v>
      </c>
      <c r="Q663">
        <v>66</v>
      </c>
    </row>
    <row r="664" spans="16:17" x14ac:dyDescent="0.3">
      <c r="P664">
        <v>7277852</v>
      </c>
      <c r="Q664">
        <v>66</v>
      </c>
    </row>
    <row r="665" spans="16:17" x14ac:dyDescent="0.3">
      <c r="P665">
        <v>18995938</v>
      </c>
      <c r="Q665">
        <v>66</v>
      </c>
    </row>
    <row r="666" spans="16:17" x14ac:dyDescent="0.3">
      <c r="P666">
        <v>13526805</v>
      </c>
      <c r="Q666">
        <v>66</v>
      </c>
    </row>
    <row r="667" spans="16:17" x14ac:dyDescent="0.3">
      <c r="P667">
        <v>31398482</v>
      </c>
      <c r="Q667">
        <v>65</v>
      </c>
    </row>
    <row r="668" spans="16:17" x14ac:dyDescent="0.3">
      <c r="P668">
        <v>574360</v>
      </c>
      <c r="Q668">
        <v>66</v>
      </c>
    </row>
    <row r="669" spans="16:17" x14ac:dyDescent="0.3">
      <c r="P669">
        <v>3289972</v>
      </c>
      <c r="Q669">
        <v>66</v>
      </c>
    </row>
    <row r="670" spans="16:17" x14ac:dyDescent="0.3">
      <c r="P670">
        <v>19985724</v>
      </c>
      <c r="Q670">
        <v>66</v>
      </c>
    </row>
    <row r="671" spans="16:17" x14ac:dyDescent="0.3">
      <c r="P671">
        <v>4292538</v>
      </c>
      <c r="Q671">
        <v>66</v>
      </c>
    </row>
    <row r="672" spans="16:17" x14ac:dyDescent="0.3">
      <c r="P672">
        <v>40059652</v>
      </c>
      <c r="Q672">
        <v>66</v>
      </c>
    </row>
    <row r="673" spans="16:17" x14ac:dyDescent="0.3">
      <c r="P673">
        <v>4519336</v>
      </c>
      <c r="Q673">
        <v>66</v>
      </c>
    </row>
    <row r="674" spans="16:17" x14ac:dyDescent="0.3">
      <c r="P674">
        <v>13344210</v>
      </c>
      <c r="Q674">
        <v>66</v>
      </c>
    </row>
    <row r="675" spans="16:17" x14ac:dyDescent="0.3">
      <c r="P675">
        <v>336870880</v>
      </c>
      <c r="Q675">
        <v>66</v>
      </c>
    </row>
    <row r="676" spans="16:17" x14ac:dyDescent="0.3">
      <c r="P676">
        <v>7099203</v>
      </c>
      <c r="Q676">
        <v>66</v>
      </c>
    </row>
    <row r="677" spans="16:17" x14ac:dyDescent="0.3">
      <c r="P677">
        <v>5791826</v>
      </c>
      <c r="Q677">
        <v>66</v>
      </c>
    </row>
    <row r="678" spans="16:17" x14ac:dyDescent="0.3">
      <c r="P678">
        <v>127124512</v>
      </c>
      <c r="Q678">
        <v>66</v>
      </c>
    </row>
    <row r="679" spans="16:17" x14ac:dyDescent="0.3">
      <c r="P679">
        <v>424633472</v>
      </c>
      <c r="Q679">
        <v>196</v>
      </c>
    </row>
    <row r="680" spans="16:17" x14ac:dyDescent="0.3">
      <c r="P680">
        <v>780608</v>
      </c>
      <c r="Q680">
        <v>66</v>
      </c>
    </row>
    <row r="681" spans="16:17" x14ac:dyDescent="0.3">
      <c r="P681">
        <v>15831866</v>
      </c>
      <c r="Q681">
        <v>66</v>
      </c>
    </row>
    <row r="682" spans="16:17" x14ac:dyDescent="0.3">
      <c r="P682">
        <v>191200</v>
      </c>
      <c r="Q682">
        <v>66</v>
      </c>
    </row>
    <row r="683" spans="16:17" x14ac:dyDescent="0.3">
      <c r="P683">
        <v>758098</v>
      </c>
      <c r="Q683">
        <v>66</v>
      </c>
    </row>
    <row r="684" spans="16:17" x14ac:dyDescent="0.3">
      <c r="P684">
        <v>15850616</v>
      </c>
      <c r="Q684">
        <v>198</v>
      </c>
    </row>
    <row r="685" spans="16:17" x14ac:dyDescent="0.3">
      <c r="P685">
        <v>20015308</v>
      </c>
      <c r="Q685">
        <v>66</v>
      </c>
    </row>
    <row r="686" spans="16:17" x14ac:dyDescent="0.3">
      <c r="P686">
        <v>13850608</v>
      </c>
      <c r="Q686">
        <v>66</v>
      </c>
    </row>
    <row r="687" spans="16:17" x14ac:dyDescent="0.3">
      <c r="P687">
        <v>32412612</v>
      </c>
      <c r="Q687">
        <v>66</v>
      </c>
    </row>
    <row r="688" spans="16:17" x14ac:dyDescent="0.3">
      <c r="P688">
        <v>4119755</v>
      </c>
      <c r="Q688">
        <v>66</v>
      </c>
    </row>
    <row r="689" spans="16:17" x14ac:dyDescent="0.3">
      <c r="P689">
        <v>1147214</v>
      </c>
      <c r="Q689">
        <v>21</v>
      </c>
    </row>
    <row r="690" spans="16:17" x14ac:dyDescent="0.3">
      <c r="P690">
        <v>2065732</v>
      </c>
      <c r="Q690">
        <v>66</v>
      </c>
    </row>
    <row r="691" spans="16:17" x14ac:dyDescent="0.3">
      <c r="P691">
        <v>1200367</v>
      </c>
      <c r="Q691">
        <v>264</v>
      </c>
    </row>
    <row r="692" spans="16:17" x14ac:dyDescent="0.3">
      <c r="P692">
        <v>17440538</v>
      </c>
      <c r="Q692">
        <v>330</v>
      </c>
    </row>
    <row r="693" spans="16:17" x14ac:dyDescent="0.3">
      <c r="P693">
        <v>1017287</v>
      </c>
      <c r="Q693">
        <v>66</v>
      </c>
    </row>
    <row r="694" spans="16:17" x14ac:dyDescent="0.3">
      <c r="P694">
        <v>842262</v>
      </c>
      <c r="Q694">
        <v>66</v>
      </c>
    </row>
    <row r="695" spans="16:17" x14ac:dyDescent="0.3">
      <c r="P695">
        <v>16110884</v>
      </c>
      <c r="Q695">
        <v>66</v>
      </c>
    </row>
    <row r="696" spans="16:17" x14ac:dyDescent="0.3">
      <c r="P696">
        <v>15834378</v>
      </c>
      <c r="Q696">
        <v>66</v>
      </c>
    </row>
    <row r="697" spans="16:17" x14ac:dyDescent="0.3">
      <c r="P697">
        <v>14471499</v>
      </c>
      <c r="Q697">
        <v>66</v>
      </c>
    </row>
    <row r="698" spans="16:17" x14ac:dyDescent="0.3">
      <c r="P698">
        <v>963354</v>
      </c>
      <c r="Q698">
        <v>66</v>
      </c>
    </row>
    <row r="699" spans="16:17" x14ac:dyDescent="0.3">
      <c r="P699">
        <v>91763936</v>
      </c>
      <c r="Q699">
        <v>66</v>
      </c>
    </row>
    <row r="700" spans="16:17" x14ac:dyDescent="0.3">
      <c r="P700">
        <v>1566572</v>
      </c>
      <c r="Q700">
        <v>66</v>
      </c>
    </row>
    <row r="701" spans="16:17" x14ac:dyDescent="0.3">
      <c r="P701">
        <v>12999174</v>
      </c>
      <c r="Q701">
        <v>396</v>
      </c>
    </row>
    <row r="702" spans="16:17" x14ac:dyDescent="0.3">
      <c r="P702">
        <v>266965680</v>
      </c>
      <c r="Q702">
        <v>66</v>
      </c>
    </row>
    <row r="703" spans="16:17" x14ac:dyDescent="0.3">
      <c r="P703">
        <v>9080790</v>
      </c>
      <c r="Q703">
        <v>66</v>
      </c>
    </row>
    <row r="704" spans="16:17" x14ac:dyDescent="0.3">
      <c r="P704">
        <v>685702</v>
      </c>
      <c r="Q704">
        <v>132</v>
      </c>
    </row>
    <row r="705" spans="16:17" x14ac:dyDescent="0.3">
      <c r="P705">
        <v>138145</v>
      </c>
      <c r="Q705">
        <v>132</v>
      </c>
    </row>
    <row r="706" spans="16:17" x14ac:dyDescent="0.3">
      <c r="P706">
        <v>8117355</v>
      </c>
      <c r="Q706">
        <v>132</v>
      </c>
    </row>
    <row r="707" spans="16:17" x14ac:dyDescent="0.3">
      <c r="P707">
        <v>27440068</v>
      </c>
      <c r="Q707">
        <v>64</v>
      </c>
    </row>
    <row r="708" spans="16:17" x14ac:dyDescent="0.3">
      <c r="P708">
        <v>13881883</v>
      </c>
      <c r="Q708">
        <v>35</v>
      </c>
    </row>
    <row r="709" spans="16:17" x14ac:dyDescent="0.3">
      <c r="P709">
        <v>7193747</v>
      </c>
      <c r="Q709">
        <v>66</v>
      </c>
    </row>
    <row r="710" spans="16:17" x14ac:dyDescent="0.3">
      <c r="P710">
        <v>1984757</v>
      </c>
      <c r="Q710">
        <v>66</v>
      </c>
    </row>
    <row r="711" spans="16:17" x14ac:dyDescent="0.3">
      <c r="P711">
        <v>1844484</v>
      </c>
      <c r="Q711">
        <v>66</v>
      </c>
    </row>
    <row r="712" spans="16:17" x14ac:dyDescent="0.3">
      <c r="P712">
        <v>1553458</v>
      </c>
      <c r="Q712">
        <v>66</v>
      </c>
    </row>
    <row r="713" spans="16:17" x14ac:dyDescent="0.3">
      <c r="P713">
        <v>12737510</v>
      </c>
      <c r="Q713">
        <v>66</v>
      </c>
    </row>
    <row r="714" spans="16:17" x14ac:dyDescent="0.3">
      <c r="P714">
        <v>23310500</v>
      </c>
      <c r="Q714">
        <v>198</v>
      </c>
    </row>
    <row r="715" spans="16:17" x14ac:dyDescent="0.3">
      <c r="P715">
        <v>24175706</v>
      </c>
      <c r="Q715">
        <v>264</v>
      </c>
    </row>
    <row r="716" spans="16:17" x14ac:dyDescent="0.3">
      <c r="P716">
        <v>23818400</v>
      </c>
      <c r="Q716">
        <v>66</v>
      </c>
    </row>
    <row r="717" spans="16:17" x14ac:dyDescent="0.3">
      <c r="P717">
        <v>3332663</v>
      </c>
      <c r="Q717">
        <v>132</v>
      </c>
    </row>
    <row r="718" spans="16:17" x14ac:dyDescent="0.3">
      <c r="P718">
        <v>19379600</v>
      </c>
      <c r="Q718">
        <v>66</v>
      </c>
    </row>
    <row r="719" spans="16:17" x14ac:dyDescent="0.3">
      <c r="P719">
        <v>2543303</v>
      </c>
      <c r="Q719">
        <v>66</v>
      </c>
    </row>
    <row r="720" spans="16:17" x14ac:dyDescent="0.3">
      <c r="P720">
        <v>170581</v>
      </c>
      <c r="Q720">
        <v>66</v>
      </c>
    </row>
    <row r="721" spans="16:17" x14ac:dyDescent="0.3">
      <c r="P721">
        <v>203561104</v>
      </c>
      <c r="Q721">
        <v>132</v>
      </c>
    </row>
    <row r="722" spans="16:17" x14ac:dyDescent="0.3">
      <c r="P722">
        <v>3813823</v>
      </c>
      <c r="Q722">
        <v>66</v>
      </c>
    </row>
    <row r="723" spans="16:17" x14ac:dyDescent="0.3">
      <c r="P723">
        <v>432343552</v>
      </c>
      <c r="Q723">
        <v>66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31"/>
  <sheetViews>
    <sheetView workbookViewId="0">
      <selection activeCell="F29" sqref="F29"/>
    </sheetView>
  </sheetViews>
  <sheetFormatPr defaultRowHeight="14.4" x14ac:dyDescent="0.3"/>
  <cols>
    <col min="2" max="2" width="34.5546875" customWidth="1"/>
    <col min="3" max="3" width="25.77734375" bestFit="1" customWidth="1"/>
    <col min="4" max="4" width="18.109375" bestFit="1" customWidth="1"/>
    <col min="5" max="5" width="39" bestFit="1" customWidth="1"/>
    <col min="14" max="14" width="11.77734375" bestFit="1" customWidth="1"/>
  </cols>
  <sheetData>
    <row r="2" spans="2:26" x14ac:dyDescent="0.3">
      <c r="B2" s="1" t="s">
        <v>37</v>
      </c>
      <c r="C2">
        <v>1228</v>
      </c>
    </row>
    <row r="3" spans="2:26" x14ac:dyDescent="0.3">
      <c r="B3" s="1" t="s">
        <v>38</v>
      </c>
      <c r="C3">
        <v>1898</v>
      </c>
    </row>
    <row r="5" spans="2:26" x14ac:dyDescent="0.3">
      <c r="B5" s="1" t="s">
        <v>10</v>
      </c>
    </row>
    <row r="7" spans="2:26" x14ac:dyDescent="0.3">
      <c r="B7" s="2" t="s">
        <v>0</v>
      </c>
      <c r="C7" s="2" t="s">
        <v>1</v>
      </c>
      <c r="D7" s="2" t="s">
        <v>2</v>
      </c>
      <c r="E7" s="2" t="s">
        <v>3</v>
      </c>
    </row>
    <row r="8" spans="2:26" x14ac:dyDescent="0.3">
      <c r="B8" s="2">
        <v>1225</v>
      </c>
      <c r="C8" s="2">
        <v>3</v>
      </c>
      <c r="D8" s="2">
        <v>1879</v>
      </c>
      <c r="E8" s="2">
        <v>19</v>
      </c>
      <c r="H8" s="1" t="s">
        <v>21</v>
      </c>
      <c r="P8" s="1" t="s">
        <v>26</v>
      </c>
    </row>
    <row r="9" spans="2:26" x14ac:dyDescent="0.3">
      <c r="B9" s="14">
        <f>B8/C2</f>
        <v>0.99755700325732899</v>
      </c>
      <c r="C9" s="14">
        <f>C8/C2</f>
        <v>2.4429967426710096E-3</v>
      </c>
      <c r="D9" s="14">
        <f>D8/C3</f>
        <v>0.98998946259220233</v>
      </c>
      <c r="E9" s="14">
        <f>E8/C3</f>
        <v>1.0010537407797681E-2</v>
      </c>
    </row>
    <row r="10" spans="2:26" x14ac:dyDescent="0.3">
      <c r="B10" s="1" t="s">
        <v>9</v>
      </c>
      <c r="H10" t="s">
        <v>23</v>
      </c>
      <c r="M10">
        <v>360</v>
      </c>
      <c r="N10" s="14">
        <f>M10/C2</f>
        <v>0.29315960912052119</v>
      </c>
      <c r="P10" s="3" t="s">
        <v>27</v>
      </c>
      <c r="Q10" s="4"/>
      <c r="R10" s="4"/>
      <c r="S10" s="4"/>
      <c r="T10" s="4"/>
      <c r="U10" s="4"/>
      <c r="V10" s="4"/>
      <c r="W10" s="4"/>
      <c r="X10" s="4"/>
      <c r="Y10" s="5">
        <v>1203</v>
      </c>
      <c r="Z10" s="15">
        <f>Y10/C2</f>
        <v>0.97964169381107491</v>
      </c>
    </row>
    <row r="11" spans="2:26" x14ac:dyDescent="0.3">
      <c r="B11" s="2" t="s">
        <v>5</v>
      </c>
      <c r="C11" s="2" t="s">
        <v>6</v>
      </c>
      <c r="D11" s="2" t="s">
        <v>7</v>
      </c>
      <c r="E11" s="2" t="s">
        <v>8</v>
      </c>
      <c r="N11" s="14"/>
      <c r="P11" s="6"/>
      <c r="Q11" s="7"/>
      <c r="R11" s="7"/>
      <c r="S11" s="7"/>
      <c r="T11" s="7"/>
      <c r="U11" s="7"/>
      <c r="V11" s="7"/>
      <c r="W11" s="7"/>
      <c r="X11" s="7"/>
      <c r="Y11" s="8"/>
      <c r="Z11" s="15"/>
    </row>
    <row r="12" spans="2:26" x14ac:dyDescent="0.3">
      <c r="B12" s="2">
        <v>1184</v>
      </c>
      <c r="C12" s="2">
        <v>44</v>
      </c>
      <c r="D12" s="2">
        <v>1583</v>
      </c>
      <c r="E12" s="2">
        <v>315</v>
      </c>
      <c r="H12" t="s">
        <v>22</v>
      </c>
      <c r="M12">
        <v>868</v>
      </c>
      <c r="N12" s="14">
        <f>M12/C2</f>
        <v>0.70684039087947881</v>
      </c>
      <c r="P12" s="6" t="s">
        <v>28</v>
      </c>
      <c r="Q12" s="7"/>
      <c r="R12" s="7"/>
      <c r="S12" s="7"/>
      <c r="T12" s="7"/>
      <c r="U12" s="7"/>
      <c r="V12" s="7"/>
      <c r="W12" s="7"/>
      <c r="X12" s="7"/>
      <c r="Y12" s="8">
        <v>2</v>
      </c>
      <c r="Z12" s="15">
        <f>Y12/C2</f>
        <v>1.6286644951140066E-3</v>
      </c>
    </row>
    <row r="13" spans="2:26" x14ac:dyDescent="0.3">
      <c r="B13" s="14">
        <f>B12/C2</f>
        <v>0.96416938110749184</v>
      </c>
      <c r="C13" s="14">
        <f>C12/C2</f>
        <v>3.5830618892508145E-2</v>
      </c>
      <c r="D13" s="14">
        <f>D12/C3</f>
        <v>0.83403582718651215</v>
      </c>
      <c r="E13" s="14">
        <f>E12/C3</f>
        <v>0.16596417281348788</v>
      </c>
      <c r="N13" s="14"/>
      <c r="P13" s="6"/>
      <c r="Q13" s="7"/>
      <c r="R13" s="7"/>
      <c r="S13" s="7"/>
      <c r="T13" s="7"/>
      <c r="U13" s="7"/>
      <c r="V13" s="7"/>
      <c r="W13" s="7"/>
      <c r="X13" s="7"/>
      <c r="Y13" s="8"/>
      <c r="Z13" s="15"/>
    </row>
    <row r="14" spans="2:26" ht="16.05" customHeight="1" x14ac:dyDescent="0.3">
      <c r="B14" s="1" t="s">
        <v>15</v>
      </c>
      <c r="H14" t="s">
        <v>24</v>
      </c>
      <c r="M14" s="12" t="s">
        <v>69</v>
      </c>
      <c r="N14" s="16">
        <f>631/1898</f>
        <v>0.33245521601685984</v>
      </c>
      <c r="P14" s="6" t="s">
        <v>29</v>
      </c>
      <c r="Q14" s="7"/>
      <c r="R14" s="7"/>
      <c r="S14" s="7"/>
      <c r="T14" s="7"/>
      <c r="U14" s="7"/>
      <c r="V14" s="7"/>
      <c r="W14" s="7"/>
      <c r="X14" s="7"/>
      <c r="Y14" s="8">
        <v>1467</v>
      </c>
      <c r="Z14" s="15">
        <f>Y14/C3</f>
        <v>0.77291886195995785</v>
      </c>
    </row>
    <row r="15" spans="2:26" x14ac:dyDescent="0.3">
      <c r="B15" s="2" t="s">
        <v>11</v>
      </c>
      <c r="C15" s="2" t="s">
        <v>12</v>
      </c>
      <c r="D15" s="2" t="s">
        <v>13</v>
      </c>
      <c r="E15" s="2" t="s">
        <v>14</v>
      </c>
      <c r="N15" s="14"/>
      <c r="P15" s="6"/>
      <c r="Q15" s="7"/>
      <c r="R15" s="7"/>
      <c r="S15" s="7"/>
      <c r="T15" s="7"/>
      <c r="U15" s="7"/>
      <c r="V15" s="7"/>
      <c r="W15" s="7"/>
      <c r="X15" s="7"/>
      <c r="Y15" s="8"/>
      <c r="Z15" s="15"/>
    </row>
    <row r="16" spans="2:26" x14ac:dyDescent="0.3">
      <c r="B16" s="2">
        <v>909</v>
      </c>
      <c r="C16" s="2">
        <v>197</v>
      </c>
      <c r="D16" s="2">
        <v>854</v>
      </c>
      <c r="E16" s="2">
        <v>435</v>
      </c>
      <c r="H16" t="s">
        <v>25</v>
      </c>
      <c r="M16">
        <v>1267</v>
      </c>
      <c r="N16" s="14">
        <f>M16/C3</f>
        <v>0.6675447839831401</v>
      </c>
      <c r="P16" s="9" t="s">
        <v>30</v>
      </c>
      <c r="Q16" s="10"/>
      <c r="R16" s="10"/>
      <c r="S16" s="10"/>
      <c r="T16" s="10"/>
      <c r="U16" s="10"/>
      <c r="V16" s="10"/>
      <c r="W16" s="10"/>
      <c r="X16" s="10"/>
      <c r="Y16" s="11">
        <v>95</v>
      </c>
      <c r="Z16" s="15">
        <f>Y16/C3</f>
        <v>5.0052687038988408E-2</v>
      </c>
    </row>
    <row r="17" spans="2:28" x14ac:dyDescent="0.3">
      <c r="B17" s="14">
        <f>B16/C2</f>
        <v>0.74022801302931596</v>
      </c>
      <c r="C17" s="14">
        <f>C16/C2</f>
        <v>0.16042345276872963</v>
      </c>
      <c r="D17" s="14">
        <f>D16/C3</f>
        <v>0.44994731296101159</v>
      </c>
      <c r="E17" s="14">
        <f>E16/C3</f>
        <v>0.22918861959957851</v>
      </c>
    </row>
    <row r="18" spans="2:28" x14ac:dyDescent="0.3">
      <c r="B18" s="1" t="s">
        <v>20</v>
      </c>
    </row>
    <row r="19" spans="2:28" x14ac:dyDescent="0.3">
      <c r="B19" s="2" t="s">
        <v>16</v>
      </c>
      <c r="C19" s="2" t="s">
        <v>17</v>
      </c>
      <c r="D19" s="2" t="s">
        <v>18</v>
      </c>
      <c r="E19" s="2" t="s">
        <v>19</v>
      </c>
    </row>
    <row r="20" spans="2:28" x14ac:dyDescent="0.3">
      <c r="B20" s="2">
        <v>974</v>
      </c>
      <c r="C20" s="2">
        <v>60</v>
      </c>
      <c r="D20" s="2">
        <v>934</v>
      </c>
      <c r="E20" s="2">
        <v>236</v>
      </c>
      <c r="T20" s="1" t="s">
        <v>53</v>
      </c>
    </row>
    <row r="21" spans="2:28" x14ac:dyDescent="0.3">
      <c r="B21" s="14">
        <f>B20/C2</f>
        <v>0.79315960912052119</v>
      </c>
      <c r="C21" s="14">
        <f>C20/C2</f>
        <v>4.8859934853420196E-2</v>
      </c>
      <c r="D21" s="14">
        <f>D20/C3</f>
        <v>0.49209694415173866</v>
      </c>
      <c r="E21" s="14">
        <f>E20/C3</f>
        <v>0.12434141201264488</v>
      </c>
      <c r="G21" s="1" t="s">
        <v>31</v>
      </c>
    </row>
    <row r="22" spans="2:28" x14ac:dyDescent="0.3">
      <c r="T22" t="s">
        <v>36</v>
      </c>
      <c r="AA22">
        <v>1120</v>
      </c>
      <c r="AB22" s="14">
        <f>AA22/C2</f>
        <v>0.91205211726384361</v>
      </c>
    </row>
    <row r="23" spans="2:28" x14ac:dyDescent="0.3">
      <c r="AB23" s="14"/>
    </row>
    <row r="24" spans="2:28" x14ac:dyDescent="0.3">
      <c r="G24" s="3" t="s">
        <v>32</v>
      </c>
      <c r="H24" s="4"/>
      <c r="I24" s="4"/>
      <c r="J24" s="4"/>
      <c r="K24" s="4"/>
      <c r="L24" s="4"/>
      <c r="M24" s="4"/>
      <c r="N24" s="4"/>
      <c r="O24" s="4"/>
      <c r="P24" s="4"/>
      <c r="Q24" s="5">
        <v>1202</v>
      </c>
      <c r="R24" s="14">
        <f>Q24/C2</f>
        <v>0.97882736156351791</v>
      </c>
      <c r="T24" t="s">
        <v>40</v>
      </c>
      <c r="AA24">
        <v>65</v>
      </c>
      <c r="AB24" s="14">
        <f>AA24/C2</f>
        <v>5.2931596091205214E-2</v>
      </c>
    </row>
    <row r="25" spans="2:28" x14ac:dyDescent="0.3">
      <c r="G25" s="6"/>
      <c r="H25" s="7"/>
      <c r="I25" s="7"/>
      <c r="J25" s="7"/>
      <c r="K25" s="7"/>
      <c r="L25" s="7"/>
      <c r="M25" s="7"/>
      <c r="N25" s="7"/>
      <c r="O25" s="7"/>
      <c r="P25" s="7"/>
      <c r="Q25" s="8"/>
      <c r="R25" s="14"/>
      <c r="AB25" s="14"/>
    </row>
    <row r="26" spans="2:28" x14ac:dyDescent="0.3">
      <c r="G26" s="6" t="s">
        <v>33</v>
      </c>
      <c r="H26" s="7"/>
      <c r="I26" s="7"/>
      <c r="J26" s="7"/>
      <c r="K26" s="7"/>
      <c r="L26" s="7"/>
      <c r="M26" s="7"/>
      <c r="N26" s="7"/>
      <c r="O26" s="7"/>
      <c r="P26" s="7"/>
      <c r="Q26" s="8">
        <v>0</v>
      </c>
      <c r="R26" s="14">
        <f>Q26/C2</f>
        <v>0</v>
      </c>
      <c r="AB26" s="14"/>
    </row>
    <row r="27" spans="2:28" x14ac:dyDescent="0.3">
      <c r="G27" s="6"/>
      <c r="H27" s="7"/>
      <c r="I27" s="7"/>
      <c r="J27" s="7"/>
      <c r="K27" s="7"/>
      <c r="L27" s="7"/>
      <c r="M27" s="7"/>
      <c r="N27" s="7"/>
      <c r="O27" s="7"/>
      <c r="P27" s="7"/>
      <c r="Q27" s="8"/>
      <c r="R27" s="14"/>
      <c r="AB27" s="14"/>
    </row>
    <row r="28" spans="2:28" x14ac:dyDescent="0.3">
      <c r="G28" s="6" t="s">
        <v>34</v>
      </c>
      <c r="H28" s="7"/>
      <c r="I28" s="7"/>
      <c r="J28" s="7"/>
      <c r="K28" s="7"/>
      <c r="L28" s="7"/>
      <c r="M28" s="7"/>
      <c r="N28" s="7"/>
      <c r="O28" s="7"/>
      <c r="P28" s="7"/>
      <c r="Q28" s="8">
        <v>1440</v>
      </c>
      <c r="R28" s="14">
        <f>Q28/C3</f>
        <v>0.75869336143308741</v>
      </c>
      <c r="AB28" s="14"/>
    </row>
    <row r="29" spans="2:28" x14ac:dyDescent="0.3">
      <c r="G29" s="6"/>
      <c r="H29" s="7"/>
      <c r="I29" s="7"/>
      <c r="J29" s="7"/>
      <c r="K29" s="7"/>
      <c r="L29" s="7"/>
      <c r="M29" s="7"/>
      <c r="N29" s="7"/>
      <c r="O29" s="7"/>
      <c r="P29" s="7"/>
      <c r="Q29" s="8"/>
      <c r="R29" s="14"/>
      <c r="T29" t="s">
        <v>39</v>
      </c>
      <c r="AA29">
        <v>950</v>
      </c>
      <c r="AB29" s="14">
        <f>AA29/C3</f>
        <v>0.50052687038988408</v>
      </c>
    </row>
    <row r="30" spans="2:28" x14ac:dyDescent="0.3">
      <c r="G30" s="9" t="s">
        <v>35</v>
      </c>
      <c r="H30" s="10"/>
      <c r="I30" s="10"/>
      <c r="J30" s="10"/>
      <c r="K30" s="10"/>
      <c r="L30" s="10"/>
      <c r="M30" s="10"/>
      <c r="N30" s="10"/>
      <c r="O30" s="10"/>
      <c r="P30" s="10"/>
      <c r="Q30" s="11">
        <v>47</v>
      </c>
      <c r="R30" s="14">
        <f>Q30/C3</f>
        <v>2.476290832455216E-2</v>
      </c>
      <c r="AB30" s="14"/>
    </row>
    <row r="31" spans="2:28" x14ac:dyDescent="0.3">
      <c r="T31" t="s">
        <v>41</v>
      </c>
      <c r="AA31">
        <v>84</v>
      </c>
      <c r="AB31" s="14">
        <f>AA31/C3</f>
        <v>4.4257112750263436E-2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73"/>
  <sheetViews>
    <sheetView topLeftCell="A7" workbookViewId="0">
      <selection activeCell="W29" sqref="W29"/>
    </sheetView>
  </sheetViews>
  <sheetFormatPr defaultRowHeight="14.4" x14ac:dyDescent="0.3"/>
  <cols>
    <col min="3" max="3" width="14.6640625" customWidth="1"/>
  </cols>
  <sheetData>
    <row r="1" spans="2:22" x14ac:dyDescent="0.3">
      <c r="M1" t="s">
        <v>93</v>
      </c>
      <c r="O1">
        <v>1318</v>
      </c>
    </row>
    <row r="2" spans="2:22" x14ac:dyDescent="0.3">
      <c r="M2" t="s">
        <v>94</v>
      </c>
      <c r="O2">
        <v>1551</v>
      </c>
    </row>
    <row r="3" spans="2:22" x14ac:dyDescent="0.3">
      <c r="B3" t="s">
        <v>45</v>
      </c>
      <c r="C3" s="1" t="s">
        <v>44</v>
      </c>
      <c r="K3" t="s">
        <v>63</v>
      </c>
    </row>
    <row r="4" spans="2:22" x14ac:dyDescent="0.3">
      <c r="L4" t="s">
        <v>49</v>
      </c>
    </row>
    <row r="5" spans="2:22" x14ac:dyDescent="0.3">
      <c r="C5" t="s">
        <v>42</v>
      </c>
      <c r="H5">
        <v>1108</v>
      </c>
      <c r="I5" s="14">
        <f>H5/1228</f>
        <v>0.90228013029315957</v>
      </c>
    </row>
    <row r="6" spans="2:22" x14ac:dyDescent="0.3">
      <c r="I6" s="14"/>
      <c r="L6" t="s">
        <v>47</v>
      </c>
      <c r="S6">
        <v>736</v>
      </c>
      <c r="T6" s="14">
        <f>S6/1318</f>
        <v>0.55842185128983313</v>
      </c>
    </row>
    <row r="7" spans="2:22" x14ac:dyDescent="0.3">
      <c r="C7" t="s">
        <v>43</v>
      </c>
      <c r="H7">
        <v>1609</v>
      </c>
      <c r="I7" s="14">
        <f>H7/1898</f>
        <v>0.84773445732349839</v>
      </c>
      <c r="T7" s="14"/>
    </row>
    <row r="8" spans="2:22" x14ac:dyDescent="0.3">
      <c r="L8" t="s">
        <v>48</v>
      </c>
      <c r="S8">
        <v>1010</v>
      </c>
      <c r="T8" s="14">
        <f>S8/1551</f>
        <v>0.65119277885235327</v>
      </c>
    </row>
    <row r="9" spans="2:22" x14ac:dyDescent="0.3">
      <c r="F9" t="s">
        <v>74</v>
      </c>
      <c r="T9" s="14"/>
    </row>
    <row r="10" spans="2:22" x14ac:dyDescent="0.3">
      <c r="B10" t="s">
        <v>54</v>
      </c>
      <c r="T10" s="14"/>
    </row>
    <row r="11" spans="2:22" ht="15.45" customHeight="1" x14ac:dyDescent="0.3">
      <c r="C11" s="22" t="s">
        <v>55</v>
      </c>
      <c r="D11" s="22"/>
      <c r="E11" s="22"/>
      <c r="F11" s="23">
        <v>248.17599999999999</v>
      </c>
      <c r="H11">
        <v>97</v>
      </c>
      <c r="T11" s="14"/>
    </row>
    <row r="12" spans="2:22" x14ac:dyDescent="0.3">
      <c r="C12" s="22"/>
      <c r="D12" s="22"/>
      <c r="E12" s="22"/>
      <c r="F12" s="22"/>
      <c r="L12" t="s">
        <v>50</v>
      </c>
      <c r="T12" s="14"/>
    </row>
    <row r="13" spans="2:22" x14ac:dyDescent="0.3">
      <c r="C13" s="22" t="s">
        <v>56</v>
      </c>
      <c r="D13" s="22"/>
      <c r="E13" s="22"/>
      <c r="F13" s="22">
        <v>310.43900000000002</v>
      </c>
      <c r="H13">
        <v>98</v>
      </c>
      <c r="T13" s="14"/>
    </row>
    <row r="14" spans="2:22" x14ac:dyDescent="0.3">
      <c r="L14" t="s">
        <v>51</v>
      </c>
      <c r="S14">
        <v>813</v>
      </c>
      <c r="T14" s="14">
        <f>S14/1318</f>
        <v>0.61684370257966614</v>
      </c>
      <c r="U14" t="s">
        <v>86</v>
      </c>
      <c r="V14" s="25">
        <v>0.62</v>
      </c>
    </row>
    <row r="15" spans="2:22" x14ac:dyDescent="0.3">
      <c r="C15" t="s">
        <v>57</v>
      </c>
      <c r="T15" s="14"/>
    </row>
    <row r="16" spans="2:22" x14ac:dyDescent="0.3">
      <c r="L16" t="s">
        <v>52</v>
      </c>
      <c r="S16">
        <v>1090</v>
      </c>
      <c r="T16" s="14">
        <f>S16/1551</f>
        <v>0.70277240490006443</v>
      </c>
      <c r="U16" t="s">
        <v>87</v>
      </c>
      <c r="V16" s="25">
        <v>0.7</v>
      </c>
    </row>
    <row r="17" spans="2:24" x14ac:dyDescent="0.3">
      <c r="C17" t="s">
        <v>58</v>
      </c>
    </row>
    <row r="19" spans="2:24" x14ac:dyDescent="0.3">
      <c r="B19" t="s">
        <v>61</v>
      </c>
      <c r="F19" t="s">
        <v>62</v>
      </c>
      <c r="L19" t="s">
        <v>64</v>
      </c>
      <c r="U19">
        <v>1173</v>
      </c>
      <c r="V19" s="14">
        <f>U19/1318</f>
        <v>0.88998482549317148</v>
      </c>
      <c r="W19" t="s">
        <v>86</v>
      </c>
      <c r="X19" s="25">
        <v>0.89</v>
      </c>
    </row>
    <row r="20" spans="2:24" x14ac:dyDescent="0.3">
      <c r="B20" t="s">
        <v>59</v>
      </c>
      <c r="C20" t="s">
        <v>60</v>
      </c>
      <c r="F20" t="s">
        <v>59</v>
      </c>
      <c r="G20" t="s">
        <v>60</v>
      </c>
      <c r="V20" s="14"/>
      <c r="W20" t="s">
        <v>87</v>
      </c>
      <c r="X20" s="25">
        <v>0.89</v>
      </c>
    </row>
    <row r="21" spans="2:24" x14ac:dyDescent="0.3">
      <c r="B21">
        <v>4305639</v>
      </c>
      <c r="C21">
        <v>137</v>
      </c>
      <c r="F21">
        <v>5066370</v>
      </c>
      <c r="G21">
        <v>68</v>
      </c>
      <c r="L21" t="s">
        <v>65</v>
      </c>
      <c r="U21">
        <v>1380</v>
      </c>
      <c r="V21" s="14">
        <f>U21/1551</f>
        <v>0.88974854932301739</v>
      </c>
    </row>
    <row r="22" spans="2:24" x14ac:dyDescent="0.3">
      <c r="B22">
        <v>69640</v>
      </c>
      <c r="C22">
        <v>68</v>
      </c>
      <c r="F22">
        <v>7554741</v>
      </c>
      <c r="G22">
        <v>68</v>
      </c>
    </row>
    <row r="23" spans="2:24" x14ac:dyDescent="0.3">
      <c r="B23">
        <v>6576530</v>
      </c>
      <c r="C23">
        <v>69</v>
      </c>
      <c r="F23">
        <v>7560143</v>
      </c>
      <c r="G23">
        <v>69</v>
      </c>
    </row>
    <row r="24" spans="2:24" x14ac:dyDescent="0.3">
      <c r="B24">
        <v>3627533</v>
      </c>
      <c r="C24">
        <v>68</v>
      </c>
      <c r="F24">
        <v>40816668</v>
      </c>
      <c r="G24">
        <v>68</v>
      </c>
    </row>
    <row r="25" spans="2:24" x14ac:dyDescent="0.3">
      <c r="B25">
        <v>4768322</v>
      </c>
      <c r="C25">
        <v>68</v>
      </c>
      <c r="F25">
        <v>3655825</v>
      </c>
      <c r="G25">
        <v>68</v>
      </c>
    </row>
    <row r="26" spans="2:24" x14ac:dyDescent="0.3">
      <c r="B26">
        <v>1728615</v>
      </c>
      <c r="C26">
        <v>68</v>
      </c>
      <c r="F26">
        <v>7138554</v>
      </c>
      <c r="G26">
        <v>69</v>
      </c>
    </row>
    <row r="27" spans="2:24" x14ac:dyDescent="0.3">
      <c r="B27">
        <v>9582918</v>
      </c>
      <c r="C27">
        <v>68</v>
      </c>
      <c r="F27">
        <v>7745079</v>
      </c>
      <c r="G27">
        <v>68</v>
      </c>
      <c r="O27" t="s">
        <v>88</v>
      </c>
    </row>
    <row r="28" spans="2:24" x14ac:dyDescent="0.3">
      <c r="B28">
        <v>8696545</v>
      </c>
      <c r="C28">
        <v>69</v>
      </c>
      <c r="F28">
        <v>11132986</v>
      </c>
      <c r="G28">
        <v>68</v>
      </c>
      <c r="N28" t="s">
        <v>86</v>
      </c>
      <c r="O28" s="25">
        <v>0.56000000000000005</v>
      </c>
    </row>
    <row r="29" spans="2:24" x14ac:dyDescent="0.3">
      <c r="B29">
        <v>36040844</v>
      </c>
      <c r="C29">
        <v>204</v>
      </c>
      <c r="F29">
        <v>8521181</v>
      </c>
      <c r="G29">
        <v>68</v>
      </c>
      <c r="N29" t="s">
        <v>87</v>
      </c>
      <c r="O29" s="25">
        <v>0.65</v>
      </c>
    </row>
    <row r="30" spans="2:24" x14ac:dyDescent="0.3">
      <c r="B30">
        <v>6033</v>
      </c>
      <c r="C30">
        <v>68</v>
      </c>
      <c r="F30">
        <v>11883405</v>
      </c>
      <c r="G30">
        <v>136</v>
      </c>
    </row>
    <row r="31" spans="2:24" x14ac:dyDescent="0.3">
      <c r="B31">
        <v>250727376</v>
      </c>
      <c r="C31">
        <v>13</v>
      </c>
      <c r="F31">
        <v>5503842</v>
      </c>
      <c r="G31">
        <v>68</v>
      </c>
    </row>
    <row r="32" spans="2:24" x14ac:dyDescent="0.3">
      <c r="B32">
        <v>2356016</v>
      </c>
      <c r="C32">
        <v>69</v>
      </c>
      <c r="F32">
        <v>5775298</v>
      </c>
      <c r="G32">
        <v>68</v>
      </c>
    </row>
    <row r="33" spans="2:7" x14ac:dyDescent="0.3">
      <c r="B33">
        <v>2451689</v>
      </c>
      <c r="C33">
        <v>69</v>
      </c>
      <c r="F33">
        <v>1738276</v>
      </c>
      <c r="G33">
        <v>68</v>
      </c>
    </row>
    <row r="34" spans="2:7" x14ac:dyDescent="0.3">
      <c r="B34">
        <v>9146752</v>
      </c>
      <c r="C34">
        <v>68</v>
      </c>
      <c r="F34">
        <v>72055</v>
      </c>
      <c r="G34">
        <v>69</v>
      </c>
    </row>
    <row r="35" spans="2:7" x14ac:dyDescent="0.3">
      <c r="B35">
        <v>7940236</v>
      </c>
      <c r="C35">
        <v>205</v>
      </c>
      <c r="F35">
        <v>1135259</v>
      </c>
      <c r="G35">
        <v>89</v>
      </c>
    </row>
    <row r="36" spans="2:7" x14ac:dyDescent="0.3">
      <c r="B36">
        <v>726292</v>
      </c>
      <c r="C36">
        <v>68</v>
      </c>
      <c r="F36">
        <v>2274293</v>
      </c>
      <c r="G36">
        <v>11</v>
      </c>
    </row>
    <row r="37" spans="2:7" x14ac:dyDescent="0.3">
      <c r="B37">
        <v>109845</v>
      </c>
      <c r="C37">
        <v>136</v>
      </c>
      <c r="F37">
        <v>1525221</v>
      </c>
      <c r="G37">
        <v>68</v>
      </c>
    </row>
    <row r="38" spans="2:7" x14ac:dyDescent="0.3">
      <c r="B38">
        <v>8660533</v>
      </c>
      <c r="C38">
        <v>68</v>
      </c>
      <c r="F38">
        <v>60309248</v>
      </c>
      <c r="G38">
        <v>68</v>
      </c>
    </row>
    <row r="39" spans="2:7" x14ac:dyDescent="0.3">
      <c r="B39">
        <v>5168463</v>
      </c>
      <c r="C39">
        <v>68</v>
      </c>
      <c r="F39">
        <v>5231060</v>
      </c>
      <c r="G39">
        <v>47</v>
      </c>
    </row>
    <row r="40" spans="2:7" x14ac:dyDescent="0.3">
      <c r="B40">
        <v>16713896</v>
      </c>
      <c r="C40">
        <v>68</v>
      </c>
      <c r="F40">
        <v>11067709</v>
      </c>
      <c r="G40">
        <v>68</v>
      </c>
    </row>
    <row r="41" spans="2:7" x14ac:dyDescent="0.3">
      <c r="B41">
        <v>2165986</v>
      </c>
      <c r="C41">
        <v>69</v>
      </c>
      <c r="F41">
        <v>7660215</v>
      </c>
      <c r="G41">
        <v>69</v>
      </c>
    </row>
    <row r="42" spans="2:7" x14ac:dyDescent="0.3">
      <c r="B42">
        <v>9575419</v>
      </c>
      <c r="C42">
        <v>205</v>
      </c>
      <c r="F42">
        <v>47080508</v>
      </c>
      <c r="G42">
        <v>68</v>
      </c>
    </row>
    <row r="43" spans="2:7" x14ac:dyDescent="0.3">
      <c r="B43">
        <v>1275057</v>
      </c>
      <c r="C43">
        <v>68</v>
      </c>
      <c r="F43">
        <v>1488305</v>
      </c>
      <c r="G43">
        <v>38</v>
      </c>
    </row>
    <row r="44" spans="2:7" x14ac:dyDescent="0.3">
      <c r="B44">
        <v>8395120</v>
      </c>
      <c r="C44">
        <v>68</v>
      </c>
      <c r="F44">
        <v>4345039</v>
      </c>
      <c r="G44">
        <v>69</v>
      </c>
    </row>
    <row r="45" spans="2:7" x14ac:dyDescent="0.3">
      <c r="B45">
        <v>90158072</v>
      </c>
      <c r="C45">
        <v>110</v>
      </c>
      <c r="F45">
        <v>103427</v>
      </c>
      <c r="G45">
        <v>69</v>
      </c>
    </row>
    <row r="46" spans="2:7" x14ac:dyDescent="0.3">
      <c r="B46">
        <v>12310952</v>
      </c>
      <c r="C46">
        <v>136</v>
      </c>
      <c r="F46">
        <v>5491423</v>
      </c>
      <c r="G46">
        <v>68</v>
      </c>
    </row>
    <row r="47" spans="2:7" x14ac:dyDescent="0.3">
      <c r="B47">
        <v>2283739</v>
      </c>
      <c r="C47">
        <v>68</v>
      </c>
      <c r="F47">
        <v>30899</v>
      </c>
      <c r="G47">
        <v>1168</v>
      </c>
    </row>
    <row r="48" spans="2:7" x14ac:dyDescent="0.3">
      <c r="B48">
        <v>12956571</v>
      </c>
      <c r="C48">
        <v>68</v>
      </c>
      <c r="F48">
        <v>29544434</v>
      </c>
      <c r="G48">
        <v>68</v>
      </c>
    </row>
    <row r="49" spans="2:7" x14ac:dyDescent="0.3">
      <c r="B49">
        <v>24407946</v>
      </c>
      <c r="C49">
        <v>68</v>
      </c>
      <c r="F49">
        <v>29715642</v>
      </c>
      <c r="G49">
        <v>69</v>
      </c>
    </row>
    <row r="50" spans="2:7" x14ac:dyDescent="0.3">
      <c r="B50">
        <v>1766084</v>
      </c>
      <c r="C50">
        <v>68</v>
      </c>
      <c r="F50">
        <v>32737080</v>
      </c>
      <c r="G50">
        <v>68</v>
      </c>
    </row>
    <row r="51" spans="2:7" x14ac:dyDescent="0.3">
      <c r="B51">
        <v>13505875</v>
      </c>
      <c r="C51">
        <v>68</v>
      </c>
      <c r="F51">
        <v>25240214</v>
      </c>
      <c r="G51">
        <v>68</v>
      </c>
    </row>
    <row r="52" spans="2:7" x14ac:dyDescent="0.3">
      <c r="B52">
        <v>6848356</v>
      </c>
      <c r="C52">
        <v>69</v>
      </c>
      <c r="F52">
        <v>6067405</v>
      </c>
      <c r="G52">
        <v>68</v>
      </c>
    </row>
    <row r="53" spans="2:7" x14ac:dyDescent="0.3">
      <c r="B53">
        <v>19362094</v>
      </c>
      <c r="C53">
        <v>68</v>
      </c>
      <c r="F53">
        <v>1128321</v>
      </c>
      <c r="G53">
        <v>68</v>
      </c>
    </row>
    <row r="54" spans="2:7" x14ac:dyDescent="0.3">
      <c r="B54">
        <v>4693732</v>
      </c>
      <c r="C54">
        <v>68</v>
      </c>
      <c r="F54">
        <v>20626260</v>
      </c>
      <c r="G54">
        <v>137</v>
      </c>
    </row>
    <row r="55" spans="2:7" x14ac:dyDescent="0.3">
      <c r="B55">
        <v>4484250</v>
      </c>
      <c r="C55">
        <v>127</v>
      </c>
      <c r="F55">
        <v>31065</v>
      </c>
      <c r="G55">
        <v>68</v>
      </c>
    </row>
    <row r="56" spans="2:7" x14ac:dyDescent="0.3">
      <c r="B56">
        <v>16750396</v>
      </c>
      <c r="C56">
        <v>136</v>
      </c>
      <c r="F56">
        <v>96582432</v>
      </c>
      <c r="G56">
        <v>206</v>
      </c>
    </row>
    <row r="57" spans="2:7" x14ac:dyDescent="0.3">
      <c r="B57">
        <v>14989962</v>
      </c>
      <c r="C57">
        <v>68</v>
      </c>
      <c r="F57">
        <v>14487993</v>
      </c>
      <c r="G57">
        <v>38</v>
      </c>
    </row>
    <row r="58" spans="2:7" x14ac:dyDescent="0.3">
      <c r="B58">
        <v>5424214</v>
      </c>
      <c r="C58">
        <v>69</v>
      </c>
      <c r="F58">
        <v>52926</v>
      </c>
      <c r="G58">
        <v>37</v>
      </c>
    </row>
    <row r="59" spans="2:7" x14ac:dyDescent="0.3">
      <c r="B59">
        <v>12305815</v>
      </c>
      <c r="C59">
        <v>1</v>
      </c>
      <c r="F59">
        <v>10385583</v>
      </c>
      <c r="G59">
        <v>68</v>
      </c>
    </row>
    <row r="60" spans="2:7" x14ac:dyDescent="0.3">
      <c r="B60">
        <v>19854208</v>
      </c>
      <c r="C60">
        <v>68</v>
      </c>
      <c r="F60">
        <v>129426</v>
      </c>
      <c r="G60">
        <v>68</v>
      </c>
    </row>
    <row r="61" spans="2:7" x14ac:dyDescent="0.3">
      <c r="B61">
        <v>37712788</v>
      </c>
      <c r="C61">
        <v>65</v>
      </c>
      <c r="F61">
        <v>3842332</v>
      </c>
      <c r="G61">
        <v>13</v>
      </c>
    </row>
    <row r="62" spans="2:7" x14ac:dyDescent="0.3">
      <c r="B62">
        <v>3671073</v>
      </c>
      <c r="C62">
        <v>68</v>
      </c>
      <c r="F62">
        <v>8758780</v>
      </c>
      <c r="G62">
        <v>69</v>
      </c>
    </row>
    <row r="63" spans="2:7" x14ac:dyDescent="0.3">
      <c r="B63">
        <v>30993322</v>
      </c>
      <c r="C63">
        <v>68</v>
      </c>
      <c r="F63">
        <v>7835216</v>
      </c>
      <c r="G63">
        <v>55</v>
      </c>
    </row>
    <row r="64" spans="2:7" x14ac:dyDescent="0.3">
      <c r="B64">
        <v>45774764</v>
      </c>
      <c r="C64">
        <v>68</v>
      </c>
      <c r="F64">
        <v>18775596</v>
      </c>
      <c r="G64">
        <v>68</v>
      </c>
    </row>
    <row r="65" spans="2:7" x14ac:dyDescent="0.3">
      <c r="B65">
        <v>11304608</v>
      </c>
      <c r="C65">
        <v>31</v>
      </c>
      <c r="F65">
        <v>5059240</v>
      </c>
      <c r="G65">
        <v>69</v>
      </c>
    </row>
    <row r="66" spans="2:7" x14ac:dyDescent="0.3">
      <c r="B66">
        <v>7110433</v>
      </c>
      <c r="C66">
        <v>68</v>
      </c>
      <c r="F66">
        <v>32600170</v>
      </c>
      <c r="G66">
        <v>68</v>
      </c>
    </row>
    <row r="67" spans="2:7" x14ac:dyDescent="0.3">
      <c r="B67">
        <v>2729297</v>
      </c>
      <c r="C67">
        <v>68</v>
      </c>
      <c r="F67">
        <v>125368592</v>
      </c>
      <c r="G67">
        <v>177</v>
      </c>
    </row>
    <row r="68" spans="2:7" x14ac:dyDescent="0.3">
      <c r="B68">
        <v>13871489</v>
      </c>
      <c r="C68">
        <v>68</v>
      </c>
      <c r="F68">
        <v>2558633</v>
      </c>
      <c r="G68">
        <v>73</v>
      </c>
    </row>
    <row r="69" spans="2:7" x14ac:dyDescent="0.3">
      <c r="B69">
        <v>477778</v>
      </c>
      <c r="C69">
        <v>69</v>
      </c>
      <c r="F69">
        <v>2450753</v>
      </c>
      <c r="G69">
        <v>69</v>
      </c>
    </row>
    <row r="70" spans="2:7" x14ac:dyDescent="0.3">
      <c r="B70">
        <v>14696171</v>
      </c>
      <c r="C70">
        <v>68</v>
      </c>
      <c r="F70">
        <v>9372276</v>
      </c>
      <c r="G70">
        <v>2</v>
      </c>
    </row>
    <row r="71" spans="2:7" x14ac:dyDescent="0.3">
      <c r="B71">
        <v>2949659</v>
      </c>
      <c r="C71">
        <v>67</v>
      </c>
      <c r="F71">
        <v>16027783</v>
      </c>
      <c r="G71">
        <v>68</v>
      </c>
    </row>
    <row r="72" spans="2:7" x14ac:dyDescent="0.3">
      <c r="B72">
        <v>7410644</v>
      </c>
      <c r="C72">
        <v>68</v>
      </c>
      <c r="F72">
        <v>16916620</v>
      </c>
      <c r="G72">
        <v>69</v>
      </c>
    </row>
    <row r="73" spans="2:7" x14ac:dyDescent="0.3">
      <c r="B73">
        <v>5569906</v>
      </c>
      <c r="C73">
        <v>68</v>
      </c>
      <c r="F73">
        <v>16643587</v>
      </c>
      <c r="G73">
        <v>68</v>
      </c>
    </row>
    <row r="74" spans="2:7" x14ac:dyDescent="0.3">
      <c r="B74">
        <v>483861</v>
      </c>
      <c r="C74">
        <v>68</v>
      </c>
      <c r="F74">
        <v>12436810</v>
      </c>
      <c r="G74">
        <v>69</v>
      </c>
    </row>
    <row r="75" spans="2:7" x14ac:dyDescent="0.3">
      <c r="B75">
        <v>27535458</v>
      </c>
      <c r="C75">
        <v>9</v>
      </c>
      <c r="F75">
        <v>70437</v>
      </c>
      <c r="G75">
        <v>70</v>
      </c>
    </row>
    <row r="76" spans="2:7" x14ac:dyDescent="0.3">
      <c r="B76">
        <v>23123490</v>
      </c>
      <c r="C76">
        <v>68</v>
      </c>
      <c r="F76">
        <v>130833480</v>
      </c>
      <c r="G76">
        <v>68</v>
      </c>
    </row>
    <row r="77" spans="2:7" x14ac:dyDescent="0.3">
      <c r="B77">
        <v>51547880</v>
      </c>
      <c r="C77">
        <v>68</v>
      </c>
      <c r="F77">
        <v>20404476</v>
      </c>
      <c r="G77">
        <v>54</v>
      </c>
    </row>
    <row r="78" spans="2:7" x14ac:dyDescent="0.3">
      <c r="B78">
        <v>9838373</v>
      </c>
      <c r="C78">
        <v>69</v>
      </c>
      <c r="F78">
        <v>8993938</v>
      </c>
      <c r="G78">
        <v>68</v>
      </c>
    </row>
    <row r="79" spans="2:7" x14ac:dyDescent="0.3">
      <c r="B79">
        <v>85132</v>
      </c>
      <c r="C79">
        <v>69</v>
      </c>
      <c r="F79">
        <v>7841153</v>
      </c>
      <c r="G79">
        <v>68</v>
      </c>
    </row>
    <row r="80" spans="2:7" x14ac:dyDescent="0.3">
      <c r="B80">
        <v>2796859</v>
      </c>
      <c r="C80">
        <v>68</v>
      </c>
      <c r="F80">
        <v>102554136</v>
      </c>
      <c r="G80">
        <v>68</v>
      </c>
    </row>
    <row r="81" spans="2:7" x14ac:dyDescent="0.3">
      <c r="B81">
        <v>4842154</v>
      </c>
      <c r="C81">
        <v>69</v>
      </c>
      <c r="F81">
        <v>3462044</v>
      </c>
      <c r="G81">
        <v>68</v>
      </c>
    </row>
    <row r="82" spans="2:7" x14ac:dyDescent="0.3">
      <c r="B82">
        <v>3144187</v>
      </c>
      <c r="C82">
        <v>28</v>
      </c>
      <c r="F82">
        <v>20476536</v>
      </c>
      <c r="G82">
        <v>69</v>
      </c>
    </row>
    <row r="83" spans="2:7" x14ac:dyDescent="0.3">
      <c r="B83">
        <v>42068304</v>
      </c>
      <c r="C83">
        <v>212</v>
      </c>
      <c r="F83">
        <v>10285482</v>
      </c>
      <c r="G83">
        <v>68</v>
      </c>
    </row>
    <row r="84" spans="2:7" x14ac:dyDescent="0.3">
      <c r="B84">
        <v>366483</v>
      </c>
      <c r="C84">
        <v>69</v>
      </c>
      <c r="F84">
        <v>13480596</v>
      </c>
      <c r="G84">
        <v>204</v>
      </c>
    </row>
    <row r="85" spans="2:7" x14ac:dyDescent="0.3">
      <c r="B85">
        <v>1628349</v>
      </c>
      <c r="C85">
        <v>68</v>
      </c>
      <c r="F85">
        <v>217703088</v>
      </c>
      <c r="G85">
        <v>68</v>
      </c>
    </row>
    <row r="86" spans="2:7" x14ac:dyDescent="0.3">
      <c r="B86">
        <v>24203518</v>
      </c>
      <c r="C86">
        <v>68</v>
      </c>
      <c r="F86">
        <v>7310958</v>
      </c>
      <c r="G86">
        <v>68</v>
      </c>
    </row>
    <row r="87" spans="2:7" x14ac:dyDescent="0.3">
      <c r="B87">
        <v>8633501</v>
      </c>
      <c r="C87">
        <v>68</v>
      </c>
      <c r="F87">
        <v>4204424</v>
      </c>
      <c r="G87">
        <v>69</v>
      </c>
    </row>
    <row r="88" spans="2:7" x14ac:dyDescent="0.3">
      <c r="B88">
        <v>10174262</v>
      </c>
      <c r="C88">
        <v>68</v>
      </c>
      <c r="F88">
        <v>1963648</v>
      </c>
      <c r="G88">
        <v>69</v>
      </c>
    </row>
    <row r="89" spans="2:7" x14ac:dyDescent="0.3">
      <c r="B89">
        <v>16112109</v>
      </c>
      <c r="C89">
        <v>68</v>
      </c>
      <c r="F89">
        <v>145685120</v>
      </c>
      <c r="G89">
        <v>69</v>
      </c>
    </row>
    <row r="90" spans="2:7" x14ac:dyDescent="0.3">
      <c r="B90">
        <v>525761</v>
      </c>
      <c r="C90">
        <v>68</v>
      </c>
      <c r="F90">
        <v>26704778</v>
      </c>
      <c r="G90">
        <v>57</v>
      </c>
    </row>
    <row r="91" spans="2:7" x14ac:dyDescent="0.3">
      <c r="B91">
        <v>3084195</v>
      </c>
      <c r="C91">
        <v>68</v>
      </c>
      <c r="F91">
        <v>6321566</v>
      </c>
      <c r="G91">
        <v>89</v>
      </c>
    </row>
    <row r="92" spans="2:7" x14ac:dyDescent="0.3">
      <c r="B92">
        <v>13270979</v>
      </c>
      <c r="C92">
        <v>68</v>
      </c>
      <c r="F92">
        <v>1200456</v>
      </c>
      <c r="G92">
        <v>410</v>
      </c>
    </row>
    <row r="93" spans="2:7" x14ac:dyDescent="0.3">
      <c r="B93">
        <v>13664708</v>
      </c>
      <c r="C93">
        <v>68</v>
      </c>
      <c r="F93">
        <v>199518544</v>
      </c>
      <c r="G93">
        <v>69</v>
      </c>
    </row>
    <row r="94" spans="2:7" x14ac:dyDescent="0.3">
      <c r="B94">
        <v>25470676</v>
      </c>
      <c r="C94">
        <v>120</v>
      </c>
      <c r="F94">
        <v>886834</v>
      </c>
      <c r="G94">
        <v>68</v>
      </c>
    </row>
    <row r="95" spans="2:7" x14ac:dyDescent="0.3">
      <c r="B95">
        <v>6764427</v>
      </c>
      <c r="C95">
        <v>68</v>
      </c>
      <c r="F95">
        <v>1781906</v>
      </c>
      <c r="G95">
        <v>6</v>
      </c>
    </row>
    <row r="96" spans="2:7" x14ac:dyDescent="0.3">
      <c r="B96">
        <v>9952040</v>
      </c>
      <c r="C96">
        <v>69</v>
      </c>
      <c r="F96">
        <v>1743089</v>
      </c>
      <c r="G96">
        <v>35</v>
      </c>
    </row>
    <row r="97" spans="2:7" x14ac:dyDescent="0.3">
      <c r="B97">
        <v>134812960</v>
      </c>
      <c r="C97">
        <v>64</v>
      </c>
      <c r="F97">
        <v>16190613</v>
      </c>
      <c r="G97">
        <v>68</v>
      </c>
    </row>
    <row r="98" spans="2:7" x14ac:dyDescent="0.3">
      <c r="B98">
        <v>6117410</v>
      </c>
      <c r="C98">
        <v>68</v>
      </c>
      <c r="F98">
        <v>85864416</v>
      </c>
      <c r="G98">
        <v>68</v>
      </c>
    </row>
    <row r="99" spans="2:7" x14ac:dyDescent="0.3">
      <c r="B99">
        <v>9625270</v>
      </c>
      <c r="C99">
        <v>68</v>
      </c>
      <c r="F99">
        <v>241145680</v>
      </c>
      <c r="G99">
        <v>68</v>
      </c>
    </row>
    <row r="100" spans="2:7" x14ac:dyDescent="0.3">
      <c r="B100">
        <v>212504336</v>
      </c>
      <c r="C100">
        <v>68</v>
      </c>
      <c r="F100">
        <v>818284</v>
      </c>
      <c r="G100">
        <v>68</v>
      </c>
    </row>
    <row r="101" spans="2:7" x14ac:dyDescent="0.3">
      <c r="B101">
        <v>83871</v>
      </c>
      <c r="C101">
        <v>204</v>
      </c>
      <c r="F101">
        <v>2673805</v>
      </c>
      <c r="G101">
        <v>69</v>
      </c>
    </row>
    <row r="102" spans="2:7" x14ac:dyDescent="0.3">
      <c r="B102">
        <v>9131888</v>
      </c>
      <c r="C102">
        <v>69</v>
      </c>
      <c r="F102">
        <v>199924592</v>
      </c>
      <c r="G102">
        <v>5</v>
      </c>
    </row>
    <row r="103" spans="2:7" x14ac:dyDescent="0.3">
      <c r="B103">
        <v>9862171</v>
      </c>
      <c r="C103">
        <v>69</v>
      </c>
      <c r="F103">
        <v>16690579</v>
      </c>
      <c r="G103">
        <v>68</v>
      </c>
    </row>
    <row r="104" spans="2:7" x14ac:dyDescent="0.3">
      <c r="B104">
        <v>29221250</v>
      </c>
      <c r="C104">
        <v>68</v>
      </c>
      <c r="F104">
        <v>948852</v>
      </c>
      <c r="G104">
        <v>68</v>
      </c>
    </row>
    <row r="105" spans="2:7" x14ac:dyDescent="0.3">
      <c r="B105">
        <v>3804851</v>
      </c>
      <c r="C105">
        <v>68</v>
      </c>
      <c r="F105">
        <v>2459577</v>
      </c>
      <c r="G105">
        <v>79</v>
      </c>
    </row>
    <row r="106" spans="2:7" x14ac:dyDescent="0.3">
      <c r="B106">
        <v>16258338</v>
      </c>
      <c r="C106">
        <v>68</v>
      </c>
      <c r="F106">
        <v>406594</v>
      </c>
      <c r="G106">
        <v>148</v>
      </c>
    </row>
    <row r="107" spans="2:7" x14ac:dyDescent="0.3">
      <c r="B107">
        <v>8642328</v>
      </c>
      <c r="C107">
        <v>68</v>
      </c>
      <c r="F107">
        <v>218108</v>
      </c>
      <c r="G107">
        <v>68</v>
      </c>
    </row>
    <row r="108" spans="2:7" x14ac:dyDescent="0.3">
      <c r="B108">
        <v>11742636</v>
      </c>
      <c r="C108">
        <v>68</v>
      </c>
      <c r="F108">
        <v>3751879</v>
      </c>
      <c r="G108">
        <v>68</v>
      </c>
    </row>
    <row r="109" spans="2:7" x14ac:dyDescent="0.3">
      <c r="B109">
        <v>20133146</v>
      </c>
      <c r="C109">
        <v>68</v>
      </c>
      <c r="F109">
        <v>9341671</v>
      </c>
      <c r="G109">
        <v>68</v>
      </c>
    </row>
    <row r="110" spans="2:7" x14ac:dyDescent="0.3">
      <c r="B110">
        <v>4217281</v>
      </c>
      <c r="C110">
        <v>135</v>
      </c>
      <c r="F110">
        <v>16390493</v>
      </c>
      <c r="G110">
        <v>68</v>
      </c>
    </row>
    <row r="111" spans="2:7" x14ac:dyDescent="0.3">
      <c r="B111">
        <v>19059944</v>
      </c>
      <c r="C111">
        <v>136</v>
      </c>
      <c r="F111">
        <v>17432096</v>
      </c>
      <c r="G111">
        <v>204</v>
      </c>
    </row>
    <row r="112" spans="2:7" x14ac:dyDescent="0.3">
      <c r="B112">
        <v>5335111</v>
      </c>
      <c r="C112">
        <v>68</v>
      </c>
      <c r="F112">
        <v>20209434</v>
      </c>
      <c r="G112">
        <v>38</v>
      </c>
    </row>
    <row r="113" spans="2:7" x14ac:dyDescent="0.3">
      <c r="B113">
        <v>9085924</v>
      </c>
      <c r="C113">
        <v>68</v>
      </c>
      <c r="F113">
        <v>56878312</v>
      </c>
      <c r="G113">
        <v>67</v>
      </c>
    </row>
    <row r="114" spans="2:7" x14ac:dyDescent="0.3">
      <c r="B114">
        <v>4770709</v>
      </c>
      <c r="C114">
        <v>69</v>
      </c>
      <c r="F114">
        <v>2868175</v>
      </c>
      <c r="G114">
        <v>135</v>
      </c>
    </row>
    <row r="115" spans="2:7" x14ac:dyDescent="0.3">
      <c r="B115">
        <v>20517828</v>
      </c>
      <c r="C115">
        <v>68</v>
      </c>
      <c r="F115">
        <v>162500</v>
      </c>
      <c r="G115">
        <v>68</v>
      </c>
    </row>
    <row r="116" spans="2:7" x14ac:dyDescent="0.3">
      <c r="B116">
        <v>11241353</v>
      </c>
      <c r="C116">
        <v>68</v>
      </c>
      <c r="F116">
        <v>27338426</v>
      </c>
      <c r="G116">
        <v>69</v>
      </c>
    </row>
    <row r="117" spans="2:7" x14ac:dyDescent="0.3">
      <c r="B117">
        <v>2021485</v>
      </c>
      <c r="C117">
        <v>68</v>
      </c>
      <c r="F117">
        <v>264374</v>
      </c>
      <c r="G117">
        <v>68</v>
      </c>
    </row>
    <row r="118" spans="2:7" x14ac:dyDescent="0.3">
      <c r="B118">
        <v>52467</v>
      </c>
      <c r="C118">
        <v>69</v>
      </c>
      <c r="F118">
        <v>58512</v>
      </c>
      <c r="G118">
        <v>138</v>
      </c>
    </row>
    <row r="119" spans="2:7" x14ac:dyDescent="0.3">
      <c r="B119">
        <v>412802</v>
      </c>
      <c r="C119">
        <v>136</v>
      </c>
      <c r="F119">
        <v>14254168</v>
      </c>
      <c r="G119">
        <v>63</v>
      </c>
    </row>
    <row r="120" spans="2:7" x14ac:dyDescent="0.3">
      <c r="B120">
        <v>150296688</v>
      </c>
      <c r="C120">
        <v>55</v>
      </c>
      <c r="F120">
        <v>74460</v>
      </c>
      <c r="G120">
        <v>68</v>
      </c>
    </row>
    <row r="121" spans="2:7" x14ac:dyDescent="0.3">
      <c r="B121">
        <v>22208656</v>
      </c>
      <c r="C121">
        <v>68</v>
      </c>
      <c r="F121">
        <v>2277072</v>
      </c>
      <c r="G121">
        <v>68</v>
      </c>
    </row>
    <row r="122" spans="2:7" x14ac:dyDescent="0.3">
      <c r="B122">
        <v>28381470</v>
      </c>
      <c r="C122">
        <v>68</v>
      </c>
      <c r="F122">
        <v>4621004</v>
      </c>
      <c r="G122">
        <v>69</v>
      </c>
    </row>
    <row r="123" spans="2:7" x14ac:dyDescent="0.3">
      <c r="B123">
        <v>92655648</v>
      </c>
      <c r="C123">
        <v>68</v>
      </c>
      <c r="F123">
        <v>6060927</v>
      </c>
      <c r="G123">
        <v>68</v>
      </c>
    </row>
    <row r="124" spans="2:7" x14ac:dyDescent="0.3">
      <c r="B124">
        <v>44509200</v>
      </c>
      <c r="C124">
        <v>68</v>
      </c>
      <c r="F124">
        <v>6366260</v>
      </c>
      <c r="G124">
        <v>68</v>
      </c>
    </row>
    <row r="125" spans="2:7" x14ac:dyDescent="0.3">
      <c r="B125">
        <v>75986</v>
      </c>
      <c r="C125">
        <v>68</v>
      </c>
      <c r="F125">
        <v>51695</v>
      </c>
      <c r="G125">
        <v>68</v>
      </c>
    </row>
    <row r="126" spans="2:7" x14ac:dyDescent="0.3">
      <c r="B126">
        <v>151996</v>
      </c>
      <c r="C126">
        <v>68</v>
      </c>
      <c r="F126">
        <v>11363854</v>
      </c>
      <c r="G126">
        <v>68</v>
      </c>
    </row>
    <row r="127" spans="2:7" x14ac:dyDescent="0.3">
      <c r="B127">
        <v>1172047</v>
      </c>
      <c r="C127">
        <v>137</v>
      </c>
      <c r="F127">
        <v>2502595</v>
      </c>
      <c r="G127">
        <v>932</v>
      </c>
    </row>
    <row r="128" spans="2:7" x14ac:dyDescent="0.3">
      <c r="B128">
        <v>16553992</v>
      </c>
      <c r="C128">
        <v>68</v>
      </c>
      <c r="F128">
        <v>2655554</v>
      </c>
      <c r="G128">
        <v>69</v>
      </c>
    </row>
    <row r="129" spans="2:7" x14ac:dyDescent="0.3">
      <c r="B129">
        <v>37627084</v>
      </c>
      <c r="C129">
        <v>68</v>
      </c>
      <c r="F129">
        <v>160970</v>
      </c>
      <c r="G129">
        <v>69</v>
      </c>
    </row>
    <row r="130" spans="2:7" x14ac:dyDescent="0.3">
      <c r="B130">
        <v>7411420</v>
      </c>
      <c r="C130">
        <v>68</v>
      </c>
      <c r="F130">
        <v>17548944</v>
      </c>
      <c r="G130">
        <v>69</v>
      </c>
    </row>
    <row r="131" spans="2:7" x14ac:dyDescent="0.3">
      <c r="B131">
        <v>4292086</v>
      </c>
      <c r="C131">
        <v>612</v>
      </c>
      <c r="F131">
        <v>52118</v>
      </c>
      <c r="G131">
        <v>68</v>
      </c>
    </row>
    <row r="132" spans="2:7" x14ac:dyDescent="0.3">
      <c r="B132">
        <v>5623565</v>
      </c>
      <c r="C132">
        <v>119</v>
      </c>
      <c r="F132">
        <v>5510458</v>
      </c>
      <c r="G132">
        <v>68</v>
      </c>
    </row>
    <row r="133" spans="2:7" x14ac:dyDescent="0.3">
      <c r="B133">
        <v>1611007</v>
      </c>
      <c r="C133">
        <v>63</v>
      </c>
      <c r="F133">
        <v>10317553</v>
      </c>
      <c r="G133">
        <v>69</v>
      </c>
    </row>
    <row r="134" spans="2:7" x14ac:dyDescent="0.3">
      <c r="B134">
        <v>10680381</v>
      </c>
      <c r="C134">
        <v>68</v>
      </c>
      <c r="F134">
        <v>19916</v>
      </c>
      <c r="G134">
        <v>68</v>
      </c>
    </row>
    <row r="135" spans="2:7" x14ac:dyDescent="0.3">
      <c r="B135">
        <v>381497</v>
      </c>
      <c r="C135">
        <v>68</v>
      </c>
      <c r="F135">
        <v>14336814</v>
      </c>
      <c r="G135">
        <v>68</v>
      </c>
    </row>
    <row r="136" spans="2:7" x14ac:dyDescent="0.3">
      <c r="B136">
        <v>1652613</v>
      </c>
      <c r="C136">
        <v>68</v>
      </c>
      <c r="F136">
        <v>5539641</v>
      </c>
      <c r="G136">
        <v>138</v>
      </c>
    </row>
    <row r="137" spans="2:7" x14ac:dyDescent="0.3">
      <c r="B137">
        <v>34247</v>
      </c>
      <c r="C137">
        <v>68</v>
      </c>
      <c r="F137">
        <v>2344259</v>
      </c>
      <c r="G137">
        <v>37</v>
      </c>
    </row>
    <row r="138" spans="2:7" x14ac:dyDescent="0.3">
      <c r="B138">
        <v>16152564</v>
      </c>
      <c r="C138">
        <v>68</v>
      </c>
      <c r="F138">
        <v>357499232</v>
      </c>
      <c r="G138">
        <v>68</v>
      </c>
    </row>
    <row r="139" spans="2:7" x14ac:dyDescent="0.3">
      <c r="B139">
        <v>8073767</v>
      </c>
      <c r="C139">
        <v>68</v>
      </c>
      <c r="F139">
        <v>7582723</v>
      </c>
      <c r="G139">
        <v>68</v>
      </c>
    </row>
    <row r="140" spans="2:7" x14ac:dyDescent="0.3">
      <c r="B140">
        <v>11214436</v>
      </c>
      <c r="C140">
        <v>69</v>
      </c>
      <c r="F140">
        <v>42595144</v>
      </c>
      <c r="G140">
        <v>68</v>
      </c>
    </row>
    <row r="141" spans="2:7" x14ac:dyDescent="0.3">
      <c r="B141">
        <v>9809769</v>
      </c>
      <c r="C141">
        <v>136</v>
      </c>
      <c r="F141">
        <v>5654473</v>
      </c>
      <c r="G141">
        <v>68</v>
      </c>
    </row>
    <row r="142" spans="2:7" x14ac:dyDescent="0.3">
      <c r="B142">
        <v>1886797</v>
      </c>
      <c r="C142">
        <v>65</v>
      </c>
      <c r="F142">
        <v>63238</v>
      </c>
      <c r="G142">
        <v>69</v>
      </c>
    </row>
    <row r="143" spans="2:7" x14ac:dyDescent="0.3">
      <c r="B143">
        <v>23307558</v>
      </c>
      <c r="C143">
        <v>68</v>
      </c>
      <c r="F143">
        <v>8058720</v>
      </c>
      <c r="G143">
        <v>59</v>
      </c>
    </row>
    <row r="144" spans="2:7" x14ac:dyDescent="0.3">
      <c r="B144">
        <v>4261957</v>
      </c>
      <c r="C144">
        <v>76</v>
      </c>
      <c r="F144">
        <v>9287611</v>
      </c>
      <c r="G144">
        <v>68</v>
      </c>
    </row>
    <row r="145" spans="2:7" x14ac:dyDescent="0.3">
      <c r="B145">
        <v>2447132</v>
      </c>
      <c r="C145">
        <v>68</v>
      </c>
      <c r="F145">
        <v>219431</v>
      </c>
      <c r="G145">
        <v>69</v>
      </c>
    </row>
    <row r="146" spans="2:7" x14ac:dyDescent="0.3">
      <c r="B146">
        <v>41510656</v>
      </c>
      <c r="C146">
        <v>68</v>
      </c>
      <c r="F146">
        <v>10571680</v>
      </c>
      <c r="G146">
        <v>136</v>
      </c>
    </row>
    <row r="147" spans="2:7" x14ac:dyDescent="0.3">
      <c r="B147">
        <v>477297</v>
      </c>
      <c r="C147">
        <v>69</v>
      </c>
      <c r="F147">
        <v>10634725</v>
      </c>
      <c r="G147">
        <v>57</v>
      </c>
    </row>
    <row r="148" spans="2:7" x14ac:dyDescent="0.3">
      <c r="B148">
        <v>23681660</v>
      </c>
      <c r="C148">
        <v>68</v>
      </c>
      <c r="F148">
        <v>36238668</v>
      </c>
      <c r="G148">
        <v>68</v>
      </c>
    </row>
    <row r="149" spans="2:7" x14ac:dyDescent="0.3">
      <c r="B149">
        <v>386761</v>
      </c>
      <c r="C149">
        <v>69</v>
      </c>
      <c r="F149">
        <v>4148609</v>
      </c>
      <c r="G149">
        <v>68</v>
      </c>
    </row>
    <row r="150" spans="2:7" x14ac:dyDescent="0.3">
      <c r="B150">
        <v>74245</v>
      </c>
      <c r="C150">
        <v>68</v>
      </c>
      <c r="F150">
        <v>1267409</v>
      </c>
      <c r="G150">
        <v>137</v>
      </c>
    </row>
    <row r="151" spans="2:7" x14ac:dyDescent="0.3">
      <c r="B151">
        <v>3593825</v>
      </c>
      <c r="C151">
        <v>68</v>
      </c>
      <c r="F151">
        <v>254337</v>
      </c>
      <c r="G151">
        <v>138</v>
      </c>
    </row>
    <row r="152" spans="2:7" x14ac:dyDescent="0.3">
      <c r="B152">
        <v>13678599</v>
      </c>
      <c r="C152">
        <v>68</v>
      </c>
      <c r="F152">
        <v>56911612</v>
      </c>
      <c r="G152">
        <v>68</v>
      </c>
    </row>
    <row r="153" spans="2:7" x14ac:dyDescent="0.3">
      <c r="B153">
        <v>6723104</v>
      </c>
      <c r="C153">
        <v>69</v>
      </c>
      <c r="F153">
        <v>14384208</v>
      </c>
      <c r="G153">
        <v>68</v>
      </c>
    </row>
    <row r="154" spans="2:7" x14ac:dyDescent="0.3">
      <c r="B154">
        <v>226214784</v>
      </c>
      <c r="C154">
        <v>68</v>
      </c>
      <c r="F154">
        <v>622926</v>
      </c>
      <c r="G154">
        <v>68</v>
      </c>
    </row>
    <row r="155" spans="2:7" x14ac:dyDescent="0.3">
      <c r="B155">
        <v>4326869</v>
      </c>
      <c r="C155">
        <v>68</v>
      </c>
      <c r="F155">
        <v>597619</v>
      </c>
      <c r="G155">
        <v>68</v>
      </c>
    </row>
    <row r="156" spans="2:7" x14ac:dyDescent="0.3">
      <c r="B156">
        <v>1635735</v>
      </c>
      <c r="C156">
        <v>66</v>
      </c>
      <c r="F156">
        <v>70137</v>
      </c>
      <c r="G156">
        <v>204</v>
      </c>
    </row>
    <row r="157" spans="2:7" x14ac:dyDescent="0.3">
      <c r="B157">
        <v>12014048</v>
      </c>
      <c r="C157">
        <v>69</v>
      </c>
      <c r="F157">
        <v>3685910</v>
      </c>
      <c r="G157">
        <v>137</v>
      </c>
    </row>
    <row r="158" spans="2:7" x14ac:dyDescent="0.3">
      <c r="B158">
        <v>569682</v>
      </c>
      <c r="C158">
        <v>69</v>
      </c>
      <c r="F158">
        <v>8784861</v>
      </c>
      <c r="G158">
        <v>69</v>
      </c>
    </row>
    <row r="159" spans="2:7" x14ac:dyDescent="0.3">
      <c r="B159">
        <v>2378744</v>
      </c>
      <c r="C159">
        <v>68</v>
      </c>
      <c r="F159">
        <v>853478</v>
      </c>
      <c r="G159">
        <v>68</v>
      </c>
    </row>
    <row r="160" spans="2:7" x14ac:dyDescent="0.3">
      <c r="B160">
        <v>6165412</v>
      </c>
      <c r="C160">
        <v>4</v>
      </c>
      <c r="F160">
        <v>13651030</v>
      </c>
      <c r="G160">
        <v>68</v>
      </c>
    </row>
    <row r="161" spans="2:3" x14ac:dyDescent="0.3">
      <c r="B161">
        <v>29279136</v>
      </c>
      <c r="C161">
        <v>38</v>
      </c>
    </row>
    <row r="162" spans="2:3" x14ac:dyDescent="0.3">
      <c r="B162">
        <v>9567509</v>
      </c>
      <c r="C162">
        <v>68</v>
      </c>
    </row>
    <row r="163" spans="2:3" x14ac:dyDescent="0.3">
      <c r="B163">
        <v>7338933</v>
      </c>
      <c r="C163">
        <v>206</v>
      </c>
    </row>
    <row r="164" spans="2:3" x14ac:dyDescent="0.3">
      <c r="B164">
        <v>973890</v>
      </c>
      <c r="C164">
        <v>68</v>
      </c>
    </row>
    <row r="165" spans="2:3" x14ac:dyDescent="0.3">
      <c r="B165">
        <v>64481384</v>
      </c>
      <c r="C165">
        <v>65</v>
      </c>
    </row>
    <row r="166" spans="2:3" x14ac:dyDescent="0.3">
      <c r="B166">
        <v>8763079</v>
      </c>
      <c r="C166">
        <v>137</v>
      </c>
    </row>
    <row r="167" spans="2:3" x14ac:dyDescent="0.3">
      <c r="B167">
        <v>3004945</v>
      </c>
      <c r="C167">
        <v>68</v>
      </c>
    </row>
    <row r="168" spans="2:3" x14ac:dyDescent="0.3">
      <c r="B168">
        <v>19629820</v>
      </c>
      <c r="C168">
        <v>8</v>
      </c>
    </row>
    <row r="169" spans="2:3" x14ac:dyDescent="0.3">
      <c r="B169">
        <v>7499193</v>
      </c>
      <c r="C169">
        <v>137</v>
      </c>
    </row>
    <row r="170" spans="2:3" x14ac:dyDescent="0.3">
      <c r="B170">
        <v>504609</v>
      </c>
      <c r="C170">
        <v>202</v>
      </c>
    </row>
    <row r="171" spans="2:3" x14ac:dyDescent="0.3">
      <c r="B171">
        <v>66638660</v>
      </c>
      <c r="C171">
        <v>68</v>
      </c>
    </row>
    <row r="172" spans="2:3" x14ac:dyDescent="0.3">
      <c r="B172">
        <v>3211112</v>
      </c>
      <c r="C172">
        <v>204</v>
      </c>
    </row>
    <row r="173" spans="2:3" x14ac:dyDescent="0.3">
      <c r="B173">
        <v>15434388</v>
      </c>
      <c r="C173">
        <v>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vt:lpstr>
      <vt:lpstr>MAIN</vt:lpstr>
      <vt:lpstr>Main2</vt:lpstr>
      <vt:lpstr>Main33</vt:lpstr>
      <vt:lpstr>Sheet2</vt:lpstr>
      <vt:lpstr>Toronto</vt:lpstr>
      <vt:lpstr>Toronto 2</vt:lpstr>
      <vt:lpstr>Vancouver1</vt:lpstr>
      <vt:lpstr>Vancouver2</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Dipanjan</dc:creator>
  <cp:lastModifiedBy>Dipanjan</cp:lastModifiedBy>
  <dcterms:created xsi:type="dcterms:W3CDTF">2022-05-26T18:34:58Z</dcterms:created>
  <dcterms:modified xsi:type="dcterms:W3CDTF">2022-05-29T05:16:59Z</dcterms:modified>
</cp:coreProperties>
</file>