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111/FJiGHnK87A59xauYGllCpvw=="/>
    </ext>
  </extLst>
</workbook>
</file>

<file path=xl/sharedStrings.xml><?xml version="1.0" encoding="utf-8"?>
<sst xmlns="http://schemas.openxmlformats.org/spreadsheetml/2006/main" count="247" uniqueCount="36">
  <si>
    <t>idind</t>
  </si>
  <si>
    <t>psu</t>
  </si>
  <si>
    <t>status</t>
  </si>
  <si>
    <t>age</t>
  </si>
  <si>
    <t>male</t>
  </si>
  <si>
    <t>industry</t>
  </si>
  <si>
    <t>lnwage</t>
  </si>
  <si>
    <t>public</t>
  </si>
  <si>
    <t>internet</t>
  </si>
  <si>
    <t>children</t>
  </si>
  <si>
    <t>urban</t>
  </si>
  <si>
    <t>educ</t>
  </si>
  <si>
    <t>id6</t>
  </si>
  <si>
    <t>xi-X</t>
  </si>
  <si>
    <t>(xi-X)^2</t>
  </si>
  <si>
    <t>(xi-X)^3</t>
  </si>
  <si>
    <t>(xi-X)^4</t>
  </si>
  <si>
    <t>Skewness</t>
  </si>
  <si>
    <t>Kurtosis</t>
  </si>
  <si>
    <t>Волосовский</t>
  </si>
  <si>
    <t>Село</t>
  </si>
  <si>
    <t>НЕФТЕГАЗОВАЯ</t>
  </si>
  <si>
    <t>ПГТ</t>
  </si>
  <si>
    <t>ТРАНСПОРТ, С</t>
  </si>
  <si>
    <t>АРМИЯ, МВД,</t>
  </si>
  <si>
    <t>ЗДРАВООХРАНЕ</t>
  </si>
  <si>
    <t>СЕЛЬСКОЕ ХОЗ</t>
  </si>
  <si>
    <t>ТОРГОВЛЯ, БЫ</t>
  </si>
  <si>
    <t>СТРОИТЕЛЬСТВ</t>
  </si>
  <si>
    <t>ОБРАЗОВАНИЕ</t>
  </si>
  <si>
    <t>СОЦИАЛЬНОЕ О</t>
  </si>
  <si>
    <t>ЛЕГКАЯ, ПИЩЕ</t>
  </si>
  <si>
    <t>ОРГАНЫ УПРАВ</t>
  </si>
  <si>
    <t>ЖИЛИЩНО-КОММ</t>
  </si>
  <si>
    <t>ХИМИЧЕСКАЯ П</t>
  </si>
  <si>
    <t>НАУКА, КУЛЬТ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</si>
</sst>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3" width="19.29"/>
    <col customWidth="1" min="4" max="5" width="8.71"/>
    <col customWidth="1" min="6" max="6" width="24.29"/>
    <col customWidth="1" min="7" max="8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U1" s="2" t="s">
        <v>17</v>
      </c>
      <c r="W1" s="2" t="s">
        <v>18</v>
      </c>
    </row>
    <row r="2">
      <c r="A2" s="1">
        <v>52957.0</v>
      </c>
      <c r="B2" s="1" t="s">
        <v>19</v>
      </c>
      <c r="C2" s="1" t="s">
        <v>20</v>
      </c>
      <c r="D2" s="1">
        <v>32.0</v>
      </c>
      <c r="E2" s="1">
        <v>1.0</v>
      </c>
      <c r="F2" s="1" t="s">
        <v>21</v>
      </c>
      <c r="G2" s="1">
        <v>9.740969</v>
      </c>
      <c r="H2" s="1">
        <v>0.0</v>
      </c>
      <c r="I2" s="1">
        <v>1.0</v>
      </c>
      <c r="J2" s="1">
        <v>1.0</v>
      </c>
      <c r="K2" s="1">
        <v>0.0</v>
      </c>
      <c r="L2" s="1">
        <v>3.0</v>
      </c>
      <c r="M2" s="1">
        <v>1.0</v>
      </c>
      <c r="P2" s="1">
        <f t="shared" ref="P2:P77" si="1">G2-$O$3</f>
        <v>-0.3058188289</v>
      </c>
      <c r="Q2" s="1">
        <f t="shared" ref="Q2:Q77" si="2">P2 * P2</f>
        <v>0.09352515614</v>
      </c>
      <c r="R2" s="1">
        <f t="shared" ref="R2:R77" si="3">P2^3</f>
        <v>-0.02860175373</v>
      </c>
      <c r="S2" s="1">
        <f t="shared" ref="S2:S77" si="4">P2^4</f>
        <v>0.008746954831</v>
      </c>
      <c r="U2" s="1">
        <f>R79/76</f>
        <v>-0.2632465804</v>
      </c>
      <c r="W2" s="1">
        <f>S79/76</f>
        <v>0.6853749203</v>
      </c>
      <c r="Y2" s="1">
        <f>CHIINV(0.995, 76)</f>
        <v>47.99653414</v>
      </c>
      <c r="Z2" s="1">
        <f>NORMINV(0.95, 0, 1)</f>
        <v>1.644853625</v>
      </c>
      <c r="AD2" s="1">
        <f>NORMINV(0.05, 0, 1)</f>
        <v>-1.644853625</v>
      </c>
    </row>
    <row r="3">
      <c r="A3" s="1">
        <v>52955.0</v>
      </c>
      <c r="B3" s="1" t="s">
        <v>19</v>
      </c>
      <c r="C3" s="1" t="s">
        <v>22</v>
      </c>
      <c r="D3" s="1">
        <v>45.0</v>
      </c>
      <c r="E3" s="1">
        <v>0.0</v>
      </c>
      <c r="F3" s="1" t="s">
        <v>23</v>
      </c>
      <c r="G3" s="1">
        <v>10.08581</v>
      </c>
      <c r="H3" s="1">
        <v>0.0</v>
      </c>
      <c r="I3" s="1">
        <v>1.0</v>
      </c>
      <c r="J3" s="1">
        <v>0.0</v>
      </c>
      <c r="K3" s="1">
        <v>1.0</v>
      </c>
      <c r="L3" s="1">
        <v>1.0</v>
      </c>
      <c r="M3" s="1">
        <v>1.0</v>
      </c>
      <c r="O3" s="1">
        <f>AVERAGE(G2:G77)</f>
        <v>10.04678783</v>
      </c>
      <c r="P3" s="1">
        <f t="shared" si="1"/>
        <v>0.03902217105</v>
      </c>
      <c r="Q3" s="1">
        <f t="shared" si="2"/>
        <v>0.001522729834</v>
      </c>
      <c r="R3" s="1">
        <f t="shared" si="3"/>
        <v>0.00005942022404</v>
      </c>
      <c r="S3" s="1">
        <f t="shared" si="4"/>
        <v>0.000002318706146</v>
      </c>
      <c r="U3" s="1">
        <f>Q79/76</f>
        <v>0.3568968047</v>
      </c>
      <c r="W3" s="1">
        <f>Q79/76</f>
        <v>0.3568968047</v>
      </c>
    </row>
    <row r="4">
      <c r="A4" s="1">
        <v>51588.0</v>
      </c>
      <c r="B4" s="1" t="s">
        <v>19</v>
      </c>
      <c r="C4" s="1" t="s">
        <v>22</v>
      </c>
      <c r="D4" s="1">
        <v>39.0</v>
      </c>
      <c r="E4" s="1">
        <v>0.0</v>
      </c>
      <c r="F4" s="1" t="s">
        <v>24</v>
      </c>
      <c r="G4" s="1">
        <v>10.34174</v>
      </c>
      <c r="H4" s="1">
        <v>1.0</v>
      </c>
      <c r="I4" s="1">
        <v>1.0</v>
      </c>
      <c r="J4" s="1">
        <v>1.0</v>
      </c>
      <c r="K4" s="1">
        <v>1.0</v>
      </c>
      <c r="L4" s="1">
        <v>3.0</v>
      </c>
      <c r="M4" s="1">
        <v>1.0</v>
      </c>
      <c r="P4" s="1">
        <f t="shared" si="1"/>
        <v>0.2949521711</v>
      </c>
      <c r="Q4" s="1">
        <f t="shared" si="2"/>
        <v>0.08699678321</v>
      </c>
      <c r="R4" s="1">
        <f t="shared" si="3"/>
        <v>0.02565989008</v>
      </c>
      <c r="S4" s="1">
        <f t="shared" si="4"/>
        <v>0.007568440289</v>
      </c>
      <c r="U4" s="1">
        <f>SQRT(U3)^3</f>
        <v>0.2132131516</v>
      </c>
      <c r="W4" s="1">
        <f>W3^2</f>
        <v>0.1273753292</v>
      </c>
      <c r="Y4" s="1">
        <f>_xlfn.T.INV.2T(0.05, 75)</f>
        <v>1.992102154</v>
      </c>
      <c r="Z4" s="1">
        <f>_xlfn.T.DIST.RT(-1.78613, 75)</f>
        <v>0.9609400059</v>
      </c>
      <c r="AB4" s="1">
        <f>_xlfn.F.INV.RT(0.025, 47, 27)</f>
        <v>2.039627534</v>
      </c>
      <c r="AD4" s="1">
        <f>_xlfn.F.INV.RT(0.95, 16, 58)</f>
        <v>0.4741648273</v>
      </c>
    </row>
    <row r="5">
      <c r="A5" s="1">
        <v>50377.0</v>
      </c>
      <c r="B5" s="1" t="s">
        <v>19</v>
      </c>
      <c r="C5" s="1" t="s">
        <v>22</v>
      </c>
      <c r="D5" s="1">
        <v>27.0</v>
      </c>
      <c r="E5" s="1">
        <v>0.0</v>
      </c>
      <c r="F5" s="1" t="s">
        <v>25</v>
      </c>
      <c r="G5" s="1">
        <v>8.888757</v>
      </c>
      <c r="H5" s="1">
        <v>1.0</v>
      </c>
      <c r="I5" s="1">
        <v>1.0</v>
      </c>
      <c r="J5" s="1">
        <v>1.0</v>
      </c>
      <c r="K5" s="1">
        <v>1.0</v>
      </c>
      <c r="L5" s="1">
        <v>2.0</v>
      </c>
      <c r="M5" s="1">
        <v>1.0</v>
      </c>
      <c r="P5" s="1">
        <f t="shared" si="1"/>
        <v>-1.158030829</v>
      </c>
      <c r="Q5" s="1">
        <f t="shared" si="2"/>
        <v>1.341035401</v>
      </c>
      <c r="R5" s="1">
        <f t="shared" si="3"/>
        <v>-1.552960337</v>
      </c>
      <c r="S5" s="1">
        <f t="shared" si="4"/>
        <v>1.798375946</v>
      </c>
      <c r="U5" s="1">
        <f>U2/U4</f>
        <v>-1.234663896</v>
      </c>
      <c r="W5" s="1">
        <f>W2/W4-3</f>
        <v>2.380750924</v>
      </c>
      <c r="Y5" s="1">
        <f>_xlfn.T.INV(0.05, 75)</f>
        <v>-1.665425373</v>
      </c>
      <c r="Z5" s="3">
        <f>_xlfn.T.DIST(-1.78613, 75, TRUE)</f>
        <v>0.03905999409</v>
      </c>
      <c r="AB5" s="1">
        <f>_xlfn.F.INV.RT(0.975, 47, 27)</f>
        <v>0.5222366167</v>
      </c>
    </row>
    <row r="6">
      <c r="A6" s="1">
        <v>50376.0</v>
      </c>
      <c r="B6" s="1" t="s">
        <v>19</v>
      </c>
      <c r="C6" s="1" t="s">
        <v>22</v>
      </c>
      <c r="D6" s="1">
        <v>34.0</v>
      </c>
      <c r="E6" s="1">
        <v>1.0</v>
      </c>
      <c r="F6" s="1" t="s">
        <v>24</v>
      </c>
      <c r="G6" s="1">
        <v>10.30895</v>
      </c>
      <c r="H6" s="1">
        <v>0.0</v>
      </c>
      <c r="I6" s="1">
        <v>1.0</v>
      </c>
      <c r="J6" s="1">
        <v>1.0</v>
      </c>
      <c r="K6" s="1">
        <v>1.0</v>
      </c>
      <c r="L6" s="1">
        <v>2.0</v>
      </c>
      <c r="M6" s="1">
        <v>1.0</v>
      </c>
      <c r="P6" s="1">
        <f t="shared" si="1"/>
        <v>0.2621621711</v>
      </c>
      <c r="Q6" s="1">
        <f t="shared" si="2"/>
        <v>0.06872900393</v>
      </c>
      <c r="R6" s="1">
        <f t="shared" si="3"/>
        <v>0.01801814488</v>
      </c>
      <c r="S6" s="1">
        <f t="shared" si="4"/>
        <v>0.004723675981</v>
      </c>
    </row>
    <row r="7">
      <c r="A7" s="1">
        <v>47983.0</v>
      </c>
      <c r="B7" s="1" t="s">
        <v>19</v>
      </c>
      <c r="C7" s="1" t="s">
        <v>20</v>
      </c>
      <c r="D7" s="1">
        <v>48.0</v>
      </c>
      <c r="E7" s="1">
        <v>1.0</v>
      </c>
      <c r="F7" s="1" t="s">
        <v>26</v>
      </c>
      <c r="G7" s="1">
        <v>9.546813</v>
      </c>
      <c r="H7" s="1">
        <v>0.0</v>
      </c>
      <c r="I7" s="1">
        <v>0.0</v>
      </c>
      <c r="J7" s="1">
        <v>1.0</v>
      </c>
      <c r="K7" s="1">
        <v>0.0</v>
      </c>
      <c r="L7" s="1">
        <v>1.0</v>
      </c>
      <c r="M7" s="1">
        <v>1.0</v>
      </c>
      <c r="P7" s="1">
        <f t="shared" si="1"/>
        <v>-0.4999748289</v>
      </c>
      <c r="Q7" s="1">
        <f t="shared" si="2"/>
        <v>0.2499748296</v>
      </c>
      <c r="R7" s="1">
        <f t="shared" si="3"/>
        <v>-0.1249811227</v>
      </c>
      <c r="S7" s="1">
        <f t="shared" si="4"/>
        <v>0.06248741542</v>
      </c>
      <c r="Y7" s="1">
        <f>_xlfn.T.INV(0.05,74)</f>
        <v>-1.665706893</v>
      </c>
    </row>
    <row r="8">
      <c r="A8" s="1">
        <v>47972.0</v>
      </c>
      <c r="B8" s="1" t="s">
        <v>19</v>
      </c>
      <c r="C8" s="1" t="s">
        <v>22</v>
      </c>
      <c r="D8" s="1">
        <v>26.0</v>
      </c>
      <c r="E8" s="1">
        <v>0.0</v>
      </c>
      <c r="F8" s="1" t="s">
        <v>27</v>
      </c>
      <c r="G8" s="1">
        <v>10.37349</v>
      </c>
      <c r="H8" s="1">
        <v>0.0</v>
      </c>
      <c r="I8" s="1">
        <v>1.0</v>
      </c>
      <c r="J8" s="1">
        <v>2.0</v>
      </c>
      <c r="K8" s="1">
        <v>1.0</v>
      </c>
      <c r="L8" s="1">
        <v>2.0</v>
      </c>
      <c r="M8" s="1">
        <v>1.0</v>
      </c>
      <c r="P8" s="1">
        <f t="shared" si="1"/>
        <v>0.3267021711</v>
      </c>
      <c r="Q8" s="1">
        <f t="shared" si="2"/>
        <v>0.1067343086</v>
      </c>
      <c r="R8" s="1">
        <f t="shared" si="3"/>
        <v>0.03487033034</v>
      </c>
      <c r="S8" s="1">
        <f t="shared" si="4"/>
        <v>0.01139221263</v>
      </c>
    </row>
    <row r="9">
      <c r="A9" s="1">
        <v>47971.0</v>
      </c>
      <c r="B9" s="1" t="s">
        <v>19</v>
      </c>
      <c r="C9" s="1" t="s">
        <v>22</v>
      </c>
      <c r="D9" s="1">
        <v>48.0</v>
      </c>
      <c r="E9" s="1">
        <v>1.0</v>
      </c>
      <c r="F9" s="1" t="s">
        <v>27</v>
      </c>
      <c r="G9" s="1">
        <v>9.769957</v>
      </c>
      <c r="H9" s="1">
        <v>0.0</v>
      </c>
      <c r="I9" s="1">
        <v>0.0</v>
      </c>
      <c r="J9" s="1">
        <v>2.0</v>
      </c>
      <c r="K9" s="1">
        <v>1.0</v>
      </c>
      <c r="L9" s="1">
        <v>0.0</v>
      </c>
      <c r="M9" s="1">
        <v>1.0</v>
      </c>
      <c r="P9" s="1">
        <f t="shared" si="1"/>
        <v>-0.2768308289</v>
      </c>
      <c r="Q9" s="1">
        <f t="shared" si="2"/>
        <v>0.07663530786</v>
      </c>
      <c r="R9" s="1">
        <f t="shared" si="3"/>
        <v>-0.0212150158</v>
      </c>
      <c r="S9" s="1">
        <f t="shared" si="4"/>
        <v>0.00587297041</v>
      </c>
    </row>
    <row r="10">
      <c r="A10" s="1">
        <v>47970.0</v>
      </c>
      <c r="B10" s="1" t="s">
        <v>19</v>
      </c>
      <c r="C10" s="1" t="s">
        <v>22</v>
      </c>
      <c r="D10" s="1">
        <v>46.0</v>
      </c>
      <c r="E10" s="1">
        <v>0.0</v>
      </c>
      <c r="F10" s="1" t="s">
        <v>27</v>
      </c>
      <c r="G10" s="1">
        <v>9.392662</v>
      </c>
      <c r="H10" s="1">
        <v>0.0</v>
      </c>
      <c r="I10" s="1">
        <v>0.0</v>
      </c>
      <c r="J10" s="1">
        <v>2.0</v>
      </c>
      <c r="K10" s="1">
        <v>1.0</v>
      </c>
      <c r="L10" s="1">
        <v>1.0</v>
      </c>
      <c r="M10" s="1">
        <v>1.0</v>
      </c>
      <c r="P10" s="1">
        <f t="shared" si="1"/>
        <v>-0.6541258289</v>
      </c>
      <c r="Q10" s="1">
        <f t="shared" si="2"/>
        <v>0.4278806001</v>
      </c>
      <c r="R10" s="1">
        <f t="shared" si="3"/>
        <v>-0.2798877522</v>
      </c>
      <c r="S10" s="1">
        <f t="shared" si="4"/>
        <v>0.1830818079</v>
      </c>
    </row>
    <row r="11">
      <c r="A11" s="1">
        <v>44514.0</v>
      </c>
      <c r="B11" s="1" t="s">
        <v>19</v>
      </c>
      <c r="C11" s="1" t="s">
        <v>22</v>
      </c>
      <c r="D11" s="1">
        <v>41.0</v>
      </c>
      <c r="E11" s="1">
        <v>1.0</v>
      </c>
      <c r="F11" s="1" t="s">
        <v>24</v>
      </c>
      <c r="G11" s="1">
        <v>10.49127</v>
      </c>
      <c r="H11" s="1">
        <v>1.0</v>
      </c>
      <c r="I11" s="1">
        <v>1.0</v>
      </c>
      <c r="J11" s="1">
        <v>1.0</v>
      </c>
      <c r="K11" s="1">
        <v>1.0</v>
      </c>
      <c r="L11" s="1">
        <v>3.0</v>
      </c>
      <c r="M11" s="1">
        <v>1.0</v>
      </c>
      <c r="P11" s="1">
        <f t="shared" si="1"/>
        <v>0.4444821711</v>
      </c>
      <c r="Q11" s="1">
        <f t="shared" si="2"/>
        <v>0.1975644004</v>
      </c>
      <c r="R11" s="1">
        <f t="shared" si="3"/>
        <v>0.08781385361</v>
      </c>
      <c r="S11" s="1">
        <f t="shared" si="4"/>
        <v>0.0390316923</v>
      </c>
    </row>
    <row r="12">
      <c r="A12" s="1">
        <v>44513.0</v>
      </c>
      <c r="B12" s="1" t="s">
        <v>19</v>
      </c>
      <c r="C12" s="1" t="s">
        <v>22</v>
      </c>
      <c r="D12" s="1">
        <v>41.0</v>
      </c>
      <c r="E12" s="1">
        <v>0.0</v>
      </c>
      <c r="F12" s="1" t="s">
        <v>26</v>
      </c>
      <c r="G12" s="1">
        <v>10.20359</v>
      </c>
      <c r="H12" s="1">
        <v>0.0</v>
      </c>
      <c r="I12" s="1">
        <v>1.0</v>
      </c>
      <c r="J12" s="1">
        <v>1.0</v>
      </c>
      <c r="K12" s="1">
        <v>1.0</v>
      </c>
      <c r="L12" s="1">
        <v>3.0</v>
      </c>
      <c r="M12" s="1">
        <v>1.0</v>
      </c>
      <c r="P12" s="1">
        <f t="shared" si="1"/>
        <v>0.1568021711</v>
      </c>
      <c r="Q12" s="1">
        <f t="shared" si="2"/>
        <v>0.02458692085</v>
      </c>
      <c r="R12" s="1">
        <f t="shared" si="3"/>
        <v>0.003855282568</v>
      </c>
      <c r="S12" s="1">
        <f t="shared" si="4"/>
        <v>0.0006045166767</v>
      </c>
    </row>
    <row r="13">
      <c r="A13" s="1">
        <v>40591.0</v>
      </c>
      <c r="B13" s="1" t="s">
        <v>19</v>
      </c>
      <c r="C13" s="1" t="s">
        <v>22</v>
      </c>
      <c r="D13" s="1">
        <v>31.0</v>
      </c>
      <c r="E13" s="1">
        <v>1.0</v>
      </c>
      <c r="F13" s="1" t="s">
        <v>28</v>
      </c>
      <c r="G13" s="1">
        <v>9.903487</v>
      </c>
      <c r="H13" s="1">
        <v>0.0</v>
      </c>
      <c r="I13" s="1">
        <v>1.0</v>
      </c>
      <c r="J13" s="1">
        <v>0.0</v>
      </c>
      <c r="K13" s="1">
        <v>1.0</v>
      </c>
      <c r="L13" s="1">
        <v>1.0</v>
      </c>
      <c r="M13" s="1">
        <v>1.0</v>
      </c>
      <c r="P13" s="1">
        <f t="shared" si="1"/>
        <v>-0.1433008289</v>
      </c>
      <c r="Q13" s="1">
        <f t="shared" si="2"/>
        <v>0.02053512758</v>
      </c>
      <c r="R13" s="1">
        <f t="shared" si="3"/>
        <v>-0.002942700804</v>
      </c>
      <c r="S13" s="1">
        <f t="shared" si="4"/>
        <v>0.0004216914646</v>
      </c>
    </row>
    <row r="14">
      <c r="A14" s="1">
        <v>40589.0</v>
      </c>
      <c r="B14" s="1" t="s">
        <v>19</v>
      </c>
      <c r="C14" s="1" t="s">
        <v>22</v>
      </c>
      <c r="D14" s="1">
        <v>57.0</v>
      </c>
      <c r="E14" s="1">
        <v>0.0</v>
      </c>
      <c r="F14" s="1" t="s">
        <v>26</v>
      </c>
      <c r="G14" s="1">
        <v>10.51867</v>
      </c>
      <c r="H14" s="1">
        <v>0.0</v>
      </c>
      <c r="I14" s="1">
        <v>0.0</v>
      </c>
      <c r="J14" s="1">
        <v>3.0</v>
      </c>
      <c r="K14" s="1">
        <v>1.0</v>
      </c>
      <c r="L14" s="1">
        <v>1.0</v>
      </c>
      <c r="M14" s="1">
        <v>1.0</v>
      </c>
      <c r="P14" s="1">
        <f t="shared" si="1"/>
        <v>0.4718821711</v>
      </c>
      <c r="Q14" s="1">
        <f t="shared" si="2"/>
        <v>0.2226727834</v>
      </c>
      <c r="R14" s="1">
        <f t="shared" si="3"/>
        <v>0.1050753164</v>
      </c>
      <c r="S14" s="1">
        <f t="shared" si="4"/>
        <v>0.04958316845</v>
      </c>
    </row>
    <row r="15">
      <c r="A15" s="1">
        <v>40578.0</v>
      </c>
      <c r="B15" s="1" t="s">
        <v>19</v>
      </c>
      <c r="C15" s="1" t="s">
        <v>20</v>
      </c>
      <c r="D15" s="1">
        <v>46.0</v>
      </c>
      <c r="E15" s="1">
        <v>1.0</v>
      </c>
      <c r="F15" s="1" t="s">
        <v>27</v>
      </c>
      <c r="G15" s="1">
        <v>10.59663</v>
      </c>
      <c r="H15" s="1">
        <v>0.0</v>
      </c>
      <c r="I15" s="1">
        <v>1.0</v>
      </c>
      <c r="J15" s="1">
        <v>1.0</v>
      </c>
      <c r="K15" s="1">
        <v>0.0</v>
      </c>
      <c r="L15" s="1">
        <v>2.0</v>
      </c>
      <c r="M15" s="1">
        <v>1.0</v>
      </c>
      <c r="P15" s="1">
        <f t="shared" si="1"/>
        <v>0.5498421711</v>
      </c>
      <c r="Q15" s="1">
        <f t="shared" si="2"/>
        <v>0.3023264131</v>
      </c>
      <c r="R15" s="1">
        <f t="shared" si="3"/>
        <v>0.1662318113</v>
      </c>
      <c r="S15" s="1">
        <f t="shared" si="4"/>
        <v>0.09140126004</v>
      </c>
    </row>
    <row r="16">
      <c r="A16" s="1">
        <v>40577.0</v>
      </c>
      <c r="B16" s="1" t="s">
        <v>19</v>
      </c>
      <c r="C16" s="1" t="s">
        <v>20</v>
      </c>
      <c r="D16" s="1">
        <v>43.0</v>
      </c>
      <c r="E16" s="1">
        <v>0.0</v>
      </c>
      <c r="F16" s="1" t="s">
        <v>27</v>
      </c>
      <c r="G16" s="1">
        <v>9.21034</v>
      </c>
      <c r="H16" s="1">
        <v>0.0</v>
      </c>
      <c r="I16" s="1">
        <v>1.0</v>
      </c>
      <c r="J16" s="1">
        <v>1.0</v>
      </c>
      <c r="K16" s="1">
        <v>0.0</v>
      </c>
      <c r="L16" s="1">
        <v>2.0</v>
      </c>
      <c r="M16" s="1">
        <v>1.0</v>
      </c>
      <c r="P16" s="1">
        <f t="shared" si="1"/>
        <v>-0.8364478289</v>
      </c>
      <c r="Q16" s="1">
        <f t="shared" si="2"/>
        <v>0.6996449706</v>
      </c>
      <c r="R16" s="1">
        <f t="shared" si="3"/>
        <v>-0.5852165167</v>
      </c>
      <c r="S16" s="1">
        <f t="shared" si="4"/>
        <v>0.4895030848</v>
      </c>
    </row>
    <row r="17">
      <c r="A17" s="1">
        <v>32495.0</v>
      </c>
      <c r="B17" s="1" t="s">
        <v>19</v>
      </c>
      <c r="C17" s="1" t="s">
        <v>20</v>
      </c>
      <c r="D17" s="1">
        <v>36.0</v>
      </c>
      <c r="E17" s="1">
        <v>1.0</v>
      </c>
      <c r="F17" s="1" t="s">
        <v>24</v>
      </c>
      <c r="G17" s="1">
        <v>10.62133</v>
      </c>
      <c r="H17" s="1">
        <v>1.0</v>
      </c>
      <c r="I17" s="1">
        <v>1.0</v>
      </c>
      <c r="J17" s="1">
        <v>2.0</v>
      </c>
      <c r="K17" s="1">
        <v>0.0</v>
      </c>
      <c r="L17" s="1">
        <v>2.0</v>
      </c>
      <c r="M17" s="1">
        <v>1.0</v>
      </c>
      <c r="P17" s="1">
        <f t="shared" si="1"/>
        <v>0.5745421711</v>
      </c>
      <c r="Q17" s="1">
        <f t="shared" si="2"/>
        <v>0.3300987063</v>
      </c>
      <c r="R17" s="1">
        <f t="shared" si="3"/>
        <v>0.1896556274</v>
      </c>
      <c r="S17" s="1">
        <f t="shared" si="4"/>
        <v>0.1089651559</v>
      </c>
    </row>
    <row r="18">
      <c r="A18" s="1">
        <v>32488.0</v>
      </c>
      <c r="B18" s="1" t="s">
        <v>19</v>
      </c>
      <c r="C18" s="1" t="s">
        <v>20</v>
      </c>
      <c r="D18" s="1">
        <v>35.0</v>
      </c>
      <c r="E18" s="1">
        <v>0.0</v>
      </c>
      <c r="F18" s="1" t="s">
        <v>29</v>
      </c>
      <c r="G18" s="1">
        <v>9.852194</v>
      </c>
      <c r="H18" s="1">
        <v>1.0</v>
      </c>
      <c r="I18" s="1">
        <v>1.0</v>
      </c>
      <c r="J18" s="1">
        <v>2.0</v>
      </c>
      <c r="K18" s="1">
        <v>0.0</v>
      </c>
      <c r="L18" s="1">
        <v>3.0</v>
      </c>
      <c r="M18" s="1">
        <v>1.0</v>
      </c>
      <c r="P18" s="1">
        <f t="shared" si="1"/>
        <v>-0.1945938289</v>
      </c>
      <c r="Q18" s="1">
        <f t="shared" si="2"/>
        <v>0.03786675826</v>
      </c>
      <c r="R18" s="1">
        <f t="shared" si="3"/>
        <v>-0.00736863748</v>
      </c>
      <c r="S18" s="1">
        <f t="shared" si="4"/>
        <v>0.001433891381</v>
      </c>
    </row>
    <row r="19">
      <c r="A19" s="1">
        <v>32475.0</v>
      </c>
      <c r="B19" s="1" t="s">
        <v>19</v>
      </c>
      <c r="C19" s="1" t="s">
        <v>20</v>
      </c>
      <c r="D19" s="1">
        <v>38.0</v>
      </c>
      <c r="E19" s="1">
        <v>0.0</v>
      </c>
      <c r="F19" s="1" t="s">
        <v>27</v>
      </c>
      <c r="G19" s="1">
        <v>9.740969</v>
      </c>
      <c r="H19" s="1">
        <v>0.0</v>
      </c>
      <c r="I19" s="1">
        <v>1.0</v>
      </c>
      <c r="J19" s="1">
        <v>2.0</v>
      </c>
      <c r="K19" s="1">
        <v>0.0</v>
      </c>
      <c r="L19" s="1">
        <v>3.0</v>
      </c>
      <c r="M19" s="1">
        <v>1.0</v>
      </c>
      <c r="P19" s="1">
        <f t="shared" si="1"/>
        <v>-0.3058188289</v>
      </c>
      <c r="Q19" s="1">
        <f t="shared" si="2"/>
        <v>0.09352515614</v>
      </c>
      <c r="R19" s="1">
        <f t="shared" si="3"/>
        <v>-0.02860175373</v>
      </c>
      <c r="S19" s="1">
        <f t="shared" si="4"/>
        <v>0.008746954831</v>
      </c>
    </row>
    <row r="20">
      <c r="A20" s="1">
        <v>32469.0</v>
      </c>
      <c r="B20" s="1" t="s">
        <v>19</v>
      </c>
      <c r="C20" s="1" t="s">
        <v>20</v>
      </c>
      <c r="D20" s="1">
        <v>43.0</v>
      </c>
      <c r="E20" s="1">
        <v>1.0</v>
      </c>
      <c r="F20" s="1" t="s">
        <v>23</v>
      </c>
      <c r="G20" s="1">
        <v>10.30895</v>
      </c>
      <c r="H20" s="1">
        <v>0.0</v>
      </c>
      <c r="I20" s="1">
        <v>1.0</v>
      </c>
      <c r="J20" s="1">
        <v>1.0</v>
      </c>
      <c r="K20" s="1">
        <v>0.0</v>
      </c>
      <c r="L20" s="1">
        <v>1.0</v>
      </c>
      <c r="M20" s="1">
        <v>1.0</v>
      </c>
      <c r="P20" s="1">
        <f t="shared" si="1"/>
        <v>0.2621621711</v>
      </c>
      <c r="Q20" s="1">
        <f t="shared" si="2"/>
        <v>0.06872900393</v>
      </c>
      <c r="R20" s="1">
        <f t="shared" si="3"/>
        <v>0.01801814488</v>
      </c>
      <c r="S20" s="1">
        <f t="shared" si="4"/>
        <v>0.004723675981</v>
      </c>
    </row>
    <row r="21" ht="15.75" customHeight="1">
      <c r="A21" s="1">
        <v>32468.0</v>
      </c>
      <c r="B21" s="1" t="s">
        <v>19</v>
      </c>
      <c r="C21" s="1" t="s">
        <v>20</v>
      </c>
      <c r="D21" s="1">
        <v>46.0</v>
      </c>
      <c r="E21" s="1">
        <v>0.0</v>
      </c>
      <c r="F21" s="1" t="s">
        <v>27</v>
      </c>
      <c r="G21" s="1">
        <v>10.59663</v>
      </c>
      <c r="H21" s="1">
        <v>0.0</v>
      </c>
      <c r="I21" s="1">
        <v>1.0</v>
      </c>
      <c r="J21" s="1">
        <v>1.0</v>
      </c>
      <c r="K21" s="1">
        <v>0.0</v>
      </c>
      <c r="L21" s="1">
        <v>3.0</v>
      </c>
      <c r="M21" s="1">
        <v>1.0</v>
      </c>
      <c r="P21" s="1">
        <f t="shared" si="1"/>
        <v>0.5498421711</v>
      </c>
      <c r="Q21" s="1">
        <f t="shared" si="2"/>
        <v>0.3023264131</v>
      </c>
      <c r="R21" s="1">
        <f t="shared" si="3"/>
        <v>0.1662318113</v>
      </c>
      <c r="S21" s="1">
        <f t="shared" si="4"/>
        <v>0.09140126004</v>
      </c>
    </row>
    <row r="22" ht="15.75" customHeight="1">
      <c r="A22" s="1">
        <v>32457.0</v>
      </c>
      <c r="B22" s="1" t="s">
        <v>19</v>
      </c>
      <c r="C22" s="1" t="s">
        <v>20</v>
      </c>
      <c r="D22" s="1">
        <v>20.0</v>
      </c>
      <c r="E22" s="1">
        <v>1.0</v>
      </c>
      <c r="F22" s="1" t="s">
        <v>23</v>
      </c>
      <c r="G22" s="1">
        <v>9.798127</v>
      </c>
      <c r="H22" s="1">
        <v>1.0</v>
      </c>
      <c r="I22" s="1">
        <v>1.0</v>
      </c>
      <c r="J22" s="1">
        <v>0.0</v>
      </c>
      <c r="K22" s="1">
        <v>0.0</v>
      </c>
      <c r="L22" s="1">
        <v>2.0</v>
      </c>
      <c r="M22" s="1">
        <v>1.0</v>
      </c>
      <c r="P22" s="1">
        <f t="shared" si="1"/>
        <v>-0.2486608289</v>
      </c>
      <c r="Q22" s="1">
        <f t="shared" si="2"/>
        <v>0.06183220785</v>
      </c>
      <c r="R22" s="1">
        <f t="shared" si="3"/>
        <v>-0.01537524806</v>
      </c>
      <c r="S22" s="1">
        <f t="shared" si="4"/>
        <v>0.003823221928</v>
      </c>
    </row>
    <row r="23" ht="15.75" customHeight="1">
      <c r="A23" s="1">
        <v>32427.0</v>
      </c>
      <c r="B23" s="1" t="s">
        <v>19</v>
      </c>
      <c r="C23" s="1" t="s">
        <v>20</v>
      </c>
      <c r="D23" s="1">
        <v>60.0</v>
      </c>
      <c r="E23" s="1">
        <v>1.0</v>
      </c>
      <c r="F23" s="1" t="s">
        <v>29</v>
      </c>
      <c r="G23" s="1">
        <v>9.21034</v>
      </c>
      <c r="H23" s="1">
        <v>0.0</v>
      </c>
      <c r="I23" s="1">
        <v>0.0</v>
      </c>
      <c r="J23" s="1">
        <v>1.0</v>
      </c>
      <c r="K23" s="1">
        <v>0.0</v>
      </c>
      <c r="L23" s="1">
        <v>2.0</v>
      </c>
      <c r="M23" s="1">
        <v>1.0</v>
      </c>
      <c r="P23" s="1">
        <f t="shared" si="1"/>
        <v>-0.8364478289</v>
      </c>
      <c r="Q23" s="1">
        <f t="shared" si="2"/>
        <v>0.6996449706</v>
      </c>
      <c r="R23" s="1">
        <f t="shared" si="3"/>
        <v>-0.5852165167</v>
      </c>
      <c r="S23" s="1">
        <f t="shared" si="4"/>
        <v>0.4895030848</v>
      </c>
    </row>
    <row r="24" ht="15.75" customHeight="1">
      <c r="A24" s="1">
        <v>32426.0</v>
      </c>
      <c r="B24" s="1" t="s">
        <v>19</v>
      </c>
      <c r="C24" s="1" t="s">
        <v>20</v>
      </c>
      <c r="D24" s="1">
        <v>57.0</v>
      </c>
      <c r="E24" s="1">
        <v>0.0</v>
      </c>
      <c r="F24" s="1" t="s">
        <v>29</v>
      </c>
      <c r="G24" s="1">
        <v>8.517193</v>
      </c>
      <c r="H24" s="1">
        <v>1.0</v>
      </c>
      <c r="I24" s="1">
        <v>1.0</v>
      </c>
      <c r="J24" s="1">
        <v>1.0</v>
      </c>
      <c r="K24" s="1">
        <v>0.0</v>
      </c>
      <c r="L24" s="1">
        <v>2.0</v>
      </c>
      <c r="M24" s="1">
        <v>1.0</v>
      </c>
      <c r="P24" s="1">
        <f t="shared" si="1"/>
        <v>-1.529594829</v>
      </c>
      <c r="Q24" s="1">
        <f t="shared" si="2"/>
        <v>2.339660341</v>
      </c>
      <c r="R24" s="1">
        <f t="shared" si="3"/>
        <v>-3.578732359</v>
      </c>
      <c r="S24" s="1">
        <f t="shared" si="4"/>
        <v>5.47401051</v>
      </c>
    </row>
    <row r="25" ht="15.75" customHeight="1">
      <c r="A25" s="1">
        <v>32423.0</v>
      </c>
      <c r="B25" s="1" t="s">
        <v>19</v>
      </c>
      <c r="C25" s="1" t="s">
        <v>20</v>
      </c>
      <c r="D25" s="1">
        <v>56.0</v>
      </c>
      <c r="E25" s="1">
        <v>0.0</v>
      </c>
      <c r="F25" s="1" t="s">
        <v>27</v>
      </c>
      <c r="G25" s="1">
        <v>9.546813</v>
      </c>
      <c r="H25" s="1">
        <v>0.0</v>
      </c>
      <c r="I25" s="1">
        <v>1.0</v>
      </c>
      <c r="J25" s="1">
        <v>2.0</v>
      </c>
      <c r="K25" s="1">
        <v>0.0</v>
      </c>
      <c r="L25" s="1">
        <v>2.0</v>
      </c>
      <c r="M25" s="1">
        <v>1.0</v>
      </c>
      <c r="P25" s="1">
        <f t="shared" si="1"/>
        <v>-0.4999748289</v>
      </c>
      <c r="Q25" s="1">
        <f t="shared" si="2"/>
        <v>0.2499748296</v>
      </c>
      <c r="R25" s="1">
        <f t="shared" si="3"/>
        <v>-0.1249811227</v>
      </c>
      <c r="S25" s="1">
        <f t="shared" si="4"/>
        <v>0.06248741542</v>
      </c>
    </row>
    <row r="26" ht="15.75" customHeight="1">
      <c r="A26" s="1">
        <v>32409.0</v>
      </c>
      <c r="B26" s="1" t="s">
        <v>19</v>
      </c>
      <c r="C26" s="1" t="s">
        <v>20</v>
      </c>
      <c r="D26" s="1">
        <v>32.0</v>
      </c>
      <c r="E26" s="1">
        <v>1.0</v>
      </c>
      <c r="F26" s="1" t="s">
        <v>26</v>
      </c>
      <c r="G26" s="1">
        <v>10.30895</v>
      </c>
      <c r="H26" s="1">
        <v>1.0</v>
      </c>
      <c r="I26" s="1">
        <v>0.0</v>
      </c>
      <c r="J26" s="1">
        <v>1.0</v>
      </c>
      <c r="K26" s="1">
        <v>0.0</v>
      </c>
      <c r="L26" s="1">
        <v>0.0</v>
      </c>
      <c r="M26" s="1">
        <v>1.0</v>
      </c>
      <c r="P26" s="1">
        <f t="shared" si="1"/>
        <v>0.2621621711</v>
      </c>
      <c r="Q26" s="1">
        <f t="shared" si="2"/>
        <v>0.06872900393</v>
      </c>
      <c r="R26" s="1">
        <f t="shared" si="3"/>
        <v>0.01801814488</v>
      </c>
      <c r="S26" s="1">
        <f t="shared" si="4"/>
        <v>0.004723675981</v>
      </c>
    </row>
    <row r="27" ht="15.75" customHeight="1">
      <c r="A27" s="1">
        <v>32392.0</v>
      </c>
      <c r="B27" s="1" t="s">
        <v>19</v>
      </c>
      <c r="C27" s="1" t="s">
        <v>22</v>
      </c>
      <c r="D27" s="1">
        <v>60.0</v>
      </c>
      <c r="E27" s="1">
        <v>0.0</v>
      </c>
      <c r="F27" s="1" t="s">
        <v>23</v>
      </c>
      <c r="G27" s="1">
        <v>10.4631</v>
      </c>
      <c r="H27" s="1">
        <v>0.0</v>
      </c>
      <c r="I27" s="1">
        <v>0.0</v>
      </c>
      <c r="J27" s="1">
        <v>1.0</v>
      </c>
      <c r="K27" s="1">
        <v>1.0</v>
      </c>
      <c r="L27" s="1">
        <v>3.0</v>
      </c>
      <c r="M27" s="1">
        <v>1.0</v>
      </c>
      <c r="P27" s="1">
        <f t="shared" si="1"/>
        <v>0.4163121711</v>
      </c>
      <c r="Q27" s="1">
        <f t="shared" si="2"/>
        <v>0.1733158238</v>
      </c>
      <c r="R27" s="1">
        <f t="shared" si="3"/>
        <v>0.07215348687</v>
      </c>
      <c r="S27" s="1">
        <f t="shared" si="4"/>
        <v>0.03003837477</v>
      </c>
    </row>
    <row r="28" ht="15.75" customHeight="1">
      <c r="A28" s="1">
        <v>32381.0</v>
      </c>
      <c r="B28" s="1" t="s">
        <v>19</v>
      </c>
      <c r="C28" s="1" t="s">
        <v>22</v>
      </c>
      <c r="D28" s="1">
        <v>44.0</v>
      </c>
      <c r="E28" s="1">
        <v>1.0</v>
      </c>
      <c r="F28" s="1" t="s">
        <v>26</v>
      </c>
      <c r="G28" s="1">
        <v>10.81978</v>
      </c>
      <c r="H28" s="1">
        <v>0.0</v>
      </c>
      <c r="I28" s="1">
        <v>1.0</v>
      </c>
      <c r="J28" s="1">
        <v>2.0</v>
      </c>
      <c r="K28" s="1">
        <v>1.0</v>
      </c>
      <c r="L28" s="1">
        <v>3.0</v>
      </c>
      <c r="M28" s="1">
        <v>1.0</v>
      </c>
      <c r="P28" s="1">
        <f t="shared" si="1"/>
        <v>0.7729921711</v>
      </c>
      <c r="Q28" s="1">
        <f t="shared" si="2"/>
        <v>0.5975168965</v>
      </c>
      <c r="R28" s="1">
        <f t="shared" si="3"/>
        <v>0.4618758831</v>
      </c>
      <c r="S28" s="1">
        <f t="shared" si="4"/>
        <v>0.3570264416</v>
      </c>
    </row>
    <row r="29" ht="15.75" customHeight="1">
      <c r="A29" s="1">
        <v>32380.0</v>
      </c>
      <c r="B29" s="1" t="s">
        <v>19</v>
      </c>
      <c r="C29" s="1" t="s">
        <v>22</v>
      </c>
      <c r="D29" s="1">
        <v>45.0</v>
      </c>
      <c r="E29" s="1">
        <v>0.0</v>
      </c>
      <c r="F29" s="1" t="s">
        <v>26</v>
      </c>
      <c r="G29" s="1">
        <v>10.59663</v>
      </c>
      <c r="H29" s="1">
        <v>1.0</v>
      </c>
      <c r="I29" s="1">
        <v>1.0</v>
      </c>
      <c r="J29" s="1">
        <v>2.0</v>
      </c>
      <c r="K29" s="1">
        <v>1.0</v>
      </c>
      <c r="L29" s="1">
        <v>3.0</v>
      </c>
      <c r="M29" s="1">
        <v>1.0</v>
      </c>
      <c r="P29" s="1">
        <f t="shared" si="1"/>
        <v>0.5498421711</v>
      </c>
      <c r="Q29" s="1">
        <f t="shared" si="2"/>
        <v>0.3023264131</v>
      </c>
      <c r="R29" s="1">
        <f t="shared" si="3"/>
        <v>0.1662318113</v>
      </c>
      <c r="S29" s="1">
        <f t="shared" si="4"/>
        <v>0.09140126004</v>
      </c>
    </row>
    <row r="30" ht="15.75" customHeight="1">
      <c r="A30" s="1">
        <v>32378.0</v>
      </c>
      <c r="B30" s="1" t="s">
        <v>19</v>
      </c>
      <c r="C30" s="1" t="s">
        <v>22</v>
      </c>
      <c r="D30" s="1">
        <v>53.0</v>
      </c>
      <c r="E30" s="1">
        <v>0.0</v>
      </c>
      <c r="F30" s="1" t="s">
        <v>25</v>
      </c>
      <c r="G30" s="1">
        <v>10.4631</v>
      </c>
      <c r="H30" s="1">
        <v>1.0</v>
      </c>
      <c r="I30" s="1">
        <v>1.0</v>
      </c>
      <c r="J30" s="1">
        <v>1.0</v>
      </c>
      <c r="K30" s="1">
        <v>1.0</v>
      </c>
      <c r="L30" s="1">
        <v>2.0</v>
      </c>
      <c r="M30" s="1">
        <v>1.0</v>
      </c>
      <c r="P30" s="1">
        <f t="shared" si="1"/>
        <v>0.4163121711</v>
      </c>
      <c r="Q30" s="1">
        <f t="shared" si="2"/>
        <v>0.1733158238</v>
      </c>
      <c r="R30" s="1">
        <f t="shared" si="3"/>
        <v>0.07215348687</v>
      </c>
      <c r="S30" s="1">
        <f t="shared" si="4"/>
        <v>0.03003837477</v>
      </c>
    </row>
    <row r="31" ht="15.75" customHeight="1">
      <c r="A31" s="1">
        <v>32375.0</v>
      </c>
      <c r="B31" s="1" t="s">
        <v>19</v>
      </c>
      <c r="C31" s="1" t="s">
        <v>22</v>
      </c>
      <c r="D31" s="1">
        <v>37.0</v>
      </c>
      <c r="E31" s="1">
        <v>1.0</v>
      </c>
      <c r="F31" s="1" t="s">
        <v>27</v>
      </c>
      <c r="G31" s="1">
        <v>10.20359</v>
      </c>
      <c r="H31" s="1">
        <v>0.0</v>
      </c>
      <c r="I31" s="1">
        <v>0.0</v>
      </c>
      <c r="J31" s="1">
        <v>4.0</v>
      </c>
      <c r="K31" s="1">
        <v>1.0</v>
      </c>
      <c r="L31" s="1">
        <v>0.0</v>
      </c>
      <c r="M31" s="1">
        <v>1.0</v>
      </c>
      <c r="P31" s="1">
        <f t="shared" si="1"/>
        <v>0.1568021711</v>
      </c>
      <c r="Q31" s="1">
        <f t="shared" si="2"/>
        <v>0.02458692085</v>
      </c>
      <c r="R31" s="1">
        <f t="shared" si="3"/>
        <v>0.003855282568</v>
      </c>
      <c r="S31" s="1">
        <f t="shared" si="4"/>
        <v>0.0006045166767</v>
      </c>
    </row>
    <row r="32" ht="15.75" customHeight="1">
      <c r="A32" s="1">
        <v>32374.0</v>
      </c>
      <c r="B32" s="1" t="s">
        <v>19</v>
      </c>
      <c r="C32" s="1" t="s">
        <v>22</v>
      </c>
      <c r="D32" s="1">
        <v>39.0</v>
      </c>
      <c r="E32" s="1">
        <v>0.0</v>
      </c>
      <c r="F32" s="1" t="s">
        <v>29</v>
      </c>
      <c r="G32" s="1">
        <v>9.873029</v>
      </c>
      <c r="H32" s="1">
        <v>1.0</v>
      </c>
      <c r="I32" s="1">
        <v>1.0</v>
      </c>
      <c r="J32" s="1">
        <v>4.0</v>
      </c>
      <c r="K32" s="1">
        <v>1.0</v>
      </c>
      <c r="L32" s="1">
        <v>3.0</v>
      </c>
      <c r="M32" s="1">
        <v>1.0</v>
      </c>
      <c r="P32" s="1">
        <f t="shared" si="1"/>
        <v>-0.1737588289</v>
      </c>
      <c r="Q32" s="1">
        <f t="shared" si="2"/>
        <v>0.03019213064</v>
      </c>
      <c r="R32" s="1">
        <f t="shared" si="3"/>
        <v>-0.005246149263</v>
      </c>
      <c r="S32" s="1">
        <f t="shared" si="4"/>
        <v>0.0009115647524</v>
      </c>
    </row>
    <row r="33" ht="15.75" customHeight="1">
      <c r="A33" s="1">
        <v>32371.0</v>
      </c>
      <c r="B33" s="1" t="s">
        <v>19</v>
      </c>
      <c r="C33" s="1" t="s">
        <v>22</v>
      </c>
      <c r="D33" s="1">
        <v>31.0</v>
      </c>
      <c r="E33" s="1">
        <v>1.0</v>
      </c>
      <c r="F33" s="1" t="s">
        <v>23</v>
      </c>
      <c r="G33" s="1">
        <v>10.81978</v>
      </c>
      <c r="H33" s="1">
        <v>0.0</v>
      </c>
      <c r="I33" s="1">
        <v>1.0</v>
      </c>
      <c r="J33" s="1">
        <v>2.0</v>
      </c>
      <c r="K33" s="1">
        <v>1.0</v>
      </c>
      <c r="L33" s="1">
        <v>2.0</v>
      </c>
      <c r="M33" s="1">
        <v>1.0</v>
      </c>
      <c r="P33" s="1">
        <f t="shared" si="1"/>
        <v>0.7729921711</v>
      </c>
      <c r="Q33" s="1">
        <f t="shared" si="2"/>
        <v>0.5975168965</v>
      </c>
      <c r="R33" s="1">
        <f t="shared" si="3"/>
        <v>0.4618758831</v>
      </c>
      <c r="S33" s="1">
        <f t="shared" si="4"/>
        <v>0.3570264416</v>
      </c>
    </row>
    <row r="34" ht="15.75" customHeight="1">
      <c r="A34" s="1">
        <v>32370.0</v>
      </c>
      <c r="B34" s="1" t="s">
        <v>19</v>
      </c>
      <c r="C34" s="1" t="s">
        <v>22</v>
      </c>
      <c r="D34" s="1">
        <v>36.0</v>
      </c>
      <c r="E34" s="1">
        <v>0.0</v>
      </c>
      <c r="F34" s="1" t="s">
        <v>27</v>
      </c>
      <c r="G34" s="1">
        <v>10.54534</v>
      </c>
      <c r="H34" s="1">
        <v>0.0</v>
      </c>
      <c r="I34" s="1">
        <v>1.0</v>
      </c>
      <c r="J34" s="1">
        <v>2.0</v>
      </c>
      <c r="K34" s="1">
        <v>1.0</v>
      </c>
      <c r="L34" s="1">
        <v>3.0</v>
      </c>
      <c r="M34" s="1">
        <v>1.0</v>
      </c>
      <c r="P34" s="1">
        <f t="shared" si="1"/>
        <v>0.4985521711</v>
      </c>
      <c r="Q34" s="1">
        <f t="shared" si="2"/>
        <v>0.2485542673</v>
      </c>
      <c r="R34" s="1">
        <f t="shared" si="3"/>
        <v>0.1239172696</v>
      </c>
      <c r="S34" s="1">
        <f t="shared" si="4"/>
        <v>0.06177922377</v>
      </c>
    </row>
    <row r="35" ht="15.75" customHeight="1">
      <c r="A35" s="1">
        <v>32367.0</v>
      </c>
      <c r="B35" s="1" t="s">
        <v>19</v>
      </c>
      <c r="C35" s="1" t="s">
        <v>22</v>
      </c>
      <c r="D35" s="1">
        <v>26.0</v>
      </c>
      <c r="E35" s="1">
        <v>0.0</v>
      </c>
      <c r="F35" s="1" t="s">
        <v>27</v>
      </c>
      <c r="G35" s="1">
        <v>10.59663</v>
      </c>
      <c r="H35" s="1">
        <v>1.0</v>
      </c>
      <c r="I35" s="1">
        <v>1.0</v>
      </c>
      <c r="J35" s="1">
        <v>1.0</v>
      </c>
      <c r="K35" s="1">
        <v>1.0</v>
      </c>
      <c r="L35" s="1">
        <v>2.0</v>
      </c>
      <c r="M35" s="1">
        <v>1.0</v>
      </c>
      <c r="P35" s="1">
        <f t="shared" si="1"/>
        <v>0.5498421711</v>
      </c>
      <c r="Q35" s="1">
        <f t="shared" si="2"/>
        <v>0.3023264131</v>
      </c>
      <c r="R35" s="1">
        <f t="shared" si="3"/>
        <v>0.1662318113</v>
      </c>
      <c r="S35" s="1">
        <f t="shared" si="4"/>
        <v>0.09140126004</v>
      </c>
    </row>
    <row r="36" ht="15.75" customHeight="1">
      <c r="A36" s="1">
        <v>32363.0</v>
      </c>
      <c r="B36" s="1" t="s">
        <v>19</v>
      </c>
      <c r="C36" s="1" t="s">
        <v>22</v>
      </c>
      <c r="D36" s="1">
        <v>30.0</v>
      </c>
      <c r="E36" s="1">
        <v>0.0</v>
      </c>
      <c r="F36" s="1" t="s">
        <v>29</v>
      </c>
      <c r="G36" s="1">
        <v>10.62133</v>
      </c>
      <c r="H36" s="1">
        <v>1.0</v>
      </c>
      <c r="I36" s="1">
        <v>1.0</v>
      </c>
      <c r="J36" s="1">
        <v>1.0</v>
      </c>
      <c r="K36" s="1">
        <v>1.0</v>
      </c>
      <c r="L36" s="1">
        <v>3.0</v>
      </c>
      <c r="M36" s="1">
        <v>1.0</v>
      </c>
      <c r="P36" s="1">
        <f t="shared" si="1"/>
        <v>0.5745421711</v>
      </c>
      <c r="Q36" s="1">
        <f t="shared" si="2"/>
        <v>0.3300987063</v>
      </c>
      <c r="R36" s="1">
        <f t="shared" si="3"/>
        <v>0.1896556274</v>
      </c>
      <c r="S36" s="1">
        <f t="shared" si="4"/>
        <v>0.1089651559</v>
      </c>
    </row>
    <row r="37" ht="15.75" customHeight="1">
      <c r="A37" s="1">
        <v>32352.0</v>
      </c>
      <c r="B37" s="1" t="s">
        <v>19</v>
      </c>
      <c r="C37" s="1" t="s">
        <v>22</v>
      </c>
      <c r="D37" s="1">
        <v>23.0</v>
      </c>
      <c r="E37" s="1">
        <v>1.0</v>
      </c>
      <c r="F37" s="1" t="s">
        <v>21</v>
      </c>
      <c r="G37" s="1">
        <v>10.01682</v>
      </c>
      <c r="H37" s="1">
        <v>0.0</v>
      </c>
      <c r="I37" s="1">
        <v>1.0</v>
      </c>
      <c r="J37" s="1">
        <v>0.0</v>
      </c>
      <c r="K37" s="1">
        <v>1.0</v>
      </c>
      <c r="L37" s="1">
        <v>2.0</v>
      </c>
      <c r="M37" s="1">
        <v>1.0</v>
      </c>
      <c r="P37" s="1">
        <f t="shared" si="1"/>
        <v>-0.02996782895</v>
      </c>
      <c r="Q37" s="1">
        <f t="shared" si="2"/>
        <v>0.0008980707718</v>
      </c>
      <c r="R37" s="1">
        <f t="shared" si="3"/>
        <v>-0.00002691323127</v>
      </c>
      <c r="S37" s="1">
        <f t="shared" si="4"/>
        <v>0.0000008065311112</v>
      </c>
    </row>
    <row r="38" ht="15.75" customHeight="1">
      <c r="A38" s="1">
        <v>32351.0</v>
      </c>
      <c r="B38" s="1" t="s">
        <v>19</v>
      </c>
      <c r="C38" s="1" t="s">
        <v>22</v>
      </c>
      <c r="D38" s="1">
        <v>47.0</v>
      </c>
      <c r="E38" s="1">
        <v>0.0</v>
      </c>
      <c r="F38" s="1" t="s">
        <v>29</v>
      </c>
      <c r="G38" s="1">
        <v>10.12663</v>
      </c>
      <c r="H38" s="1">
        <v>1.0</v>
      </c>
      <c r="I38" s="1">
        <v>1.0</v>
      </c>
      <c r="J38" s="1">
        <v>1.0</v>
      </c>
      <c r="K38" s="1">
        <v>1.0</v>
      </c>
      <c r="L38" s="1">
        <v>3.0</v>
      </c>
      <c r="M38" s="1">
        <v>1.0</v>
      </c>
      <c r="P38" s="1">
        <f t="shared" si="1"/>
        <v>0.07984217105</v>
      </c>
      <c r="Q38" s="1">
        <f t="shared" si="2"/>
        <v>0.006374772278</v>
      </c>
      <c r="R38" s="1">
        <f t="shared" si="3"/>
        <v>0.0005089756587</v>
      </c>
      <c r="S38" s="1">
        <f t="shared" si="4"/>
        <v>0.0000406377216</v>
      </c>
    </row>
    <row r="39" ht="15.75" customHeight="1">
      <c r="A39" s="1">
        <v>32347.0</v>
      </c>
      <c r="B39" s="1" t="s">
        <v>19</v>
      </c>
      <c r="C39" s="1" t="s">
        <v>22</v>
      </c>
      <c r="D39" s="1">
        <v>57.0</v>
      </c>
      <c r="E39" s="1">
        <v>0.0</v>
      </c>
      <c r="F39" s="1" t="s">
        <v>30</v>
      </c>
      <c r="G39" s="1">
        <v>10.30895</v>
      </c>
      <c r="H39" s="1">
        <v>0.0</v>
      </c>
      <c r="I39" s="1">
        <v>1.0</v>
      </c>
      <c r="J39" s="1">
        <v>2.0</v>
      </c>
      <c r="K39" s="1">
        <v>1.0</v>
      </c>
      <c r="L39" s="1">
        <v>2.0</v>
      </c>
      <c r="M39" s="1">
        <v>1.0</v>
      </c>
      <c r="P39" s="1">
        <f t="shared" si="1"/>
        <v>0.2621621711</v>
      </c>
      <c r="Q39" s="1">
        <f t="shared" si="2"/>
        <v>0.06872900393</v>
      </c>
      <c r="R39" s="1">
        <f t="shared" si="3"/>
        <v>0.01801814488</v>
      </c>
      <c r="S39" s="1">
        <f t="shared" si="4"/>
        <v>0.004723675981</v>
      </c>
    </row>
    <row r="40" ht="15.75" customHeight="1">
      <c r="A40" s="1">
        <v>32321.0</v>
      </c>
      <c r="B40" s="1" t="s">
        <v>19</v>
      </c>
      <c r="C40" s="1" t="s">
        <v>20</v>
      </c>
      <c r="D40" s="1">
        <v>33.0</v>
      </c>
      <c r="E40" s="1">
        <v>0.0</v>
      </c>
      <c r="F40" s="1" t="s">
        <v>25</v>
      </c>
      <c r="G40" s="1">
        <v>10.59663</v>
      </c>
      <c r="H40" s="1">
        <v>1.0</v>
      </c>
      <c r="I40" s="1">
        <v>1.0</v>
      </c>
      <c r="J40" s="1">
        <v>1.0</v>
      </c>
      <c r="K40" s="1">
        <v>0.0</v>
      </c>
      <c r="L40" s="1">
        <v>2.0</v>
      </c>
      <c r="M40" s="1">
        <v>1.0</v>
      </c>
      <c r="P40" s="1">
        <f t="shared" si="1"/>
        <v>0.5498421711</v>
      </c>
      <c r="Q40" s="1">
        <f t="shared" si="2"/>
        <v>0.3023264131</v>
      </c>
      <c r="R40" s="1">
        <f t="shared" si="3"/>
        <v>0.1662318113</v>
      </c>
      <c r="S40" s="1">
        <f t="shared" si="4"/>
        <v>0.09140126004</v>
      </c>
    </row>
    <row r="41" ht="15.75" customHeight="1">
      <c r="A41" s="1">
        <v>32312.0</v>
      </c>
      <c r="B41" s="1" t="s">
        <v>19</v>
      </c>
      <c r="C41" s="1" t="s">
        <v>20</v>
      </c>
      <c r="D41" s="1">
        <v>33.0</v>
      </c>
      <c r="E41" s="1">
        <v>1.0</v>
      </c>
      <c r="F41" s="1" t="s">
        <v>23</v>
      </c>
      <c r="G41" s="1">
        <v>10.7579</v>
      </c>
      <c r="H41" s="1">
        <v>0.0</v>
      </c>
      <c r="I41" s="1">
        <v>1.0</v>
      </c>
      <c r="J41" s="1">
        <v>2.0</v>
      </c>
      <c r="K41" s="1">
        <v>0.0</v>
      </c>
      <c r="L41" s="1">
        <v>0.0</v>
      </c>
      <c r="M41" s="1">
        <v>1.0</v>
      </c>
      <c r="P41" s="1">
        <f t="shared" si="1"/>
        <v>0.7111121711</v>
      </c>
      <c r="Q41" s="1">
        <f t="shared" si="2"/>
        <v>0.5056805198</v>
      </c>
      <c r="R41" s="1">
        <f t="shared" si="3"/>
        <v>0.3595955723</v>
      </c>
      <c r="S41" s="1">
        <f t="shared" si="4"/>
        <v>0.2557127881</v>
      </c>
    </row>
    <row r="42" ht="15.75" customHeight="1">
      <c r="A42" s="1">
        <v>32290.0</v>
      </c>
      <c r="B42" s="1" t="s">
        <v>19</v>
      </c>
      <c r="C42" s="1" t="s">
        <v>22</v>
      </c>
      <c r="D42" s="1">
        <v>54.0</v>
      </c>
      <c r="E42" s="1">
        <v>0.0</v>
      </c>
      <c r="F42" s="1" t="s">
        <v>25</v>
      </c>
      <c r="G42" s="1">
        <v>11.0021</v>
      </c>
      <c r="H42" s="1">
        <v>0.0</v>
      </c>
      <c r="I42" s="1">
        <v>0.0</v>
      </c>
      <c r="J42" s="1">
        <v>2.0</v>
      </c>
      <c r="K42" s="1">
        <v>1.0</v>
      </c>
      <c r="L42" s="1">
        <v>3.0</v>
      </c>
      <c r="M42" s="1">
        <v>1.0</v>
      </c>
      <c r="P42" s="1">
        <f t="shared" si="1"/>
        <v>0.9553121711</v>
      </c>
      <c r="Q42" s="1">
        <f t="shared" si="2"/>
        <v>0.9126213442</v>
      </c>
      <c r="R42" s="1">
        <f t="shared" si="3"/>
        <v>0.8718382776</v>
      </c>
      <c r="S42" s="1">
        <f t="shared" si="4"/>
        <v>0.8328777178</v>
      </c>
    </row>
    <row r="43" ht="15.75" customHeight="1">
      <c r="A43" s="1">
        <v>31344.0</v>
      </c>
      <c r="B43" s="1" t="s">
        <v>19</v>
      </c>
      <c r="C43" s="1" t="s">
        <v>22</v>
      </c>
      <c r="D43" s="1">
        <v>28.0</v>
      </c>
      <c r="E43" s="1">
        <v>0.0</v>
      </c>
      <c r="F43" s="1" t="s">
        <v>27</v>
      </c>
      <c r="G43" s="1">
        <v>10.59663</v>
      </c>
      <c r="H43" s="1">
        <v>0.0</v>
      </c>
      <c r="I43" s="1">
        <v>1.0</v>
      </c>
      <c r="J43" s="1">
        <v>2.0</v>
      </c>
      <c r="K43" s="1">
        <v>1.0</v>
      </c>
      <c r="L43" s="1">
        <v>2.0</v>
      </c>
      <c r="M43" s="1">
        <v>1.0</v>
      </c>
      <c r="P43" s="1">
        <f t="shared" si="1"/>
        <v>0.5498421711</v>
      </c>
      <c r="Q43" s="1">
        <f t="shared" si="2"/>
        <v>0.3023264131</v>
      </c>
      <c r="R43" s="1">
        <f t="shared" si="3"/>
        <v>0.1662318113</v>
      </c>
      <c r="S43" s="1">
        <f t="shared" si="4"/>
        <v>0.09140126004</v>
      </c>
    </row>
    <row r="44" ht="15.75" customHeight="1">
      <c r="A44" s="1">
        <v>31343.0</v>
      </c>
      <c r="B44" s="1" t="s">
        <v>19</v>
      </c>
      <c r="C44" s="1" t="s">
        <v>22</v>
      </c>
      <c r="D44" s="1">
        <v>32.0</v>
      </c>
      <c r="E44" s="1">
        <v>1.0</v>
      </c>
      <c r="F44" s="1" t="s">
        <v>28</v>
      </c>
      <c r="G44" s="1">
        <v>10.59663</v>
      </c>
      <c r="H44" s="1">
        <v>0.0</v>
      </c>
      <c r="I44" s="1">
        <v>1.0</v>
      </c>
      <c r="J44" s="1">
        <v>1.0</v>
      </c>
      <c r="K44" s="1">
        <v>1.0</v>
      </c>
      <c r="L44" s="1">
        <v>2.0</v>
      </c>
      <c r="M44" s="1">
        <v>1.0</v>
      </c>
      <c r="P44" s="1">
        <f t="shared" si="1"/>
        <v>0.5498421711</v>
      </c>
      <c r="Q44" s="1">
        <f t="shared" si="2"/>
        <v>0.3023264131</v>
      </c>
      <c r="R44" s="1">
        <f t="shared" si="3"/>
        <v>0.1662318113</v>
      </c>
      <c r="S44" s="1">
        <f t="shared" si="4"/>
        <v>0.09140126004</v>
      </c>
    </row>
    <row r="45" ht="15.75" customHeight="1">
      <c r="A45" s="1">
        <v>30125.0</v>
      </c>
      <c r="B45" s="1" t="s">
        <v>19</v>
      </c>
      <c r="C45" s="1" t="s">
        <v>22</v>
      </c>
      <c r="D45" s="1">
        <v>50.0</v>
      </c>
      <c r="E45" s="1">
        <v>1.0</v>
      </c>
      <c r="F45" s="1" t="s">
        <v>24</v>
      </c>
      <c r="G45" s="1">
        <v>10.12663</v>
      </c>
      <c r="H45" s="1">
        <v>0.0</v>
      </c>
      <c r="I45" s="1">
        <v>1.0</v>
      </c>
      <c r="J45" s="1">
        <v>1.0</v>
      </c>
      <c r="K45" s="1">
        <v>1.0</v>
      </c>
      <c r="L45" s="1">
        <v>2.0</v>
      </c>
      <c r="M45" s="1">
        <v>1.0</v>
      </c>
      <c r="P45" s="1">
        <f t="shared" si="1"/>
        <v>0.07984217105</v>
      </c>
      <c r="Q45" s="1">
        <f t="shared" si="2"/>
        <v>0.006374772278</v>
      </c>
      <c r="R45" s="1">
        <f t="shared" si="3"/>
        <v>0.0005089756587</v>
      </c>
      <c r="S45" s="1">
        <f t="shared" si="4"/>
        <v>0.0000406377216</v>
      </c>
    </row>
    <row r="46" ht="15.75" customHeight="1">
      <c r="A46" s="1">
        <v>30124.0</v>
      </c>
      <c r="B46" s="1" t="s">
        <v>19</v>
      </c>
      <c r="C46" s="1" t="s">
        <v>22</v>
      </c>
      <c r="D46" s="1">
        <v>50.0</v>
      </c>
      <c r="E46" s="1">
        <v>0.0</v>
      </c>
      <c r="F46" s="1" t="s">
        <v>31</v>
      </c>
      <c r="G46" s="1">
        <v>9.615806</v>
      </c>
      <c r="H46" s="1">
        <v>0.0</v>
      </c>
      <c r="I46" s="1">
        <v>1.0</v>
      </c>
      <c r="J46" s="1">
        <v>1.0</v>
      </c>
      <c r="K46" s="1">
        <v>1.0</v>
      </c>
      <c r="L46" s="1">
        <v>2.0</v>
      </c>
      <c r="M46" s="1">
        <v>1.0</v>
      </c>
      <c r="P46" s="1">
        <f t="shared" si="1"/>
        <v>-0.4309818289</v>
      </c>
      <c r="Q46" s="1">
        <f t="shared" si="2"/>
        <v>0.1857453369</v>
      </c>
      <c r="R46" s="1">
        <f t="shared" si="3"/>
        <v>-0.08005286501</v>
      </c>
      <c r="S46" s="1">
        <f t="shared" si="4"/>
        <v>0.03450133017</v>
      </c>
    </row>
    <row r="47" ht="15.75" customHeight="1">
      <c r="A47" s="1">
        <v>28673.0</v>
      </c>
      <c r="B47" s="1" t="s">
        <v>19</v>
      </c>
      <c r="C47" s="1" t="s">
        <v>20</v>
      </c>
      <c r="D47" s="1">
        <v>55.0</v>
      </c>
      <c r="E47" s="1">
        <v>0.0</v>
      </c>
      <c r="F47" s="1" t="s">
        <v>27</v>
      </c>
      <c r="G47" s="1">
        <v>8.987197</v>
      </c>
      <c r="H47" s="1">
        <v>0.0</v>
      </c>
      <c r="I47" s="1">
        <v>0.0</v>
      </c>
      <c r="J47" s="1">
        <v>1.0</v>
      </c>
      <c r="K47" s="1">
        <v>0.0</v>
      </c>
      <c r="L47" s="1">
        <v>1.0</v>
      </c>
      <c r="M47" s="1">
        <v>1.0</v>
      </c>
      <c r="P47" s="1">
        <f t="shared" si="1"/>
        <v>-1.059590829</v>
      </c>
      <c r="Q47" s="1">
        <f t="shared" si="2"/>
        <v>1.122732725</v>
      </c>
      <c r="R47" s="1">
        <f t="shared" si="3"/>
        <v>-1.189637299</v>
      </c>
      <c r="S47" s="1">
        <f t="shared" si="4"/>
        <v>1.260528771</v>
      </c>
    </row>
    <row r="48" ht="15.75" customHeight="1">
      <c r="A48" s="1">
        <v>25147.0</v>
      </c>
      <c r="B48" s="1" t="s">
        <v>19</v>
      </c>
      <c r="C48" s="1" t="s">
        <v>20</v>
      </c>
      <c r="D48" s="1">
        <v>51.0</v>
      </c>
      <c r="E48" s="1">
        <v>0.0</v>
      </c>
      <c r="F48" s="1" t="s">
        <v>29</v>
      </c>
      <c r="G48" s="1">
        <v>10.71442</v>
      </c>
      <c r="H48" s="1">
        <v>1.0</v>
      </c>
      <c r="I48" s="1">
        <v>1.0</v>
      </c>
      <c r="J48" s="1">
        <v>1.0</v>
      </c>
      <c r="K48" s="1">
        <v>0.0</v>
      </c>
      <c r="L48" s="1">
        <v>3.0</v>
      </c>
      <c r="M48" s="1">
        <v>1.0</v>
      </c>
      <c r="P48" s="1">
        <f t="shared" si="1"/>
        <v>0.6676321711</v>
      </c>
      <c r="Q48" s="1">
        <f t="shared" si="2"/>
        <v>0.4457327158</v>
      </c>
      <c r="R48" s="1">
        <f t="shared" si="3"/>
        <v>0.2975855008</v>
      </c>
      <c r="S48" s="1">
        <f t="shared" si="4"/>
        <v>0.198677654</v>
      </c>
    </row>
    <row r="49" ht="15.75" customHeight="1">
      <c r="A49" s="1">
        <v>25141.0</v>
      </c>
      <c r="B49" s="1" t="s">
        <v>19</v>
      </c>
      <c r="C49" s="1" t="s">
        <v>20</v>
      </c>
      <c r="D49" s="1">
        <v>41.0</v>
      </c>
      <c r="E49" s="1">
        <v>0.0</v>
      </c>
      <c r="F49" s="1" t="s">
        <v>32</v>
      </c>
      <c r="G49" s="1">
        <v>9.903487</v>
      </c>
      <c r="H49" s="1">
        <v>1.0</v>
      </c>
      <c r="I49" s="1">
        <v>1.0</v>
      </c>
      <c r="J49" s="1">
        <v>2.0</v>
      </c>
      <c r="K49" s="1">
        <v>0.0</v>
      </c>
      <c r="L49" s="1">
        <v>0.0</v>
      </c>
      <c r="M49" s="1">
        <v>1.0</v>
      </c>
      <c r="P49" s="1">
        <f t="shared" si="1"/>
        <v>-0.1433008289</v>
      </c>
      <c r="Q49" s="1">
        <f t="shared" si="2"/>
        <v>0.02053512758</v>
      </c>
      <c r="R49" s="1">
        <f t="shared" si="3"/>
        <v>-0.002942700804</v>
      </c>
      <c r="S49" s="1">
        <f t="shared" si="4"/>
        <v>0.0004216914646</v>
      </c>
    </row>
    <row r="50" ht="15.75" customHeight="1">
      <c r="A50" s="1">
        <v>25135.0</v>
      </c>
      <c r="B50" s="1" t="s">
        <v>19</v>
      </c>
      <c r="C50" s="1" t="s">
        <v>20</v>
      </c>
      <c r="D50" s="1">
        <v>54.0</v>
      </c>
      <c r="E50" s="1">
        <v>0.0</v>
      </c>
      <c r="F50" s="1" t="s">
        <v>32</v>
      </c>
      <c r="G50" s="1">
        <v>10.37349</v>
      </c>
      <c r="H50" s="1">
        <v>1.0</v>
      </c>
      <c r="I50" s="1">
        <v>1.0</v>
      </c>
      <c r="J50" s="1">
        <v>2.0</v>
      </c>
      <c r="K50" s="1">
        <v>0.0</v>
      </c>
      <c r="L50" s="1">
        <v>2.0</v>
      </c>
      <c r="M50" s="1">
        <v>1.0</v>
      </c>
      <c r="P50" s="1">
        <f t="shared" si="1"/>
        <v>0.3267021711</v>
      </c>
      <c r="Q50" s="1">
        <f t="shared" si="2"/>
        <v>0.1067343086</v>
      </c>
      <c r="R50" s="1">
        <f t="shared" si="3"/>
        <v>0.03487033034</v>
      </c>
      <c r="S50" s="1">
        <f t="shared" si="4"/>
        <v>0.01139221263</v>
      </c>
    </row>
    <row r="51" ht="15.75" customHeight="1">
      <c r="A51" s="1">
        <v>25133.0</v>
      </c>
      <c r="B51" s="1" t="s">
        <v>19</v>
      </c>
      <c r="C51" s="1" t="s">
        <v>20</v>
      </c>
      <c r="D51" s="1">
        <v>58.0</v>
      </c>
      <c r="E51" s="1">
        <v>1.0</v>
      </c>
      <c r="F51" s="1" t="s">
        <v>28</v>
      </c>
      <c r="G51" s="1">
        <v>10.64542</v>
      </c>
      <c r="H51" s="1">
        <v>1.0</v>
      </c>
      <c r="I51" s="1">
        <v>0.0</v>
      </c>
      <c r="J51" s="1">
        <v>3.0</v>
      </c>
      <c r="K51" s="1">
        <v>0.0</v>
      </c>
      <c r="L51" s="1">
        <v>1.0</v>
      </c>
      <c r="M51" s="1">
        <v>1.0</v>
      </c>
      <c r="P51" s="1">
        <f t="shared" si="1"/>
        <v>0.5986321711</v>
      </c>
      <c r="Q51" s="1">
        <f t="shared" si="2"/>
        <v>0.3583604762</v>
      </c>
      <c r="R51" s="1">
        <f t="shared" si="3"/>
        <v>0.2145261099</v>
      </c>
      <c r="S51" s="1">
        <f t="shared" si="4"/>
        <v>0.1284222309</v>
      </c>
    </row>
    <row r="52" ht="15.75" customHeight="1">
      <c r="A52" s="1">
        <v>25122.0</v>
      </c>
      <c r="B52" s="1" t="s">
        <v>19</v>
      </c>
      <c r="C52" s="1" t="s">
        <v>20</v>
      </c>
      <c r="D52" s="1">
        <v>38.0</v>
      </c>
      <c r="E52" s="1">
        <v>1.0</v>
      </c>
      <c r="F52" s="1" t="s">
        <v>26</v>
      </c>
      <c r="G52" s="1">
        <v>10.59663</v>
      </c>
      <c r="H52" s="1">
        <v>1.0</v>
      </c>
      <c r="I52" s="1">
        <v>1.0</v>
      </c>
      <c r="J52" s="1">
        <v>0.0</v>
      </c>
      <c r="K52" s="1">
        <v>0.0</v>
      </c>
      <c r="L52" s="1">
        <v>1.0</v>
      </c>
      <c r="M52" s="1">
        <v>1.0</v>
      </c>
      <c r="P52" s="1">
        <f t="shared" si="1"/>
        <v>0.5498421711</v>
      </c>
      <c r="Q52" s="1">
        <f t="shared" si="2"/>
        <v>0.3023264131</v>
      </c>
      <c r="R52" s="1">
        <f t="shared" si="3"/>
        <v>0.1662318113</v>
      </c>
      <c r="S52" s="1">
        <f t="shared" si="4"/>
        <v>0.09140126004</v>
      </c>
    </row>
    <row r="53" ht="15.75" customHeight="1">
      <c r="A53" s="1">
        <v>25099.0</v>
      </c>
      <c r="B53" s="1" t="s">
        <v>19</v>
      </c>
      <c r="C53" s="1" t="s">
        <v>20</v>
      </c>
      <c r="D53" s="1">
        <v>38.0</v>
      </c>
      <c r="E53" s="1">
        <v>0.0</v>
      </c>
      <c r="F53" s="1" t="s">
        <v>29</v>
      </c>
      <c r="G53" s="1">
        <v>10.37349</v>
      </c>
      <c r="H53" s="1">
        <v>1.0</v>
      </c>
      <c r="I53" s="1">
        <v>1.0</v>
      </c>
      <c r="J53" s="1">
        <v>0.0</v>
      </c>
      <c r="K53" s="1">
        <v>0.0</v>
      </c>
      <c r="L53" s="1">
        <v>2.0</v>
      </c>
      <c r="M53" s="1">
        <v>1.0</v>
      </c>
      <c r="P53" s="1">
        <f t="shared" si="1"/>
        <v>0.3267021711</v>
      </c>
      <c r="Q53" s="1">
        <f t="shared" si="2"/>
        <v>0.1067343086</v>
      </c>
      <c r="R53" s="1">
        <f t="shared" si="3"/>
        <v>0.03487033034</v>
      </c>
      <c r="S53" s="1">
        <f t="shared" si="4"/>
        <v>0.01139221263</v>
      </c>
    </row>
    <row r="54" ht="15.75" customHeight="1">
      <c r="A54" s="1">
        <v>25092.0</v>
      </c>
      <c r="B54" s="1" t="s">
        <v>19</v>
      </c>
      <c r="C54" s="1" t="s">
        <v>20</v>
      </c>
      <c r="D54" s="1">
        <v>49.0</v>
      </c>
      <c r="E54" s="1">
        <v>0.0</v>
      </c>
      <c r="F54" s="1" t="s">
        <v>27</v>
      </c>
      <c r="G54" s="1">
        <v>9.615806</v>
      </c>
      <c r="H54" s="1">
        <v>0.0</v>
      </c>
      <c r="I54" s="1">
        <v>0.0</v>
      </c>
      <c r="J54" s="1">
        <v>1.0</v>
      </c>
      <c r="K54" s="1">
        <v>0.0</v>
      </c>
      <c r="L54" s="1">
        <v>1.0</v>
      </c>
      <c r="M54" s="1">
        <v>1.0</v>
      </c>
      <c r="P54" s="1">
        <f t="shared" si="1"/>
        <v>-0.4309818289</v>
      </c>
      <c r="Q54" s="1">
        <f t="shared" si="2"/>
        <v>0.1857453369</v>
      </c>
      <c r="R54" s="1">
        <f t="shared" si="3"/>
        <v>-0.08005286501</v>
      </c>
      <c r="S54" s="1">
        <f t="shared" si="4"/>
        <v>0.03450133017</v>
      </c>
    </row>
    <row r="55" ht="15.75" customHeight="1">
      <c r="A55" s="1">
        <v>25088.0</v>
      </c>
      <c r="B55" s="1" t="s">
        <v>19</v>
      </c>
      <c r="C55" s="1" t="s">
        <v>20</v>
      </c>
      <c r="D55" s="1">
        <v>30.0</v>
      </c>
      <c r="E55" s="1">
        <v>0.0</v>
      </c>
      <c r="F55" s="1" t="s">
        <v>31</v>
      </c>
      <c r="G55" s="1">
        <v>9.903487</v>
      </c>
      <c r="H55" s="1">
        <v>0.0</v>
      </c>
      <c r="I55" s="1">
        <v>1.0</v>
      </c>
      <c r="J55" s="1">
        <v>1.0</v>
      </c>
      <c r="K55" s="1">
        <v>0.0</v>
      </c>
      <c r="L55" s="1">
        <v>1.0</v>
      </c>
      <c r="M55" s="1">
        <v>1.0</v>
      </c>
      <c r="P55" s="1">
        <f t="shared" si="1"/>
        <v>-0.1433008289</v>
      </c>
      <c r="Q55" s="1">
        <f t="shared" si="2"/>
        <v>0.02053512758</v>
      </c>
      <c r="R55" s="1">
        <f t="shared" si="3"/>
        <v>-0.002942700804</v>
      </c>
      <c r="S55" s="1">
        <f t="shared" si="4"/>
        <v>0.0004216914646</v>
      </c>
    </row>
    <row r="56" ht="15.75" customHeight="1">
      <c r="A56" s="1">
        <v>25087.0</v>
      </c>
      <c r="B56" s="1" t="s">
        <v>19</v>
      </c>
      <c r="C56" s="1" t="s">
        <v>20</v>
      </c>
      <c r="D56" s="1">
        <v>36.0</v>
      </c>
      <c r="E56" s="1">
        <v>1.0</v>
      </c>
      <c r="F56" s="1" t="s">
        <v>33</v>
      </c>
      <c r="G56" s="1">
        <v>10.30895</v>
      </c>
      <c r="H56" s="1">
        <v>1.0</v>
      </c>
      <c r="I56" s="1">
        <v>1.0</v>
      </c>
      <c r="J56" s="1">
        <v>1.0</v>
      </c>
      <c r="K56" s="1">
        <v>0.0</v>
      </c>
      <c r="L56" s="1">
        <v>0.0</v>
      </c>
      <c r="M56" s="1">
        <v>1.0</v>
      </c>
      <c r="P56" s="1">
        <f t="shared" si="1"/>
        <v>0.2621621711</v>
      </c>
      <c r="Q56" s="1">
        <f t="shared" si="2"/>
        <v>0.06872900393</v>
      </c>
      <c r="R56" s="1">
        <f t="shared" si="3"/>
        <v>0.01801814488</v>
      </c>
      <c r="S56" s="1">
        <f t="shared" si="4"/>
        <v>0.004723675981</v>
      </c>
    </row>
    <row r="57" ht="15.75" customHeight="1">
      <c r="A57" s="1">
        <v>25076.0</v>
      </c>
      <c r="B57" s="1" t="s">
        <v>19</v>
      </c>
      <c r="C57" s="1" t="s">
        <v>20</v>
      </c>
      <c r="D57" s="1">
        <v>26.0</v>
      </c>
      <c r="E57" s="1">
        <v>0.0</v>
      </c>
      <c r="F57" s="1" t="s">
        <v>29</v>
      </c>
      <c r="G57" s="1">
        <v>9.011889</v>
      </c>
      <c r="H57" s="1">
        <v>1.0</v>
      </c>
      <c r="I57" s="1">
        <v>1.0</v>
      </c>
      <c r="J57" s="1">
        <v>2.0</v>
      </c>
      <c r="K57" s="1">
        <v>0.0</v>
      </c>
      <c r="L57" s="1">
        <v>2.0</v>
      </c>
      <c r="M57" s="1">
        <v>1.0</v>
      </c>
      <c r="P57" s="1">
        <f t="shared" si="1"/>
        <v>-1.034898829</v>
      </c>
      <c r="Q57" s="1">
        <f t="shared" si="2"/>
        <v>1.071015586</v>
      </c>
      <c r="R57" s="1">
        <f t="shared" si="3"/>
        <v>-1.108392776</v>
      </c>
      <c r="S57" s="1">
        <f t="shared" si="4"/>
        <v>1.147074386</v>
      </c>
    </row>
    <row r="58" ht="15.75" customHeight="1">
      <c r="A58" s="1">
        <v>25056.0</v>
      </c>
      <c r="B58" s="1" t="s">
        <v>19</v>
      </c>
      <c r="C58" s="1" t="s">
        <v>20</v>
      </c>
      <c r="D58" s="1">
        <v>56.0</v>
      </c>
      <c r="E58" s="1">
        <v>0.0</v>
      </c>
      <c r="F58" s="1" t="s">
        <v>25</v>
      </c>
      <c r="G58" s="1">
        <v>9.852194</v>
      </c>
      <c r="H58" s="1">
        <v>1.0</v>
      </c>
      <c r="I58" s="1">
        <v>1.0</v>
      </c>
      <c r="J58" s="1">
        <v>3.0</v>
      </c>
      <c r="K58" s="1">
        <v>0.0</v>
      </c>
      <c r="L58" s="1">
        <v>2.0</v>
      </c>
      <c r="M58" s="1">
        <v>1.0</v>
      </c>
      <c r="P58" s="1">
        <f t="shared" si="1"/>
        <v>-0.1945938289</v>
      </c>
      <c r="Q58" s="1">
        <f t="shared" si="2"/>
        <v>0.03786675826</v>
      </c>
      <c r="R58" s="1">
        <f t="shared" si="3"/>
        <v>-0.00736863748</v>
      </c>
      <c r="S58" s="1">
        <f t="shared" si="4"/>
        <v>0.001433891381</v>
      </c>
    </row>
    <row r="59" ht="15.75" customHeight="1">
      <c r="A59" s="1">
        <v>25043.0</v>
      </c>
      <c r="B59" s="1" t="s">
        <v>19</v>
      </c>
      <c r="C59" s="1" t="s">
        <v>22</v>
      </c>
      <c r="D59" s="1">
        <v>21.0</v>
      </c>
      <c r="E59" s="1">
        <v>1.0</v>
      </c>
      <c r="F59" s="1" t="s">
        <v>33</v>
      </c>
      <c r="G59" s="1">
        <v>9.546813</v>
      </c>
      <c r="H59" s="1">
        <v>1.0</v>
      </c>
      <c r="I59" s="1">
        <v>1.0</v>
      </c>
      <c r="J59" s="1">
        <v>0.0</v>
      </c>
      <c r="K59" s="1">
        <v>1.0</v>
      </c>
      <c r="L59" s="1">
        <v>2.0</v>
      </c>
      <c r="M59" s="1">
        <v>1.0</v>
      </c>
      <c r="P59" s="1">
        <f t="shared" si="1"/>
        <v>-0.4999748289</v>
      </c>
      <c r="Q59" s="1">
        <f t="shared" si="2"/>
        <v>0.2499748296</v>
      </c>
      <c r="R59" s="1">
        <f t="shared" si="3"/>
        <v>-0.1249811227</v>
      </c>
      <c r="S59" s="1">
        <f t="shared" si="4"/>
        <v>0.06248741542</v>
      </c>
    </row>
    <row r="60" ht="15.75" customHeight="1">
      <c r="A60" s="1">
        <v>25042.0</v>
      </c>
      <c r="B60" s="1" t="s">
        <v>19</v>
      </c>
      <c r="C60" s="1" t="s">
        <v>22</v>
      </c>
      <c r="D60" s="1">
        <v>46.0</v>
      </c>
      <c r="E60" s="1">
        <v>0.0</v>
      </c>
      <c r="F60" s="1" t="s">
        <v>25</v>
      </c>
      <c r="G60" s="1">
        <v>9.903487</v>
      </c>
      <c r="H60" s="1">
        <v>1.0</v>
      </c>
      <c r="I60" s="1">
        <v>1.0</v>
      </c>
      <c r="J60" s="1">
        <v>1.0</v>
      </c>
      <c r="K60" s="1">
        <v>1.0</v>
      </c>
      <c r="L60" s="1">
        <v>2.0</v>
      </c>
      <c r="M60" s="1">
        <v>1.0</v>
      </c>
      <c r="P60" s="1">
        <f t="shared" si="1"/>
        <v>-0.1433008289</v>
      </c>
      <c r="Q60" s="1">
        <f t="shared" si="2"/>
        <v>0.02053512758</v>
      </c>
      <c r="R60" s="1">
        <f t="shared" si="3"/>
        <v>-0.002942700804</v>
      </c>
      <c r="S60" s="1">
        <f t="shared" si="4"/>
        <v>0.0004216914646</v>
      </c>
    </row>
    <row r="61" ht="15.75" customHeight="1">
      <c r="A61" s="1">
        <v>25040.0</v>
      </c>
      <c r="B61" s="1" t="s">
        <v>19</v>
      </c>
      <c r="C61" s="1" t="s">
        <v>22</v>
      </c>
      <c r="D61" s="1">
        <v>29.0</v>
      </c>
      <c r="E61" s="1">
        <v>0.0</v>
      </c>
      <c r="F61" s="1" t="s">
        <v>27</v>
      </c>
      <c r="G61" s="1">
        <v>10.4631</v>
      </c>
      <c r="H61" s="1">
        <v>0.0</v>
      </c>
      <c r="I61" s="1">
        <v>1.0</v>
      </c>
      <c r="J61" s="1">
        <v>0.0</v>
      </c>
      <c r="K61" s="1">
        <v>1.0</v>
      </c>
      <c r="L61" s="1">
        <v>1.0</v>
      </c>
      <c r="M61" s="1">
        <v>1.0</v>
      </c>
      <c r="P61" s="1">
        <f t="shared" si="1"/>
        <v>0.4163121711</v>
      </c>
      <c r="Q61" s="1">
        <f t="shared" si="2"/>
        <v>0.1733158238</v>
      </c>
      <c r="R61" s="1">
        <f t="shared" si="3"/>
        <v>0.07215348687</v>
      </c>
      <c r="S61" s="1">
        <f t="shared" si="4"/>
        <v>0.03003837477</v>
      </c>
    </row>
    <row r="62" ht="15.75" customHeight="1">
      <c r="A62" s="1">
        <v>25032.0</v>
      </c>
      <c r="B62" s="1" t="s">
        <v>19</v>
      </c>
      <c r="C62" s="1" t="s">
        <v>22</v>
      </c>
      <c r="D62" s="1">
        <v>39.0</v>
      </c>
      <c r="E62" s="1">
        <v>0.0</v>
      </c>
      <c r="F62" s="1" t="s">
        <v>29</v>
      </c>
      <c r="G62" s="1">
        <v>9.740969</v>
      </c>
      <c r="H62" s="1">
        <v>1.0</v>
      </c>
      <c r="I62" s="1">
        <v>0.0</v>
      </c>
      <c r="J62" s="1">
        <v>2.0</v>
      </c>
      <c r="K62" s="1">
        <v>1.0</v>
      </c>
      <c r="L62" s="1">
        <v>1.0</v>
      </c>
      <c r="M62" s="1">
        <v>1.0</v>
      </c>
      <c r="P62" s="1">
        <f t="shared" si="1"/>
        <v>-0.3058188289</v>
      </c>
      <c r="Q62" s="1">
        <f t="shared" si="2"/>
        <v>0.09352515614</v>
      </c>
      <c r="R62" s="1">
        <f t="shared" si="3"/>
        <v>-0.02860175373</v>
      </c>
      <c r="S62" s="1">
        <f t="shared" si="4"/>
        <v>0.008746954831</v>
      </c>
    </row>
    <row r="63" ht="15.75" customHeight="1">
      <c r="A63" s="1">
        <v>25028.0</v>
      </c>
      <c r="B63" s="1" t="s">
        <v>19</v>
      </c>
      <c r="C63" s="1" t="s">
        <v>22</v>
      </c>
      <c r="D63" s="1">
        <v>50.0</v>
      </c>
      <c r="E63" s="1">
        <v>0.0</v>
      </c>
      <c r="F63" s="1" t="s">
        <v>29</v>
      </c>
      <c r="G63" s="1">
        <v>10.12663</v>
      </c>
      <c r="H63" s="1">
        <v>1.0</v>
      </c>
      <c r="I63" s="1">
        <v>1.0</v>
      </c>
      <c r="J63" s="1">
        <v>2.0</v>
      </c>
      <c r="K63" s="1">
        <v>1.0</v>
      </c>
      <c r="L63" s="1">
        <v>3.0</v>
      </c>
      <c r="M63" s="1">
        <v>1.0</v>
      </c>
      <c r="P63" s="1">
        <f t="shared" si="1"/>
        <v>0.07984217105</v>
      </c>
      <c r="Q63" s="1">
        <f t="shared" si="2"/>
        <v>0.006374772278</v>
      </c>
      <c r="R63" s="1">
        <f t="shared" si="3"/>
        <v>0.0005089756587</v>
      </c>
      <c r="S63" s="1">
        <f t="shared" si="4"/>
        <v>0.0000406377216</v>
      </c>
    </row>
    <row r="64" ht="15.75" customHeight="1">
      <c r="A64" s="1">
        <v>16261.0</v>
      </c>
      <c r="B64" s="1" t="s">
        <v>19</v>
      </c>
      <c r="C64" s="1" t="s">
        <v>22</v>
      </c>
      <c r="D64" s="1">
        <v>41.0</v>
      </c>
      <c r="E64" s="1">
        <v>1.0</v>
      </c>
      <c r="F64" s="1" t="s">
        <v>21</v>
      </c>
      <c r="G64" s="1">
        <v>9.852194</v>
      </c>
      <c r="H64" s="1">
        <v>1.0</v>
      </c>
      <c r="I64" s="1">
        <v>1.0</v>
      </c>
      <c r="J64" s="1">
        <v>2.0</v>
      </c>
      <c r="K64" s="1">
        <v>1.0</v>
      </c>
      <c r="L64" s="1">
        <v>2.0</v>
      </c>
      <c r="M64" s="1">
        <v>1.0</v>
      </c>
      <c r="P64" s="1">
        <f t="shared" si="1"/>
        <v>-0.1945938289</v>
      </c>
      <c r="Q64" s="1">
        <f t="shared" si="2"/>
        <v>0.03786675826</v>
      </c>
      <c r="R64" s="1">
        <f t="shared" si="3"/>
        <v>-0.00736863748</v>
      </c>
      <c r="S64" s="1">
        <f t="shared" si="4"/>
        <v>0.001433891381</v>
      </c>
    </row>
    <row r="65" ht="15.75" customHeight="1">
      <c r="A65" s="1">
        <v>11364.0</v>
      </c>
      <c r="B65" s="1" t="s">
        <v>19</v>
      </c>
      <c r="C65" s="1" t="s">
        <v>20</v>
      </c>
      <c r="D65" s="1">
        <v>45.0</v>
      </c>
      <c r="E65" s="1">
        <v>0.0</v>
      </c>
      <c r="F65" s="1" t="s">
        <v>25</v>
      </c>
      <c r="G65" s="1">
        <v>7.600903</v>
      </c>
      <c r="H65" s="1">
        <v>1.0</v>
      </c>
      <c r="I65" s="1">
        <v>0.0</v>
      </c>
      <c r="J65" s="1">
        <v>1.0</v>
      </c>
      <c r="K65" s="1">
        <v>0.0</v>
      </c>
      <c r="L65" s="1">
        <v>1.0</v>
      </c>
      <c r="M65" s="1">
        <v>1.0</v>
      </c>
      <c r="P65" s="1">
        <f t="shared" si="1"/>
        <v>-2.445884829</v>
      </c>
      <c r="Q65" s="1">
        <f t="shared" si="2"/>
        <v>5.982352596</v>
      </c>
      <c r="R65" s="1">
        <f t="shared" si="3"/>
        <v>-14.63214546</v>
      </c>
      <c r="S65" s="1">
        <f t="shared" si="4"/>
        <v>35.78854259</v>
      </c>
    </row>
    <row r="66" ht="15.75" customHeight="1">
      <c r="A66" s="1">
        <v>11349.0</v>
      </c>
      <c r="B66" s="1" t="s">
        <v>19</v>
      </c>
      <c r="C66" s="1" t="s">
        <v>20</v>
      </c>
      <c r="D66" s="1">
        <v>59.0</v>
      </c>
      <c r="E66" s="1">
        <v>0.0</v>
      </c>
      <c r="F66" s="1" t="s">
        <v>29</v>
      </c>
      <c r="G66" s="1">
        <v>9.798127</v>
      </c>
      <c r="H66" s="1">
        <v>1.0</v>
      </c>
      <c r="I66" s="1">
        <v>1.0</v>
      </c>
      <c r="J66" s="1">
        <v>1.0</v>
      </c>
      <c r="K66" s="1">
        <v>0.0</v>
      </c>
      <c r="L66" s="1">
        <v>2.0</v>
      </c>
      <c r="M66" s="1">
        <v>1.0</v>
      </c>
      <c r="P66" s="1">
        <f t="shared" si="1"/>
        <v>-0.2486608289</v>
      </c>
      <c r="Q66" s="1">
        <f t="shared" si="2"/>
        <v>0.06183220785</v>
      </c>
      <c r="R66" s="1">
        <f t="shared" si="3"/>
        <v>-0.01537524806</v>
      </c>
      <c r="S66" s="1">
        <f t="shared" si="4"/>
        <v>0.003823221928</v>
      </c>
    </row>
    <row r="67" ht="15.75" customHeight="1">
      <c r="A67" s="1">
        <v>11325.0</v>
      </c>
      <c r="B67" s="1" t="s">
        <v>19</v>
      </c>
      <c r="C67" s="1" t="s">
        <v>22</v>
      </c>
      <c r="D67" s="1">
        <v>45.0</v>
      </c>
      <c r="E67" s="1">
        <v>1.0</v>
      </c>
      <c r="F67" s="1" t="s">
        <v>34</v>
      </c>
      <c r="G67" s="1">
        <v>9.903487</v>
      </c>
      <c r="H67" s="1">
        <v>0.0</v>
      </c>
      <c r="I67" s="1">
        <v>1.0</v>
      </c>
      <c r="J67" s="1">
        <v>1.0</v>
      </c>
      <c r="K67" s="1">
        <v>1.0</v>
      </c>
      <c r="L67" s="1">
        <v>2.0</v>
      </c>
      <c r="M67" s="1">
        <v>1.0</v>
      </c>
      <c r="P67" s="1">
        <f t="shared" si="1"/>
        <v>-0.1433008289</v>
      </c>
      <c r="Q67" s="1">
        <f t="shared" si="2"/>
        <v>0.02053512758</v>
      </c>
      <c r="R67" s="1">
        <f t="shared" si="3"/>
        <v>-0.002942700804</v>
      </c>
      <c r="S67" s="1">
        <f t="shared" si="4"/>
        <v>0.0004216914646</v>
      </c>
    </row>
    <row r="68" ht="15.75" customHeight="1">
      <c r="A68" s="1">
        <v>244.0</v>
      </c>
      <c r="B68" s="1" t="s">
        <v>19</v>
      </c>
      <c r="C68" s="1" t="s">
        <v>20</v>
      </c>
      <c r="D68" s="1">
        <v>33.0</v>
      </c>
      <c r="E68" s="1">
        <v>0.0</v>
      </c>
      <c r="F68" s="1" t="s">
        <v>33</v>
      </c>
      <c r="G68" s="1">
        <v>9.615806</v>
      </c>
      <c r="H68" s="1">
        <v>1.0</v>
      </c>
      <c r="I68" s="1">
        <v>1.0</v>
      </c>
      <c r="J68" s="1">
        <v>0.0</v>
      </c>
      <c r="K68" s="1">
        <v>0.0</v>
      </c>
      <c r="L68" s="1">
        <v>0.0</v>
      </c>
      <c r="M68" s="1">
        <v>1.0</v>
      </c>
      <c r="P68" s="1">
        <f t="shared" si="1"/>
        <v>-0.4309818289</v>
      </c>
      <c r="Q68" s="1">
        <f t="shared" si="2"/>
        <v>0.1857453369</v>
      </c>
      <c r="R68" s="1">
        <f t="shared" si="3"/>
        <v>-0.08005286501</v>
      </c>
      <c r="S68" s="1">
        <f t="shared" si="4"/>
        <v>0.03450133017</v>
      </c>
    </row>
    <row r="69" ht="15.75" customHeight="1">
      <c r="A69" s="1">
        <v>196.0</v>
      </c>
      <c r="B69" s="1" t="s">
        <v>19</v>
      </c>
      <c r="C69" s="1" t="s">
        <v>20</v>
      </c>
      <c r="D69" s="1">
        <v>40.0</v>
      </c>
      <c r="E69" s="1">
        <v>0.0</v>
      </c>
      <c r="F69" s="1" t="s">
        <v>26</v>
      </c>
      <c r="G69" s="1">
        <v>9.615806</v>
      </c>
      <c r="H69" s="1">
        <v>0.0</v>
      </c>
      <c r="I69" s="1">
        <v>0.0</v>
      </c>
      <c r="J69" s="1">
        <v>1.0</v>
      </c>
      <c r="K69" s="1">
        <v>0.0</v>
      </c>
      <c r="L69" s="1">
        <v>2.0</v>
      </c>
      <c r="M69" s="1">
        <v>1.0</v>
      </c>
      <c r="P69" s="1">
        <f t="shared" si="1"/>
        <v>-0.4309818289</v>
      </c>
      <c r="Q69" s="1">
        <f t="shared" si="2"/>
        <v>0.1857453369</v>
      </c>
      <c r="R69" s="1">
        <f t="shared" si="3"/>
        <v>-0.08005286501</v>
      </c>
      <c r="S69" s="1">
        <f t="shared" si="4"/>
        <v>0.03450133017</v>
      </c>
    </row>
    <row r="70" ht="15.75" customHeight="1">
      <c r="A70" s="1">
        <v>180.0</v>
      </c>
      <c r="B70" s="1" t="s">
        <v>19</v>
      </c>
      <c r="C70" s="1" t="s">
        <v>20</v>
      </c>
      <c r="D70" s="1">
        <v>40.0</v>
      </c>
      <c r="E70" s="1">
        <v>0.0</v>
      </c>
      <c r="F70" s="1" t="s">
        <v>32</v>
      </c>
      <c r="G70" s="1">
        <v>10.08581</v>
      </c>
      <c r="H70" s="1">
        <v>1.0</v>
      </c>
      <c r="I70" s="1">
        <v>1.0</v>
      </c>
      <c r="J70" s="1">
        <v>1.0</v>
      </c>
      <c r="K70" s="1">
        <v>0.0</v>
      </c>
      <c r="L70" s="1">
        <v>3.0</v>
      </c>
      <c r="M70" s="1">
        <v>1.0</v>
      </c>
      <c r="P70" s="1">
        <f t="shared" si="1"/>
        <v>0.03902217105</v>
      </c>
      <c r="Q70" s="1">
        <f t="shared" si="2"/>
        <v>0.001522729834</v>
      </c>
      <c r="R70" s="1">
        <f t="shared" si="3"/>
        <v>0.00005942022404</v>
      </c>
      <c r="S70" s="1">
        <f t="shared" si="4"/>
        <v>0.000002318706146</v>
      </c>
    </row>
    <row r="71" ht="15.75" customHeight="1">
      <c r="A71" s="1">
        <v>170.0</v>
      </c>
      <c r="B71" s="1" t="s">
        <v>19</v>
      </c>
      <c r="C71" s="1" t="s">
        <v>20</v>
      </c>
      <c r="D71" s="1">
        <v>59.0</v>
      </c>
      <c r="E71" s="1">
        <v>0.0</v>
      </c>
      <c r="F71" s="1" t="s">
        <v>27</v>
      </c>
      <c r="G71" s="1">
        <v>9.21034</v>
      </c>
      <c r="H71" s="1">
        <v>0.0</v>
      </c>
      <c r="I71" s="1">
        <v>0.0</v>
      </c>
      <c r="J71" s="1">
        <v>0.0</v>
      </c>
      <c r="K71" s="1">
        <v>0.0</v>
      </c>
      <c r="L71" s="1">
        <v>2.0</v>
      </c>
      <c r="M71" s="1">
        <v>1.0</v>
      </c>
      <c r="P71" s="1">
        <f t="shared" si="1"/>
        <v>-0.8364478289</v>
      </c>
      <c r="Q71" s="1">
        <f t="shared" si="2"/>
        <v>0.6996449706</v>
      </c>
      <c r="R71" s="1">
        <f t="shared" si="3"/>
        <v>-0.5852165167</v>
      </c>
      <c r="S71" s="1">
        <f t="shared" si="4"/>
        <v>0.4895030848</v>
      </c>
    </row>
    <row r="72" ht="15.75" customHeight="1">
      <c r="A72" s="1">
        <v>133.0</v>
      </c>
      <c r="B72" s="1" t="s">
        <v>19</v>
      </c>
      <c r="C72" s="1" t="s">
        <v>20</v>
      </c>
      <c r="D72" s="1">
        <v>54.0</v>
      </c>
      <c r="E72" s="1">
        <v>1.0</v>
      </c>
      <c r="F72" s="1" t="s">
        <v>33</v>
      </c>
      <c r="G72" s="1">
        <v>10.59663</v>
      </c>
      <c r="H72" s="1">
        <v>0.0</v>
      </c>
      <c r="I72" s="1">
        <v>1.0</v>
      </c>
      <c r="J72" s="1">
        <v>1.0</v>
      </c>
      <c r="K72" s="1">
        <v>0.0</v>
      </c>
      <c r="L72" s="1">
        <v>3.0</v>
      </c>
      <c r="M72" s="1">
        <v>1.0</v>
      </c>
      <c r="P72" s="1">
        <f t="shared" si="1"/>
        <v>0.5498421711</v>
      </c>
      <c r="Q72" s="1">
        <f t="shared" si="2"/>
        <v>0.3023264131</v>
      </c>
      <c r="R72" s="1">
        <f t="shared" si="3"/>
        <v>0.1662318113</v>
      </c>
      <c r="S72" s="1">
        <f t="shared" si="4"/>
        <v>0.09140126004</v>
      </c>
    </row>
    <row r="73" ht="15.75" customHeight="1">
      <c r="A73" s="1">
        <v>132.0</v>
      </c>
      <c r="B73" s="1" t="s">
        <v>19</v>
      </c>
      <c r="C73" s="1" t="s">
        <v>20</v>
      </c>
      <c r="D73" s="1">
        <v>55.0</v>
      </c>
      <c r="E73" s="1">
        <v>0.0</v>
      </c>
      <c r="F73" s="1" t="s">
        <v>25</v>
      </c>
      <c r="G73" s="1">
        <v>10.30895</v>
      </c>
      <c r="H73" s="1">
        <v>1.0</v>
      </c>
      <c r="I73" s="1">
        <v>1.0</v>
      </c>
      <c r="J73" s="1">
        <v>1.0</v>
      </c>
      <c r="K73" s="1">
        <v>0.0</v>
      </c>
      <c r="L73" s="1">
        <v>3.0</v>
      </c>
      <c r="M73" s="1">
        <v>1.0</v>
      </c>
      <c r="P73" s="1">
        <f t="shared" si="1"/>
        <v>0.2621621711</v>
      </c>
      <c r="Q73" s="1">
        <f t="shared" si="2"/>
        <v>0.06872900393</v>
      </c>
      <c r="R73" s="1">
        <f t="shared" si="3"/>
        <v>0.01801814488</v>
      </c>
      <c r="S73" s="1">
        <f t="shared" si="4"/>
        <v>0.004723675981</v>
      </c>
    </row>
    <row r="74" ht="15.75" customHeight="1">
      <c r="A74" s="1">
        <v>126.0</v>
      </c>
      <c r="B74" s="1" t="s">
        <v>19</v>
      </c>
      <c r="C74" s="1" t="s">
        <v>20</v>
      </c>
      <c r="D74" s="1">
        <v>48.0</v>
      </c>
      <c r="E74" s="1">
        <v>1.0</v>
      </c>
      <c r="F74" s="1" t="s">
        <v>26</v>
      </c>
      <c r="G74" s="1">
        <v>9.903487</v>
      </c>
      <c r="H74" s="1">
        <v>0.0</v>
      </c>
      <c r="I74" s="1">
        <v>0.0</v>
      </c>
      <c r="J74" s="1">
        <v>1.0</v>
      </c>
      <c r="K74" s="1">
        <v>0.0</v>
      </c>
      <c r="L74" s="1">
        <v>1.0</v>
      </c>
      <c r="M74" s="1">
        <v>1.0</v>
      </c>
      <c r="P74" s="1">
        <f t="shared" si="1"/>
        <v>-0.1433008289</v>
      </c>
      <c r="Q74" s="1">
        <f t="shared" si="2"/>
        <v>0.02053512758</v>
      </c>
      <c r="R74" s="1">
        <f t="shared" si="3"/>
        <v>-0.002942700804</v>
      </c>
      <c r="S74" s="1">
        <f t="shared" si="4"/>
        <v>0.0004216914646</v>
      </c>
    </row>
    <row r="75" ht="15.75" customHeight="1">
      <c r="A75" s="1">
        <v>125.0</v>
      </c>
      <c r="B75" s="1" t="s">
        <v>19</v>
      </c>
      <c r="C75" s="1" t="s">
        <v>20</v>
      </c>
      <c r="D75" s="1">
        <v>54.0</v>
      </c>
      <c r="E75" s="1">
        <v>0.0</v>
      </c>
      <c r="F75" s="1" t="s">
        <v>26</v>
      </c>
      <c r="G75" s="1">
        <v>10.49127</v>
      </c>
      <c r="H75" s="1">
        <v>0.0</v>
      </c>
      <c r="I75" s="1">
        <v>1.0</v>
      </c>
      <c r="J75" s="1">
        <v>3.0</v>
      </c>
      <c r="K75" s="1">
        <v>0.0</v>
      </c>
      <c r="L75" s="1">
        <v>1.0</v>
      </c>
      <c r="M75" s="1">
        <v>1.0</v>
      </c>
      <c r="P75" s="1">
        <f t="shared" si="1"/>
        <v>0.4444821711</v>
      </c>
      <c r="Q75" s="1">
        <f t="shared" si="2"/>
        <v>0.1975644004</v>
      </c>
      <c r="R75" s="1">
        <f t="shared" si="3"/>
        <v>0.08781385361</v>
      </c>
      <c r="S75" s="1">
        <f t="shared" si="4"/>
        <v>0.0390316923</v>
      </c>
    </row>
    <row r="76" ht="15.75" customHeight="1">
      <c r="A76" s="1">
        <v>122.0</v>
      </c>
      <c r="B76" s="1" t="s">
        <v>19</v>
      </c>
      <c r="C76" s="1" t="s">
        <v>20</v>
      </c>
      <c r="D76" s="1">
        <v>41.0</v>
      </c>
      <c r="E76" s="1">
        <v>0.0</v>
      </c>
      <c r="F76" s="1" t="s">
        <v>29</v>
      </c>
      <c r="G76" s="1">
        <v>10.77896</v>
      </c>
      <c r="H76" s="1">
        <v>1.0</v>
      </c>
      <c r="I76" s="1">
        <v>1.0</v>
      </c>
      <c r="J76" s="1">
        <v>1.0</v>
      </c>
      <c r="K76" s="1">
        <v>0.0</v>
      </c>
      <c r="L76" s="1">
        <v>3.0</v>
      </c>
      <c r="M76" s="1">
        <v>1.0</v>
      </c>
      <c r="P76" s="1">
        <f t="shared" si="1"/>
        <v>0.7321721711</v>
      </c>
      <c r="Q76" s="1">
        <f t="shared" si="2"/>
        <v>0.5360760881</v>
      </c>
      <c r="R76" s="1">
        <f t="shared" si="3"/>
        <v>0.3924999932</v>
      </c>
      <c r="S76" s="1">
        <f t="shared" si="4"/>
        <v>0.2873775722</v>
      </c>
    </row>
    <row r="77" ht="15.75" customHeight="1">
      <c r="A77" s="1">
        <v>37.0</v>
      </c>
      <c r="B77" s="1" t="s">
        <v>19</v>
      </c>
      <c r="C77" s="1" t="s">
        <v>22</v>
      </c>
      <c r="D77" s="1">
        <v>60.0</v>
      </c>
      <c r="E77" s="1">
        <v>1.0</v>
      </c>
      <c r="F77" s="1" t="s">
        <v>35</v>
      </c>
      <c r="G77" s="1">
        <v>9.10498</v>
      </c>
      <c r="H77" s="1">
        <v>0.0</v>
      </c>
      <c r="I77" s="1">
        <v>1.0</v>
      </c>
      <c r="J77" s="1">
        <v>2.0</v>
      </c>
      <c r="K77" s="1">
        <v>1.0</v>
      </c>
      <c r="L77" s="1">
        <v>1.0</v>
      </c>
      <c r="M77" s="1">
        <v>1.0</v>
      </c>
      <c r="P77" s="1">
        <f t="shared" si="1"/>
        <v>-0.9418078289</v>
      </c>
      <c r="Q77" s="1">
        <f t="shared" si="2"/>
        <v>0.8870019867</v>
      </c>
      <c r="R77" s="1">
        <f t="shared" si="3"/>
        <v>-0.8353854153</v>
      </c>
      <c r="S77" s="1">
        <f t="shared" si="4"/>
        <v>0.7867725244</v>
      </c>
    </row>
    <row r="78" ht="15.75" customHeight="1"/>
    <row r="79" ht="15.75" customHeight="1">
      <c r="P79" s="1">
        <f t="shared" ref="P79:S79" si="5">SUM(P2:P77)</f>
        <v>0</v>
      </c>
      <c r="Q79" s="1">
        <f t="shared" si="5"/>
        <v>27.12415716</v>
      </c>
      <c r="R79" s="1">
        <f t="shared" si="5"/>
        <v>-20.00674011</v>
      </c>
      <c r="S79" s="1">
        <f t="shared" si="5"/>
        <v>52.08849395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2019-02-19T09:46:48Z</dcterms:created>
  <dc:creator>Елена</dc:creator>
</cp:coreProperties>
</file>