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belyak/Dropbox (Aalto)/TSEP/Nordic_case_study/2022 data/optimisation_results/triton_results/"/>
    </mc:Choice>
  </mc:AlternateContent>
  <xr:revisionPtr revIDLastSave="0" documentId="13_ncr:1_{FF8F0CF5-0A76-2E42-8E69-CA188DF37E78}" xr6:coauthVersionLast="47" xr6:coauthVersionMax="47" xr10:uidLastSave="{00000000-0000-0000-0000-000000000000}"/>
  <bookViews>
    <workbookView xWindow="0" yWindow="500" windowWidth="38400" windowHeight="22340" xr2:uid="{00000000-000D-0000-FFFF-FFFF00000000}"/>
  </bookViews>
  <sheets>
    <sheet name="combined_results" sheetId="1" r:id="rId1"/>
    <sheet name="Null_ca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159" i="1" l="1" a="1"/>
  <c r="W159" i="1" s="1"/>
  <c r="V159" i="1" s="1"/>
  <c r="W158" i="1" a="1"/>
  <c r="W158" i="1" s="1"/>
  <c r="V158" i="1" s="1"/>
  <c r="W157" i="1" a="1"/>
  <c r="W157" i="1" s="1"/>
  <c r="V157" i="1" s="1"/>
  <c r="W156" i="1" a="1"/>
  <c r="W156" i="1" s="1"/>
  <c r="V156" i="1" s="1"/>
  <c r="W155" i="1" a="1"/>
  <c r="W155" i="1" s="1"/>
  <c r="V155" i="1" s="1"/>
  <c r="W154" i="1" a="1"/>
  <c r="W154" i="1" s="1"/>
  <c r="V154" i="1" s="1"/>
  <c r="W153" i="1" a="1"/>
  <c r="W153" i="1" s="1"/>
  <c r="V153" i="1" s="1"/>
  <c r="W152" i="1" a="1"/>
  <c r="W152" i="1" s="1"/>
  <c r="V152" i="1" s="1"/>
  <c r="W151" i="1" a="1"/>
  <c r="W151" i="1" s="1"/>
  <c r="V151" i="1" s="1"/>
  <c r="W150" i="1" a="1"/>
  <c r="W150" i="1" s="1"/>
  <c r="V150" i="1" s="1"/>
  <c r="W149" i="1" a="1"/>
  <c r="W149" i="1" s="1"/>
  <c r="V149" i="1" s="1"/>
  <c r="W148" i="1" a="1"/>
  <c r="W148" i="1" s="1"/>
  <c r="V148" i="1" s="1"/>
  <c r="Q159" i="1" a="1"/>
  <c r="Q159" i="1" s="1"/>
  <c r="P159" i="1" s="1"/>
  <c r="Q158" i="1" a="1"/>
  <c r="Q158" i="1" s="1"/>
  <c r="P158" i="1" s="1"/>
  <c r="Q157" i="1" a="1"/>
  <c r="Q157" i="1" s="1"/>
  <c r="P157" i="1" s="1"/>
  <c r="Q156" i="1" a="1"/>
  <c r="Q156" i="1" s="1"/>
  <c r="P156" i="1" s="1"/>
  <c r="Q155" i="1" a="1"/>
  <c r="Q155" i="1" s="1"/>
  <c r="P155" i="1" s="1"/>
  <c r="Q154" i="1" a="1"/>
  <c r="Q154" i="1" s="1"/>
  <c r="P154" i="1" s="1"/>
  <c r="Q153" i="1" a="1"/>
  <c r="Q153" i="1" s="1"/>
  <c r="P153" i="1" s="1"/>
  <c r="Q152" i="1" a="1"/>
  <c r="Q152" i="1" s="1"/>
  <c r="P152" i="1" s="1"/>
  <c r="Q151" i="1" a="1"/>
  <c r="Q151" i="1" s="1"/>
  <c r="P151" i="1" s="1"/>
  <c r="Q150" i="1" a="1"/>
  <c r="Q150" i="1" s="1"/>
  <c r="P150" i="1" s="1"/>
  <c r="Q149" i="1" a="1"/>
  <c r="Q149" i="1" s="1"/>
  <c r="P149" i="1" s="1"/>
  <c r="Q148" i="1" a="1"/>
  <c r="Q148" i="1" s="1"/>
  <c r="P148" i="1" s="1"/>
  <c r="K159" i="1" a="1"/>
  <c r="K159" i="1" s="1"/>
  <c r="J159" i="1" s="1"/>
  <c r="K158" i="1" a="1"/>
  <c r="K158" i="1" s="1"/>
  <c r="J158" i="1" s="1"/>
  <c r="K157" i="1" a="1"/>
  <c r="K157" i="1" s="1"/>
  <c r="J157" i="1" s="1"/>
  <c r="K156" i="1" a="1"/>
  <c r="K156" i="1" s="1"/>
  <c r="J156" i="1" s="1"/>
  <c r="K155" i="1" a="1"/>
  <c r="K155" i="1" s="1"/>
  <c r="J155" i="1" s="1"/>
  <c r="K154" i="1" a="1"/>
  <c r="K154" i="1" s="1"/>
  <c r="J154" i="1" s="1"/>
  <c r="K153" i="1" a="1"/>
  <c r="K153" i="1" s="1"/>
  <c r="J153" i="1" s="1"/>
  <c r="K152" i="1" a="1"/>
  <c r="K152" i="1" s="1"/>
  <c r="J152" i="1" s="1"/>
  <c r="K151" i="1" a="1"/>
  <c r="K151" i="1" s="1"/>
  <c r="J151" i="1" s="1"/>
  <c r="K150" i="1" a="1"/>
  <c r="K150" i="1" s="1"/>
  <c r="J150" i="1" s="1"/>
  <c r="K149" i="1" a="1"/>
  <c r="K149" i="1" s="1"/>
  <c r="J149" i="1" s="1"/>
  <c r="K148" i="1" a="1"/>
  <c r="K148" i="1" s="1"/>
  <c r="J148" i="1" s="1"/>
  <c r="E157" i="1" a="1"/>
  <c r="E157" i="1" s="1"/>
  <c r="D157" i="1" s="1"/>
  <c r="E158" i="1" a="1"/>
  <c r="E158" i="1" s="1"/>
  <c r="D158" i="1" s="1"/>
  <c r="E159" i="1" a="1"/>
  <c r="E159" i="1" s="1"/>
  <c r="D159" i="1" s="1"/>
  <c r="E156" i="1" a="1"/>
  <c r="E156" i="1" s="1"/>
  <c r="D156" i="1" s="1"/>
  <c r="E153" i="1" a="1"/>
  <c r="E153" i="1" s="1"/>
  <c r="D153" i="1" s="1"/>
  <c r="E154" i="1" a="1"/>
  <c r="E154" i="1" s="1"/>
  <c r="D154" i="1" s="1"/>
  <c r="E155" i="1" a="1"/>
  <c r="E155" i="1" s="1"/>
  <c r="D155" i="1" s="1"/>
  <c r="E152" i="1" a="1"/>
  <c r="E152" i="1" s="1"/>
  <c r="D152" i="1" s="1"/>
  <c r="E149" i="1" a="1"/>
  <c r="E149" i="1" s="1"/>
  <c r="D149" i="1" s="1"/>
  <c r="E150" i="1" a="1"/>
  <c r="E150" i="1" s="1"/>
  <c r="D150" i="1" s="1"/>
  <c r="E151" i="1" a="1"/>
  <c r="E151" i="1" s="1"/>
  <c r="D151" i="1" s="1"/>
  <c r="E148" i="1" a="1"/>
  <c r="E148" i="1" s="1"/>
  <c r="D148" i="1" s="1"/>
  <c r="W100" i="1" a="1"/>
  <c r="W100" i="1" s="1"/>
  <c r="V100" i="1" s="1"/>
  <c r="W99" i="1" a="1"/>
  <c r="W99" i="1" s="1"/>
  <c r="V99" i="1" s="1"/>
  <c r="W98" i="1" a="1"/>
  <c r="W98" i="1" s="1"/>
  <c r="V98" i="1" s="1"/>
  <c r="W97" i="1" a="1"/>
  <c r="W97" i="1" s="1"/>
  <c r="V97" i="1" s="1"/>
  <c r="W96" i="1" a="1"/>
  <c r="W96" i="1" s="1"/>
  <c r="V96" i="1" s="1"/>
  <c r="W95" i="1" a="1"/>
  <c r="W95" i="1" s="1"/>
  <c r="V95" i="1" s="1"/>
  <c r="W94" i="1" a="1"/>
  <c r="W94" i="1" s="1"/>
  <c r="V94" i="1" s="1"/>
  <c r="W93" i="1" a="1"/>
  <c r="W93" i="1" s="1"/>
  <c r="V93" i="1" s="1"/>
  <c r="W92" i="1" a="1"/>
  <c r="W92" i="1" s="1"/>
  <c r="V92" i="1" s="1"/>
  <c r="W91" i="1" a="1"/>
  <c r="W91" i="1" s="1"/>
  <c r="V91" i="1" s="1"/>
  <c r="W90" i="1" a="1"/>
  <c r="W90" i="1" s="1"/>
  <c r="V90" i="1" s="1"/>
  <c r="W89" i="1" a="1"/>
  <c r="W89" i="1" s="1"/>
  <c r="V89" i="1" s="1"/>
  <c r="Q100" i="1" a="1"/>
  <c r="Q100" i="1" s="1"/>
  <c r="P100" i="1" s="1"/>
  <c r="Q99" i="1" a="1"/>
  <c r="Q99" i="1" s="1"/>
  <c r="P99" i="1" s="1"/>
  <c r="Q98" i="1" a="1"/>
  <c r="Q98" i="1" s="1"/>
  <c r="P98" i="1" s="1"/>
  <c r="Q97" i="1" a="1"/>
  <c r="Q97" i="1" s="1"/>
  <c r="P97" i="1" s="1"/>
  <c r="Q96" i="1" a="1"/>
  <c r="Q96" i="1" s="1"/>
  <c r="P96" i="1" s="1"/>
  <c r="Q95" i="1" a="1"/>
  <c r="Q95" i="1" s="1"/>
  <c r="P95" i="1" s="1"/>
  <c r="Q94" i="1" a="1"/>
  <c r="Q94" i="1" s="1"/>
  <c r="P94" i="1" s="1"/>
  <c r="Q93" i="1" a="1"/>
  <c r="Q93" i="1" s="1"/>
  <c r="P93" i="1" s="1"/>
  <c r="Q92" i="1" a="1"/>
  <c r="Q92" i="1" s="1"/>
  <c r="P92" i="1" s="1"/>
  <c r="Q91" i="1" a="1"/>
  <c r="Q91" i="1" s="1"/>
  <c r="P91" i="1" s="1"/>
  <c r="Q90" i="1" a="1"/>
  <c r="Q90" i="1" s="1"/>
  <c r="P90" i="1" s="1"/>
  <c r="Q89" i="1" a="1"/>
  <c r="Q89" i="1" s="1"/>
  <c r="P89" i="1" s="1"/>
  <c r="K100" i="1" a="1"/>
  <c r="K100" i="1" s="1"/>
  <c r="J100" i="1" s="1"/>
  <c r="K99" i="1" a="1"/>
  <c r="K99" i="1" s="1"/>
  <c r="J99" i="1" s="1"/>
  <c r="K98" i="1" a="1"/>
  <c r="K98" i="1" s="1"/>
  <c r="J98" i="1" s="1"/>
  <c r="K97" i="1" a="1"/>
  <c r="K97" i="1" s="1"/>
  <c r="J97" i="1" s="1"/>
  <c r="K96" i="1" a="1"/>
  <c r="K96" i="1" s="1"/>
  <c r="J96" i="1" s="1"/>
  <c r="K95" i="1" a="1"/>
  <c r="K95" i="1" s="1"/>
  <c r="J95" i="1" s="1"/>
  <c r="K94" i="1" a="1"/>
  <c r="K94" i="1" s="1"/>
  <c r="J94" i="1" s="1"/>
  <c r="K93" i="1" a="1"/>
  <c r="K93" i="1" s="1"/>
  <c r="J93" i="1" s="1"/>
  <c r="K92" i="1" a="1"/>
  <c r="K92" i="1" s="1"/>
  <c r="J92" i="1" s="1"/>
  <c r="K91" i="1" a="1"/>
  <c r="K91" i="1" s="1"/>
  <c r="J91" i="1" s="1"/>
  <c r="K90" i="1" a="1"/>
  <c r="K90" i="1" s="1"/>
  <c r="J90" i="1" s="1"/>
  <c r="K89" i="1" a="1"/>
  <c r="K89" i="1" s="1"/>
  <c r="J89" i="1" s="1"/>
  <c r="E98" i="1" a="1"/>
  <c r="E98" i="1" s="1"/>
  <c r="D98" i="1" s="1"/>
  <c r="E99" i="1" a="1"/>
  <c r="E99" i="1" s="1"/>
  <c r="D99" i="1" s="1"/>
  <c r="E100" i="1" a="1"/>
  <c r="E100" i="1" s="1"/>
  <c r="D100" i="1" s="1"/>
  <c r="E97" i="1" a="1"/>
  <c r="E97" i="1" s="1"/>
  <c r="D97" i="1" s="1"/>
  <c r="E94" i="1" a="1"/>
  <c r="E94" i="1" s="1"/>
  <c r="D94" i="1" s="1"/>
  <c r="E95" i="1" a="1"/>
  <c r="E95" i="1" s="1"/>
  <c r="D95" i="1" s="1"/>
  <c r="E96" i="1" a="1"/>
  <c r="E96" i="1" s="1"/>
  <c r="D96" i="1" s="1"/>
  <c r="E93" i="1" a="1"/>
  <c r="E93" i="1" s="1"/>
  <c r="D93" i="1" s="1"/>
  <c r="E90" i="1" a="1"/>
  <c r="E90" i="1" s="1"/>
  <c r="D90" i="1" s="1"/>
  <c r="E91" i="1" a="1"/>
  <c r="E91" i="1" s="1"/>
  <c r="D91" i="1" s="1"/>
  <c r="E92" i="1" a="1"/>
  <c r="E92" i="1" s="1"/>
  <c r="D92" i="1" s="1"/>
  <c r="E89" i="1" a="1"/>
  <c r="E89" i="1" s="1"/>
  <c r="D89" i="1" s="1"/>
  <c r="X33" i="1" a="1"/>
  <c r="X33" i="1" s="1"/>
  <c r="W33" i="1" s="1"/>
  <c r="X32" i="1" a="1"/>
  <c r="X32" i="1" s="1"/>
  <c r="W32" i="1" s="1"/>
  <c r="X31" i="1" a="1"/>
  <c r="X31" i="1" s="1"/>
  <c r="W31" i="1" s="1"/>
  <c r="X30" i="1" a="1"/>
  <c r="X30" i="1" s="1"/>
  <c r="W30" i="1" s="1"/>
  <c r="X29" i="1" a="1"/>
  <c r="X29" i="1" s="1"/>
  <c r="W29" i="1" s="1"/>
  <c r="X28" i="1" a="1"/>
  <c r="X28" i="1" s="1"/>
  <c r="W28" i="1" s="1"/>
  <c r="X27" i="1" a="1"/>
  <c r="X27" i="1" s="1"/>
  <c r="W27" i="1" s="1"/>
  <c r="X26" i="1" a="1"/>
  <c r="X26" i="1" s="1"/>
  <c r="W26" i="1" s="1"/>
  <c r="X25" i="1" a="1"/>
  <c r="X25" i="1" s="1"/>
  <c r="W25" i="1" s="1"/>
  <c r="X24" i="1" a="1"/>
  <c r="X24" i="1" s="1"/>
  <c r="W24" i="1" s="1"/>
  <c r="X23" i="1" a="1"/>
  <c r="X23" i="1" s="1"/>
  <c r="W23" i="1" s="1"/>
  <c r="X22" i="1" a="1"/>
  <c r="X22" i="1" s="1"/>
  <c r="W22" i="1" s="1"/>
  <c r="Q33" i="1" a="1"/>
  <c r="Q33" i="1" s="1"/>
  <c r="P33" i="1" s="1"/>
  <c r="Q32" i="1" a="1"/>
  <c r="Q32" i="1" s="1"/>
  <c r="P32" i="1" s="1"/>
  <c r="Q31" i="1" a="1"/>
  <c r="Q31" i="1" s="1"/>
  <c r="P31" i="1" s="1"/>
  <c r="Q30" i="1" a="1"/>
  <c r="Q30" i="1" s="1"/>
  <c r="P30" i="1" s="1"/>
  <c r="Q29" i="1" a="1"/>
  <c r="Q29" i="1" s="1"/>
  <c r="P29" i="1" s="1"/>
  <c r="Q28" i="1" a="1"/>
  <c r="Q28" i="1" s="1"/>
  <c r="P28" i="1" s="1"/>
  <c r="Q27" i="1" a="1"/>
  <c r="Q27" i="1" s="1"/>
  <c r="P27" i="1" s="1"/>
  <c r="Q26" i="1" a="1"/>
  <c r="Q26" i="1" s="1"/>
  <c r="P26" i="1" s="1"/>
  <c r="Q25" i="1" a="1"/>
  <c r="Q25" i="1" s="1"/>
  <c r="P25" i="1" s="1"/>
  <c r="Q24" i="1" a="1"/>
  <c r="Q24" i="1" s="1"/>
  <c r="P24" i="1" s="1"/>
  <c r="Q23" i="1" a="1"/>
  <c r="Q23" i="1" s="1"/>
  <c r="P23" i="1" s="1"/>
  <c r="Q22" i="1" a="1"/>
  <c r="Q22" i="1" s="1"/>
  <c r="P22" i="1" s="1"/>
  <c r="K33" i="1" a="1"/>
  <c r="K33" i="1" s="1"/>
  <c r="J33" i="1" s="1"/>
  <c r="K32" i="1" a="1"/>
  <c r="K32" i="1" s="1"/>
  <c r="J32" i="1" s="1"/>
  <c r="K31" i="1" a="1"/>
  <c r="K31" i="1" s="1"/>
  <c r="J31" i="1" s="1"/>
  <c r="K30" i="1" a="1"/>
  <c r="K30" i="1" s="1"/>
  <c r="J30" i="1" s="1"/>
  <c r="K29" i="1" a="1"/>
  <c r="K29" i="1" s="1"/>
  <c r="J29" i="1" s="1"/>
  <c r="K28" i="1" a="1"/>
  <c r="K28" i="1" s="1"/>
  <c r="J28" i="1" s="1"/>
  <c r="K27" i="1" a="1"/>
  <c r="K27" i="1" s="1"/>
  <c r="J27" i="1" s="1"/>
  <c r="K26" i="1" a="1"/>
  <c r="K26" i="1" s="1"/>
  <c r="J26" i="1" s="1"/>
  <c r="K25" i="1" a="1"/>
  <c r="K25" i="1" s="1"/>
  <c r="J25" i="1" s="1"/>
  <c r="K24" i="1" a="1"/>
  <c r="K24" i="1" s="1"/>
  <c r="J24" i="1" s="1"/>
  <c r="K23" i="1" a="1"/>
  <c r="K23" i="1" s="1"/>
  <c r="J23" i="1" s="1"/>
  <c r="K22" i="1" a="1"/>
  <c r="K22" i="1" s="1"/>
  <c r="J22" i="1" s="1"/>
  <c r="E31" i="1" a="1"/>
  <c r="E31" i="1" s="1"/>
  <c r="D31" i="1" s="1"/>
  <c r="E32" i="1" a="1"/>
  <c r="E32" i="1" s="1"/>
  <c r="D32" i="1" s="1"/>
  <c r="E33" i="1" a="1"/>
  <c r="E33" i="1" s="1"/>
  <c r="D33" i="1" s="1"/>
  <c r="E30" i="1" a="1"/>
  <c r="E30" i="1" s="1"/>
  <c r="D30" i="1" s="1"/>
  <c r="E27" i="1" a="1"/>
  <c r="E27" i="1" s="1"/>
  <c r="D27" i="1" s="1"/>
  <c r="E28" i="1" a="1"/>
  <c r="E28" i="1" s="1"/>
  <c r="D28" i="1" s="1"/>
  <c r="E29" i="1" a="1"/>
  <c r="E29" i="1" s="1"/>
  <c r="D29" i="1" s="1"/>
  <c r="E26" i="1" a="1"/>
  <c r="E26" i="1" s="1"/>
  <c r="D26" i="1" s="1"/>
  <c r="E23" i="1" a="1"/>
  <c r="E23" i="1" s="1"/>
  <c r="D23" i="1" s="1"/>
  <c r="E24" i="1" a="1"/>
  <c r="E24" i="1" s="1"/>
  <c r="D24" i="1" s="1"/>
  <c r="E25" i="1" a="1"/>
  <c r="E25" i="1" s="1"/>
  <c r="D25" i="1" s="1"/>
  <c r="E22" i="1" a="1"/>
  <c r="E22" i="1" s="1"/>
  <c r="D22" i="1" s="1"/>
  <c r="O13" i="1" s="1" a="1"/>
  <c r="O13" i="1" s="1"/>
  <c r="S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<sst xmlns="http://schemas.openxmlformats.org/spreadsheetml/2006/main" count="129" uniqueCount="38">
  <si>
    <t>Perfect competition</t>
  </si>
  <si>
    <t>Gen. budget</t>
  </si>
  <si>
    <t>Transm. Budget</t>
  </si>
  <si>
    <t>Tax</t>
  </si>
  <si>
    <t>Incentive</t>
  </si>
  <si>
    <t>obj_value</t>
  </si>
  <si>
    <t>VRES_share</t>
  </si>
  <si>
    <t>Total generation</t>
  </si>
  <si>
    <t>Tax = 1</t>
  </si>
  <si>
    <t>Tax = -1</t>
  </si>
  <si>
    <t>Generation</t>
  </si>
  <si>
    <t>Transm.</t>
  </si>
  <si>
    <t>incentive</t>
  </si>
  <si>
    <t>Transm. = 1</t>
  </si>
  <si>
    <t>Transm. = -1</t>
  </si>
  <si>
    <t xml:space="preserve">Generation </t>
  </si>
  <si>
    <t>Incentive = 1</t>
  </si>
  <si>
    <t>Incentive = -1</t>
  </si>
  <si>
    <t xml:space="preserve">Generaion </t>
  </si>
  <si>
    <t>NULL CASE</t>
  </si>
  <si>
    <t>Total welfare</t>
  </si>
  <si>
    <t xml:space="preserve">VRES share </t>
  </si>
  <si>
    <t xml:space="preserve">Total generation </t>
  </si>
  <si>
    <t xml:space="preserve">Investemnts </t>
  </si>
  <si>
    <t>Low incentive</t>
  </si>
  <si>
    <t>High incentive</t>
  </si>
  <si>
    <t xml:space="preserve">High transm. budget </t>
  </si>
  <si>
    <t xml:space="preserve">Low transm. budget </t>
  </si>
  <si>
    <t>High transm. budget</t>
  </si>
  <si>
    <t>Low tax</t>
  </si>
  <si>
    <t>High tax</t>
  </si>
  <si>
    <t>Low transm. budget</t>
  </si>
  <si>
    <t>(0, 0, 6000, 0, 0, 9000, 0, 9000, 0, 6000)</t>
  </si>
  <si>
    <t>(0, 0, 0, 0, 0, 9000, 0, 9000, 0, 0)</t>
  </si>
  <si>
    <t>(0, 0, 6000, 0, 0, 9000, 0, 9000, 0, 3000)</t>
  </si>
  <si>
    <t>(0, 0, 6000, 6000, 0, 9000, 3000, 9000, 3000, 3000)</t>
  </si>
  <si>
    <t>(0, 0, 9000, 0, 0, 9000, 3000, 9000, 3000, 3000)</t>
  </si>
  <si>
    <t>(0, 0, 0, 9000, 0, 9000, 3000, 9000, 0, 3000)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</si>
</sst>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2" fontId="0" fillId="0" borderId="0" xfId="0" applyNumberFormat="1"/>
    <xf numFmtId="2" fontId="0" fillId="33" borderId="0" xfId="0" applyNumberFormat="1" applyFill="1"/>
    <xf numFmtId="0" fontId="0" fillId="34" borderId="0" xfId="0" applyFill="1"/>
    <xf numFmtId="2" fontId="0" fillId="34" borderId="0" xfId="0" applyNumberFormat="1" applyFill="1"/>
    <xf numFmtId="4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4020202020204" pitchFamily="34" charset="0"/>
                <a:ea typeface="+mn-ea"/>
                <a:cs typeface="Arial Narrow" panose="020B0604020202020204" pitchFamily="34" charset="0"/>
              </a:defRPr>
            </a:pPr>
            <a:r>
              <a:rPr lang="en-GB" sz="2400" b="0" i="0">
                <a:latin typeface="Arial Narrow" panose="020B0604020202020204" pitchFamily="34" charset="0"/>
                <a:cs typeface="Arial Narrow" panose="020B0604020202020204" pitchFamily="34" charset="0"/>
              </a:rPr>
              <a:t>Total</a:t>
            </a:r>
            <a:r>
              <a:rPr lang="en-GB" sz="2400" b="0" i="0" baseline="0">
                <a:latin typeface="Arial Narrow" panose="020B0604020202020204" pitchFamily="34" charset="0"/>
                <a:cs typeface="Arial Narrow" panose="020B0604020202020204" pitchFamily="34" charset="0"/>
              </a:rPr>
              <a:t> welfare</a:t>
            </a:r>
            <a:endParaRPr lang="en-GB" sz="2400" b="0" i="0">
              <a:latin typeface="Arial Narrow" panose="020B0604020202020204" pitchFamily="34" charset="0"/>
              <a:cs typeface="Arial Narrow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4020202020204" pitchFamily="34" charset="0"/>
              <a:ea typeface="+mn-ea"/>
              <a:cs typeface="Arial Narrow" panose="020B0604020202020204" pitchFamily="34" charset="0"/>
            </a:defRPr>
          </a:pPr>
          <a:endParaRPr lang="en-FI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Low tax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combined_results!$A$35:$B$42</c:f>
              <c:multiLvlStrCache>
                <c:ptCount val="8"/>
                <c:lvl>
                  <c:pt idx="0">
                    <c:v>Low transm. budget </c:v>
                  </c:pt>
                  <c:pt idx="1">
                    <c:v>Low transm. budget </c:v>
                  </c:pt>
                  <c:pt idx="2">
                    <c:v>High transm. budget </c:v>
                  </c:pt>
                  <c:pt idx="3">
                    <c:v>High transm. budget</c:v>
                  </c:pt>
                  <c:pt idx="4">
                    <c:v>Low transm. budget </c:v>
                  </c:pt>
                  <c:pt idx="5">
                    <c:v>Low transm. budget </c:v>
                  </c:pt>
                  <c:pt idx="6">
                    <c:v>High transm. budget </c:v>
                  </c:pt>
                  <c:pt idx="7">
                    <c:v>High transm. budget</c:v>
                  </c:pt>
                </c:lvl>
                <c:lvl>
                  <c:pt idx="0">
                    <c:v>Low incentive</c:v>
                  </c:pt>
                  <c:pt idx="1">
                    <c:v>High incentive</c:v>
                  </c:pt>
                  <c:pt idx="2">
                    <c:v>Low incentive</c:v>
                  </c:pt>
                  <c:pt idx="3">
                    <c:v>High incentive</c:v>
                  </c:pt>
                  <c:pt idx="4">
                    <c:v>Low incentive</c:v>
                  </c:pt>
                  <c:pt idx="5">
                    <c:v>High incentive</c:v>
                  </c:pt>
                  <c:pt idx="6">
                    <c:v>Low incentive</c:v>
                  </c:pt>
                  <c:pt idx="7">
                    <c:v>High incentive</c:v>
                  </c:pt>
                </c:lvl>
              </c:multiLvlStrCache>
            </c:multiLvlStrRef>
          </c:cat>
          <c:val>
            <c:numRef>
              <c:f>(combined_results!$J$26:$J$29,combined_results!$W$26:$W$29)</c:f>
              <c:numCache>
                <c:formatCode>0.00</c:formatCode>
                <c:ptCount val="8"/>
                <c:pt idx="0">
                  <c:v>3.2718042308264335</c:v>
                </c:pt>
                <c:pt idx="1">
                  <c:v>3.6714490533493649</c:v>
                </c:pt>
                <c:pt idx="2">
                  <c:v>3.2718042308264335</c:v>
                </c:pt>
                <c:pt idx="3">
                  <c:v>3.6764218867447194</c:v>
                </c:pt>
                <c:pt idx="4">
                  <c:v>4.0070518877360186</c:v>
                </c:pt>
                <c:pt idx="5">
                  <c:v>4.3263966877602655</c:v>
                </c:pt>
                <c:pt idx="6">
                  <c:v>4.0508772432073981</c:v>
                </c:pt>
                <c:pt idx="7">
                  <c:v>4.3794630457762125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A5-8748-915B-58C3E793BEB9}"/>
            </c:ext>
          </c:extLst>
        </c:ser>
        <c:ser>
          <c:idx val="0"/>
          <c:order val="1"/>
          <c:tx>
            <c:v>High tax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combined_results!$A$35:$B$42</c:f>
              <c:multiLvlStrCache>
                <c:ptCount val="8"/>
                <c:lvl>
                  <c:pt idx="0">
                    <c:v>Low transm. budget </c:v>
                  </c:pt>
                  <c:pt idx="1">
                    <c:v>Low transm. budget </c:v>
                  </c:pt>
                  <c:pt idx="2">
                    <c:v>High transm. budget </c:v>
                  </c:pt>
                  <c:pt idx="3">
                    <c:v>High transm. budget</c:v>
                  </c:pt>
                  <c:pt idx="4">
                    <c:v>Low transm. budget </c:v>
                  </c:pt>
                  <c:pt idx="5">
                    <c:v>Low transm. budget </c:v>
                  </c:pt>
                  <c:pt idx="6">
                    <c:v>High transm. budget </c:v>
                  </c:pt>
                  <c:pt idx="7">
                    <c:v>High transm. budget</c:v>
                  </c:pt>
                </c:lvl>
                <c:lvl>
                  <c:pt idx="0">
                    <c:v>Low incentive</c:v>
                  </c:pt>
                  <c:pt idx="1">
                    <c:v>High incentive</c:v>
                  </c:pt>
                  <c:pt idx="2">
                    <c:v>Low incentive</c:v>
                  </c:pt>
                  <c:pt idx="3">
                    <c:v>High incentive</c:v>
                  </c:pt>
                  <c:pt idx="4">
                    <c:v>Low incentive</c:v>
                  </c:pt>
                  <c:pt idx="5">
                    <c:v>High incentive</c:v>
                  </c:pt>
                  <c:pt idx="6">
                    <c:v>Low incentive</c:v>
                  </c:pt>
                  <c:pt idx="7">
                    <c:v>High incentive</c:v>
                  </c:pt>
                </c:lvl>
              </c:multiLvlStrCache>
            </c:multiLvlStrRef>
          </c:cat>
          <c:val>
            <c:numRef>
              <c:f>(combined_results!$D$26:$D$29,combined_results!$P$26:$P$29)</c:f>
              <c:numCache>
                <c:formatCode>0.00</c:formatCode>
                <c:ptCount val="8"/>
                <c:pt idx="0">
                  <c:v>3.2718042308264335</c:v>
                </c:pt>
                <c:pt idx="1">
                  <c:v>3.6714490533493649</c:v>
                </c:pt>
                <c:pt idx="2">
                  <c:v>3.2718042308264335</c:v>
                </c:pt>
                <c:pt idx="3">
                  <c:v>3.6764218867447194</c:v>
                </c:pt>
                <c:pt idx="4">
                  <c:v>4.0070518877360186</c:v>
                </c:pt>
                <c:pt idx="5">
                  <c:v>4.3263966877602655</c:v>
                </c:pt>
                <c:pt idx="6">
                  <c:v>4.0508772432073981</c:v>
                </c:pt>
                <c:pt idx="7">
                  <c:v>4.3794630457762125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5-8748-915B-58C3E793B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4516223"/>
        <c:axId val="1381346207"/>
      </c:barChart>
      <c:catAx>
        <c:axId val="1434516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4020202020204" pitchFamily="34" charset="0"/>
                <a:ea typeface="+mn-ea"/>
                <a:cs typeface="Arial Narrow" panose="020B0604020202020204" pitchFamily="34" charset="0"/>
              </a:defRPr>
            </a:pPr>
            <a:endParaRPr lang="en-FI"/>
          </a:p>
        </c:txPr>
        <c:crossAx val="1381346207"/>
        <c:crosses val="autoZero"/>
        <c:auto val="1"/>
        <c:lblAlgn val="ctr"/>
        <c:lblOffset val="100"/>
        <c:noMultiLvlLbl val="0"/>
      </c:catAx>
      <c:valAx>
        <c:axId val="1381346207"/>
        <c:scaling>
          <c:orientation val="minMax"/>
          <c:max val="4.5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rial Narrow" panose="020B0604020202020204" pitchFamily="34" charset="0"/>
                    <a:ea typeface="+mn-ea"/>
                    <a:cs typeface="Arial Narrow" panose="020B0604020202020204" pitchFamily="34" charset="0"/>
                  </a:defRPr>
                </a:pPr>
                <a:r>
                  <a:rPr lang="en-GB" sz="1400" b="0" i="0">
                    <a:latin typeface="Arial Narrow" panose="020B0604020202020204" pitchFamily="34" charset="0"/>
                    <a:cs typeface="Arial Narrow" panose="020B0604020202020204" pitchFamily="34" charset="0"/>
                  </a:rPr>
                  <a:t>Difference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n-FI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434516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4020202020204" pitchFamily="34" charset="0"/>
              <a:ea typeface="+mn-ea"/>
              <a:cs typeface="Arial Narrow" panose="020B0604020202020204" pitchFamily="34" charset="0"/>
            </a:defRPr>
          </a:pPr>
          <a:endParaRPr lang="en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4020202020204" pitchFamily="34" charset="0"/>
                <a:ea typeface="+mn-ea"/>
                <a:cs typeface="Arial Narrow" panose="020B0604020202020204" pitchFamily="34" charset="0"/>
              </a:defRPr>
            </a:pPr>
            <a:r>
              <a:rPr lang="en-GB" sz="2400" b="0" i="0">
                <a:latin typeface="Arial Narrow" panose="020B0604020202020204" pitchFamily="34" charset="0"/>
                <a:cs typeface="Arial Narrow" panose="020B0604020202020204" pitchFamily="34" charset="0"/>
              </a:rPr>
              <a:t>Total</a:t>
            </a:r>
            <a:r>
              <a:rPr lang="en-GB" sz="2400" b="0" i="0" baseline="0">
                <a:latin typeface="Arial Narrow" panose="020B0604020202020204" pitchFamily="34" charset="0"/>
                <a:cs typeface="Arial Narrow" panose="020B0604020202020204" pitchFamily="34" charset="0"/>
              </a:rPr>
              <a:t> generation</a:t>
            </a:r>
            <a:endParaRPr lang="en-GB" sz="2400" b="0" i="0">
              <a:latin typeface="Arial Narrow" panose="020B0604020202020204" pitchFamily="34" charset="0"/>
              <a:cs typeface="Arial Narrow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4020202020204" pitchFamily="34" charset="0"/>
              <a:ea typeface="+mn-ea"/>
              <a:cs typeface="Arial Narrow" panose="020B0604020202020204" pitchFamily="34" charset="0"/>
            </a:defRPr>
          </a:pPr>
          <a:endParaRPr lang="en-FI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Low tax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combined_results!$A$35:$B$42</c:f>
              <c:multiLvlStrCache>
                <c:ptCount val="8"/>
                <c:lvl>
                  <c:pt idx="0">
                    <c:v>Low transm. budget </c:v>
                  </c:pt>
                  <c:pt idx="1">
                    <c:v>Low transm. budget </c:v>
                  </c:pt>
                  <c:pt idx="2">
                    <c:v>High transm. budget </c:v>
                  </c:pt>
                  <c:pt idx="3">
                    <c:v>High transm. budget</c:v>
                  </c:pt>
                  <c:pt idx="4">
                    <c:v>Low transm. budget </c:v>
                  </c:pt>
                  <c:pt idx="5">
                    <c:v>Low transm. budget </c:v>
                  </c:pt>
                  <c:pt idx="6">
                    <c:v>High transm. budget </c:v>
                  </c:pt>
                  <c:pt idx="7">
                    <c:v>High transm. budget</c:v>
                  </c:pt>
                </c:lvl>
                <c:lvl>
                  <c:pt idx="0">
                    <c:v>Low incentive</c:v>
                  </c:pt>
                  <c:pt idx="1">
                    <c:v>High incentive</c:v>
                  </c:pt>
                  <c:pt idx="2">
                    <c:v>Low incentive</c:v>
                  </c:pt>
                  <c:pt idx="3">
                    <c:v>High incentive</c:v>
                  </c:pt>
                  <c:pt idx="4">
                    <c:v>Low incentive</c:v>
                  </c:pt>
                  <c:pt idx="5">
                    <c:v>High incentive</c:v>
                  </c:pt>
                  <c:pt idx="6">
                    <c:v>Low incentive</c:v>
                  </c:pt>
                  <c:pt idx="7">
                    <c:v>High incentive</c:v>
                  </c:pt>
                </c:lvl>
              </c:multiLvlStrCache>
            </c:multiLvlStrRef>
          </c:cat>
          <c:val>
            <c:numRef>
              <c:f>(combined_results!$J$30:$J$33,combined_results!$W$30:$W$33)</c:f>
              <c:numCache>
                <c:formatCode>0.00</c:formatCode>
                <c:ptCount val="8"/>
                <c:pt idx="0">
                  <c:v>105.15845045116721</c:v>
                </c:pt>
                <c:pt idx="1">
                  <c:v>106.87721564479202</c:v>
                </c:pt>
                <c:pt idx="2">
                  <c:v>105.15845045116721</c:v>
                </c:pt>
                <c:pt idx="3">
                  <c:v>105.78417874962871</c:v>
                </c:pt>
                <c:pt idx="4">
                  <c:v>149.52175111926832</c:v>
                </c:pt>
                <c:pt idx="5">
                  <c:v>154.98658275710747</c:v>
                </c:pt>
                <c:pt idx="6">
                  <c:v>158.57663487039818</c:v>
                </c:pt>
                <c:pt idx="7">
                  <c:v>165.81715479577429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D2-2540-BEFB-F19552E52235}"/>
            </c:ext>
          </c:extLst>
        </c:ser>
        <c:ser>
          <c:idx val="0"/>
          <c:order val="1"/>
          <c:tx>
            <c:v>High tax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combined_results!$A$35:$B$42</c:f>
              <c:multiLvlStrCache>
                <c:ptCount val="8"/>
                <c:lvl>
                  <c:pt idx="0">
                    <c:v>Low transm. budget </c:v>
                  </c:pt>
                  <c:pt idx="1">
                    <c:v>Low transm. budget </c:v>
                  </c:pt>
                  <c:pt idx="2">
                    <c:v>High transm. budget </c:v>
                  </c:pt>
                  <c:pt idx="3">
                    <c:v>High transm. budget</c:v>
                  </c:pt>
                  <c:pt idx="4">
                    <c:v>Low transm. budget </c:v>
                  </c:pt>
                  <c:pt idx="5">
                    <c:v>Low transm. budget </c:v>
                  </c:pt>
                  <c:pt idx="6">
                    <c:v>High transm. budget </c:v>
                  </c:pt>
                  <c:pt idx="7">
                    <c:v>High transm. budget</c:v>
                  </c:pt>
                </c:lvl>
                <c:lvl>
                  <c:pt idx="0">
                    <c:v>Low incentive</c:v>
                  </c:pt>
                  <c:pt idx="1">
                    <c:v>High incentive</c:v>
                  </c:pt>
                  <c:pt idx="2">
                    <c:v>Low incentive</c:v>
                  </c:pt>
                  <c:pt idx="3">
                    <c:v>High incentive</c:v>
                  </c:pt>
                  <c:pt idx="4">
                    <c:v>Low incentive</c:v>
                  </c:pt>
                  <c:pt idx="5">
                    <c:v>High incentive</c:v>
                  </c:pt>
                  <c:pt idx="6">
                    <c:v>Low incentive</c:v>
                  </c:pt>
                  <c:pt idx="7">
                    <c:v>High incentive</c:v>
                  </c:pt>
                </c:lvl>
              </c:multiLvlStrCache>
            </c:multiLvlStrRef>
          </c:cat>
          <c:val>
            <c:numRef>
              <c:f>(combined_results!$D$30:$D$33,combined_results!$P$30:$P$33)</c:f>
              <c:numCache>
                <c:formatCode>0.00</c:formatCode>
                <c:ptCount val="8"/>
                <c:pt idx="0">
                  <c:v>105.15845045116721</c:v>
                </c:pt>
                <c:pt idx="1">
                  <c:v>106.87721564479202</c:v>
                </c:pt>
                <c:pt idx="2">
                  <c:v>105.15845045116721</c:v>
                </c:pt>
                <c:pt idx="3">
                  <c:v>105.78417874962871</c:v>
                </c:pt>
                <c:pt idx="4">
                  <c:v>149.52175111926832</c:v>
                </c:pt>
                <c:pt idx="5">
                  <c:v>154.98658275710747</c:v>
                </c:pt>
                <c:pt idx="6">
                  <c:v>158.57663487039818</c:v>
                </c:pt>
                <c:pt idx="7">
                  <c:v>165.81715479577429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D2-2540-BEFB-F19552E52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4516223"/>
        <c:axId val="1381346207"/>
      </c:barChart>
      <c:catAx>
        <c:axId val="1434516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4020202020204" pitchFamily="34" charset="0"/>
                <a:ea typeface="+mn-ea"/>
                <a:cs typeface="Arial Narrow" panose="020B0604020202020204" pitchFamily="34" charset="0"/>
              </a:defRPr>
            </a:pPr>
            <a:endParaRPr lang="en-FI"/>
          </a:p>
        </c:txPr>
        <c:crossAx val="1381346207"/>
        <c:crosses val="autoZero"/>
        <c:auto val="1"/>
        <c:lblAlgn val="ctr"/>
        <c:lblOffset val="100"/>
        <c:noMultiLvlLbl val="0"/>
      </c:catAx>
      <c:valAx>
        <c:axId val="1381346207"/>
        <c:scaling>
          <c:orientation val="minMax"/>
          <c:max val="17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rial Narrow" panose="020B0604020202020204" pitchFamily="34" charset="0"/>
                    <a:ea typeface="+mn-ea"/>
                    <a:cs typeface="Arial Narrow" panose="020B0604020202020204" pitchFamily="34" charset="0"/>
                  </a:defRPr>
                </a:pPr>
                <a:r>
                  <a:rPr lang="en-GB" sz="1400" b="0" i="0" baseline="0">
                    <a:effectLst/>
                  </a:rPr>
                  <a:t>Difference (%)</a:t>
                </a:r>
                <a:endParaRPr lang="en-FI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n-FI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434516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4020202020204" pitchFamily="34" charset="0"/>
              <a:ea typeface="+mn-ea"/>
              <a:cs typeface="Arial Narrow" panose="020B0604020202020204" pitchFamily="34" charset="0"/>
            </a:defRPr>
          </a:pPr>
          <a:endParaRPr lang="en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4020202020204" pitchFamily="34" charset="0"/>
                <a:ea typeface="+mn-ea"/>
                <a:cs typeface="Arial Narrow" panose="020B0604020202020204" pitchFamily="34" charset="0"/>
              </a:defRPr>
            </a:pPr>
            <a:r>
              <a:rPr lang="en-GB" sz="2400" b="0" i="0">
                <a:latin typeface="Arial Narrow" panose="020B0604020202020204" pitchFamily="34" charset="0"/>
                <a:cs typeface="Arial Narrow" panose="020B0604020202020204" pitchFamily="34" charset="0"/>
              </a:rPr>
              <a:t>Total welfare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4020202020204" pitchFamily="34" charset="0"/>
              <a:ea typeface="+mn-ea"/>
              <a:cs typeface="Arial Narrow" panose="020B0604020202020204" pitchFamily="34" charset="0"/>
            </a:defRPr>
          </a:pPr>
          <a:endParaRPr lang="en-FI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Low transm. budget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combined_results!$A$102:$B$109</c:f>
              <c:multiLvlStrCache>
                <c:ptCount val="8"/>
                <c:lvl>
                  <c:pt idx="0">
                    <c:v>Low tax</c:v>
                  </c:pt>
                  <c:pt idx="1">
                    <c:v>Low tax</c:v>
                  </c:pt>
                  <c:pt idx="2">
                    <c:v>High tax</c:v>
                  </c:pt>
                  <c:pt idx="3">
                    <c:v>High tax</c:v>
                  </c:pt>
                  <c:pt idx="4">
                    <c:v>Low tax</c:v>
                  </c:pt>
                  <c:pt idx="5">
                    <c:v>Low tax</c:v>
                  </c:pt>
                  <c:pt idx="6">
                    <c:v>High tax</c:v>
                  </c:pt>
                  <c:pt idx="7">
                    <c:v>High tax</c:v>
                  </c:pt>
                </c:lvl>
                <c:lvl>
                  <c:pt idx="0">
                    <c:v>Low incentive</c:v>
                  </c:pt>
                  <c:pt idx="1">
                    <c:v>High incentive</c:v>
                  </c:pt>
                  <c:pt idx="2">
                    <c:v>Low incentive</c:v>
                  </c:pt>
                  <c:pt idx="3">
                    <c:v>High incentive</c:v>
                  </c:pt>
                  <c:pt idx="4">
                    <c:v>Low incentive</c:v>
                  </c:pt>
                  <c:pt idx="5">
                    <c:v>High incentive</c:v>
                  </c:pt>
                  <c:pt idx="6">
                    <c:v>Low incentive</c:v>
                  </c:pt>
                  <c:pt idx="7">
                    <c:v>High incentive</c:v>
                  </c:pt>
                </c:lvl>
              </c:multiLvlStrCache>
            </c:multiLvlStrRef>
          </c:cat>
          <c:val>
            <c:numRef>
              <c:f>(combined_results!$J$93:$J$96,combined_results!$V$93:$V$96)</c:f>
              <c:numCache>
                <c:formatCode>0.00</c:formatCode>
                <c:ptCount val="8"/>
                <c:pt idx="0">
                  <c:v>3.2718042308264335</c:v>
                </c:pt>
                <c:pt idx="1">
                  <c:v>3.6714490533493649</c:v>
                </c:pt>
                <c:pt idx="2">
                  <c:v>3.2718042308264335</c:v>
                </c:pt>
                <c:pt idx="3">
                  <c:v>3.6714490533493649</c:v>
                </c:pt>
                <c:pt idx="4">
                  <c:v>4.0070518877360186</c:v>
                </c:pt>
                <c:pt idx="5">
                  <c:v>4.3263966877602655</c:v>
                </c:pt>
                <c:pt idx="6">
                  <c:v>4.0070518877360186</c:v>
                </c:pt>
                <c:pt idx="7">
                  <c:v>4.3263966877602655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29-FD48-9070-B3172AF95A13}"/>
            </c:ext>
          </c:extLst>
        </c:ser>
        <c:ser>
          <c:idx val="0"/>
          <c:order val="1"/>
          <c:tx>
            <c:v>High transm. budget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combined_results!$A$102:$B$109</c:f>
              <c:multiLvlStrCache>
                <c:ptCount val="8"/>
                <c:lvl>
                  <c:pt idx="0">
                    <c:v>Low tax</c:v>
                  </c:pt>
                  <c:pt idx="1">
                    <c:v>Low tax</c:v>
                  </c:pt>
                  <c:pt idx="2">
                    <c:v>High tax</c:v>
                  </c:pt>
                  <c:pt idx="3">
                    <c:v>High tax</c:v>
                  </c:pt>
                  <c:pt idx="4">
                    <c:v>Low tax</c:v>
                  </c:pt>
                  <c:pt idx="5">
                    <c:v>Low tax</c:v>
                  </c:pt>
                  <c:pt idx="6">
                    <c:v>High tax</c:v>
                  </c:pt>
                  <c:pt idx="7">
                    <c:v>High tax</c:v>
                  </c:pt>
                </c:lvl>
                <c:lvl>
                  <c:pt idx="0">
                    <c:v>Low incentive</c:v>
                  </c:pt>
                  <c:pt idx="1">
                    <c:v>High incentive</c:v>
                  </c:pt>
                  <c:pt idx="2">
                    <c:v>Low incentive</c:v>
                  </c:pt>
                  <c:pt idx="3">
                    <c:v>High incentive</c:v>
                  </c:pt>
                  <c:pt idx="4">
                    <c:v>Low incentive</c:v>
                  </c:pt>
                  <c:pt idx="5">
                    <c:v>High incentive</c:v>
                  </c:pt>
                  <c:pt idx="6">
                    <c:v>Low incentive</c:v>
                  </c:pt>
                  <c:pt idx="7">
                    <c:v>High incentive</c:v>
                  </c:pt>
                </c:lvl>
              </c:multiLvlStrCache>
            </c:multiLvlStrRef>
          </c:cat>
          <c:val>
            <c:numRef>
              <c:f>(combined_results!$D$93:$D$96,combined_results!$P$93:$P$96)</c:f>
              <c:numCache>
                <c:formatCode>0.00</c:formatCode>
                <c:ptCount val="8"/>
                <c:pt idx="0">
                  <c:v>3.2718042308264335</c:v>
                </c:pt>
                <c:pt idx="1">
                  <c:v>3.6764218867447194</c:v>
                </c:pt>
                <c:pt idx="2">
                  <c:v>3.2718042308264335</c:v>
                </c:pt>
                <c:pt idx="3">
                  <c:v>3.6764218867447194</c:v>
                </c:pt>
                <c:pt idx="4">
                  <c:v>4.0508772432073981</c:v>
                </c:pt>
                <c:pt idx="5">
                  <c:v>4.3794630457762125</c:v>
                </c:pt>
                <c:pt idx="6">
                  <c:v>4.0508772432073981</c:v>
                </c:pt>
                <c:pt idx="7">
                  <c:v>4.3794630457762125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29-FD48-9070-B3172AF95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4516223"/>
        <c:axId val="1381346207"/>
      </c:barChart>
      <c:catAx>
        <c:axId val="1434516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4020202020204" pitchFamily="34" charset="0"/>
                <a:ea typeface="+mn-ea"/>
                <a:cs typeface="Arial Narrow" panose="020B0604020202020204" pitchFamily="34" charset="0"/>
              </a:defRPr>
            </a:pPr>
            <a:endParaRPr lang="en-FI"/>
          </a:p>
        </c:txPr>
        <c:crossAx val="1381346207"/>
        <c:crosses val="autoZero"/>
        <c:auto val="1"/>
        <c:lblAlgn val="ctr"/>
        <c:lblOffset val="100"/>
        <c:noMultiLvlLbl val="0"/>
      </c:catAx>
      <c:valAx>
        <c:axId val="1381346207"/>
        <c:scaling>
          <c:orientation val="minMax"/>
          <c:max val="4.5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rial Narrow" panose="020B0604020202020204" pitchFamily="34" charset="0"/>
                    <a:ea typeface="+mn-ea"/>
                    <a:cs typeface="Arial Narrow" panose="020B0604020202020204" pitchFamily="34" charset="0"/>
                  </a:defRPr>
                </a:pPr>
                <a:r>
                  <a:rPr lang="en-GB" sz="1400" b="0" i="0">
                    <a:latin typeface="Arial Narrow" panose="020B0604020202020204" pitchFamily="34" charset="0"/>
                    <a:cs typeface="Arial Narrow" panose="020B0604020202020204" pitchFamily="34" charset="0"/>
                  </a:rPr>
                  <a:t>Difference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n-FI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434516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4020202020204" pitchFamily="34" charset="0"/>
              <a:ea typeface="+mn-ea"/>
              <a:cs typeface="Arial Narrow" panose="020B0604020202020204" pitchFamily="34" charset="0"/>
            </a:defRPr>
          </a:pPr>
          <a:endParaRPr lang="en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4020202020204" pitchFamily="34" charset="0"/>
                <a:ea typeface="+mn-ea"/>
                <a:cs typeface="Arial Narrow" panose="020B0604020202020204" pitchFamily="34" charset="0"/>
              </a:defRPr>
            </a:pPr>
            <a:r>
              <a:rPr lang="en-GB" sz="2400" b="0" i="0">
                <a:latin typeface="Arial Narrow" panose="020B0604020202020204" pitchFamily="34" charset="0"/>
                <a:cs typeface="Arial Narrow" panose="020B0604020202020204" pitchFamily="34" charset="0"/>
              </a:rPr>
              <a:t>Total generation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4020202020204" pitchFamily="34" charset="0"/>
              <a:ea typeface="+mn-ea"/>
              <a:cs typeface="Arial Narrow" panose="020B0604020202020204" pitchFamily="34" charset="0"/>
            </a:defRPr>
          </a:pPr>
          <a:endParaRPr lang="en-FI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Low transm. budget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combined_results!$A$102:$B$109</c:f>
              <c:multiLvlStrCache>
                <c:ptCount val="8"/>
                <c:lvl>
                  <c:pt idx="0">
                    <c:v>Low tax</c:v>
                  </c:pt>
                  <c:pt idx="1">
                    <c:v>Low tax</c:v>
                  </c:pt>
                  <c:pt idx="2">
                    <c:v>High tax</c:v>
                  </c:pt>
                  <c:pt idx="3">
                    <c:v>High tax</c:v>
                  </c:pt>
                  <c:pt idx="4">
                    <c:v>Low tax</c:v>
                  </c:pt>
                  <c:pt idx="5">
                    <c:v>Low tax</c:v>
                  </c:pt>
                  <c:pt idx="6">
                    <c:v>High tax</c:v>
                  </c:pt>
                  <c:pt idx="7">
                    <c:v>High tax</c:v>
                  </c:pt>
                </c:lvl>
                <c:lvl>
                  <c:pt idx="0">
                    <c:v>Low incentive</c:v>
                  </c:pt>
                  <c:pt idx="1">
                    <c:v>High incentive</c:v>
                  </c:pt>
                  <c:pt idx="2">
                    <c:v>Low incentive</c:v>
                  </c:pt>
                  <c:pt idx="3">
                    <c:v>High incentive</c:v>
                  </c:pt>
                  <c:pt idx="4">
                    <c:v>Low incentive</c:v>
                  </c:pt>
                  <c:pt idx="5">
                    <c:v>High incentive</c:v>
                  </c:pt>
                  <c:pt idx="6">
                    <c:v>Low incentive</c:v>
                  </c:pt>
                  <c:pt idx="7">
                    <c:v>High incentive</c:v>
                  </c:pt>
                </c:lvl>
              </c:multiLvlStrCache>
            </c:multiLvlStrRef>
          </c:cat>
          <c:val>
            <c:numRef>
              <c:f>(combined_results!$J$97:$J$100,combined_results!$V$97:$V$100)</c:f>
              <c:numCache>
                <c:formatCode>0.00</c:formatCode>
                <c:ptCount val="8"/>
                <c:pt idx="0">
                  <c:v>105.15845045116721</c:v>
                </c:pt>
                <c:pt idx="1">
                  <c:v>106.87721564479202</c:v>
                </c:pt>
                <c:pt idx="2">
                  <c:v>105.15845045116721</c:v>
                </c:pt>
                <c:pt idx="3">
                  <c:v>106.87721564479202</c:v>
                </c:pt>
                <c:pt idx="4">
                  <c:v>149.52175111926832</c:v>
                </c:pt>
                <c:pt idx="5">
                  <c:v>154.98658275710747</c:v>
                </c:pt>
                <c:pt idx="6">
                  <c:v>149.52175111926832</c:v>
                </c:pt>
                <c:pt idx="7">
                  <c:v>154.98658275710747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60-B842-82E1-264CDBBB2719}"/>
            </c:ext>
          </c:extLst>
        </c:ser>
        <c:ser>
          <c:idx val="0"/>
          <c:order val="1"/>
          <c:tx>
            <c:v>High transm. budget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combined_results!$A$102:$B$109</c:f>
              <c:multiLvlStrCache>
                <c:ptCount val="8"/>
                <c:lvl>
                  <c:pt idx="0">
                    <c:v>Low tax</c:v>
                  </c:pt>
                  <c:pt idx="1">
                    <c:v>Low tax</c:v>
                  </c:pt>
                  <c:pt idx="2">
                    <c:v>High tax</c:v>
                  </c:pt>
                  <c:pt idx="3">
                    <c:v>High tax</c:v>
                  </c:pt>
                  <c:pt idx="4">
                    <c:v>Low tax</c:v>
                  </c:pt>
                  <c:pt idx="5">
                    <c:v>Low tax</c:v>
                  </c:pt>
                  <c:pt idx="6">
                    <c:v>High tax</c:v>
                  </c:pt>
                  <c:pt idx="7">
                    <c:v>High tax</c:v>
                  </c:pt>
                </c:lvl>
                <c:lvl>
                  <c:pt idx="0">
                    <c:v>Low incentive</c:v>
                  </c:pt>
                  <c:pt idx="1">
                    <c:v>High incentive</c:v>
                  </c:pt>
                  <c:pt idx="2">
                    <c:v>Low incentive</c:v>
                  </c:pt>
                  <c:pt idx="3">
                    <c:v>High incentive</c:v>
                  </c:pt>
                  <c:pt idx="4">
                    <c:v>Low incentive</c:v>
                  </c:pt>
                  <c:pt idx="5">
                    <c:v>High incentive</c:v>
                  </c:pt>
                  <c:pt idx="6">
                    <c:v>Low incentive</c:v>
                  </c:pt>
                  <c:pt idx="7">
                    <c:v>High incentive</c:v>
                  </c:pt>
                </c:lvl>
              </c:multiLvlStrCache>
            </c:multiLvlStrRef>
          </c:cat>
          <c:val>
            <c:numRef>
              <c:f>(combined_results!$D$97:$D$100,combined_results!$P$97:$P$100)</c:f>
              <c:numCache>
                <c:formatCode>0.00</c:formatCode>
                <c:ptCount val="8"/>
                <c:pt idx="0">
                  <c:v>105.15845045116721</c:v>
                </c:pt>
                <c:pt idx="1">
                  <c:v>105.78417874962871</c:v>
                </c:pt>
                <c:pt idx="2">
                  <c:v>105.15845045116721</c:v>
                </c:pt>
                <c:pt idx="3">
                  <c:v>105.78417874962871</c:v>
                </c:pt>
                <c:pt idx="4">
                  <c:v>158.57663487039818</c:v>
                </c:pt>
                <c:pt idx="5">
                  <c:v>165.81715479577429</c:v>
                </c:pt>
                <c:pt idx="6">
                  <c:v>158.57663487039818</c:v>
                </c:pt>
                <c:pt idx="7">
                  <c:v>165.81715479577429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60-B842-82E1-264CDBBB27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4516223"/>
        <c:axId val="1381346207"/>
      </c:barChart>
      <c:catAx>
        <c:axId val="1434516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4020202020204" pitchFamily="34" charset="0"/>
                <a:ea typeface="+mn-ea"/>
                <a:cs typeface="Arial Narrow" panose="020B0604020202020204" pitchFamily="34" charset="0"/>
              </a:defRPr>
            </a:pPr>
            <a:endParaRPr lang="en-FI"/>
          </a:p>
        </c:txPr>
        <c:crossAx val="1381346207"/>
        <c:crosses val="autoZero"/>
        <c:auto val="1"/>
        <c:lblAlgn val="ctr"/>
        <c:lblOffset val="100"/>
        <c:noMultiLvlLbl val="0"/>
      </c:catAx>
      <c:valAx>
        <c:axId val="1381346207"/>
        <c:scaling>
          <c:orientation val="minMax"/>
          <c:max val="17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rial Narrow" panose="020B0604020202020204" pitchFamily="34" charset="0"/>
                    <a:ea typeface="+mn-ea"/>
                    <a:cs typeface="Arial Narrow" panose="020B0604020202020204" pitchFamily="34" charset="0"/>
                  </a:defRPr>
                </a:pPr>
                <a:r>
                  <a:rPr lang="en-GB" sz="1400" b="0" i="0">
                    <a:latin typeface="Arial Narrow" panose="020B0604020202020204" pitchFamily="34" charset="0"/>
                    <a:cs typeface="Arial Narrow" panose="020B0604020202020204" pitchFamily="34" charset="0"/>
                  </a:rPr>
                  <a:t>Difference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n-FI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434516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4020202020204" pitchFamily="34" charset="0"/>
              <a:ea typeface="+mn-ea"/>
              <a:cs typeface="Arial Narrow" panose="020B0604020202020204" pitchFamily="34" charset="0"/>
            </a:defRPr>
          </a:pPr>
          <a:endParaRPr lang="en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4020202020204" pitchFamily="34" charset="0"/>
                <a:ea typeface="+mn-ea"/>
                <a:cs typeface="Arial Narrow" panose="020B0604020202020204" pitchFamily="34" charset="0"/>
              </a:defRPr>
            </a:pPr>
            <a:r>
              <a:rPr lang="en-GB" sz="2400" b="0" i="0">
                <a:latin typeface="Arial Narrow" panose="020B0604020202020204" pitchFamily="34" charset="0"/>
                <a:cs typeface="Arial Narrow" panose="020B0604020202020204" pitchFamily="34" charset="0"/>
              </a:rPr>
              <a:t>Total welfare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4020202020204" pitchFamily="34" charset="0"/>
              <a:ea typeface="+mn-ea"/>
              <a:cs typeface="Arial Narrow" panose="020B0604020202020204" pitchFamily="34" charset="0"/>
            </a:defRPr>
          </a:pPr>
          <a:endParaRPr lang="en-FI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Low incentive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combined_results!$A$160:$B$167</c:f>
              <c:multiLvlStrCache>
                <c:ptCount val="8"/>
                <c:lvl>
                  <c:pt idx="0">
                    <c:v>Low transm. budget</c:v>
                  </c:pt>
                  <c:pt idx="1">
                    <c:v>Low transm. budget</c:v>
                  </c:pt>
                  <c:pt idx="2">
                    <c:v>High transm. budget</c:v>
                  </c:pt>
                  <c:pt idx="3">
                    <c:v>High transm. budget</c:v>
                  </c:pt>
                  <c:pt idx="4">
                    <c:v>Low transm. budget</c:v>
                  </c:pt>
                  <c:pt idx="5">
                    <c:v>Low transm. budget</c:v>
                  </c:pt>
                  <c:pt idx="6">
                    <c:v>High transm. budget</c:v>
                  </c:pt>
                  <c:pt idx="7">
                    <c:v>High transm. budget</c:v>
                  </c:pt>
                </c:lvl>
                <c:lvl>
                  <c:pt idx="0">
                    <c:v>Low tax</c:v>
                  </c:pt>
                  <c:pt idx="1">
                    <c:v>High tax</c:v>
                  </c:pt>
                  <c:pt idx="2">
                    <c:v>Low tax</c:v>
                  </c:pt>
                  <c:pt idx="3">
                    <c:v>High tax</c:v>
                  </c:pt>
                  <c:pt idx="4">
                    <c:v>Low tax</c:v>
                  </c:pt>
                  <c:pt idx="5">
                    <c:v>High tax</c:v>
                  </c:pt>
                  <c:pt idx="6">
                    <c:v>Low tax</c:v>
                  </c:pt>
                  <c:pt idx="7">
                    <c:v>High tax</c:v>
                  </c:pt>
                </c:lvl>
              </c:multiLvlStrCache>
            </c:multiLvlStrRef>
          </c:cat>
          <c:val>
            <c:numRef>
              <c:f>(combined_results!$J$152:$J$155,combined_results!$V$152:$V$155)</c:f>
              <c:numCache>
                <c:formatCode>0.00</c:formatCode>
                <c:ptCount val="8"/>
                <c:pt idx="0">
                  <c:v>3.2718042308264335</c:v>
                </c:pt>
                <c:pt idx="1">
                  <c:v>3.2718042308264335</c:v>
                </c:pt>
                <c:pt idx="2">
                  <c:v>3.2718042308264335</c:v>
                </c:pt>
                <c:pt idx="3">
                  <c:v>3.2718042308264335</c:v>
                </c:pt>
                <c:pt idx="4">
                  <c:v>4.0070518877360186</c:v>
                </c:pt>
                <c:pt idx="5">
                  <c:v>4.0070518877360186</c:v>
                </c:pt>
                <c:pt idx="6">
                  <c:v>4.0508772432073981</c:v>
                </c:pt>
                <c:pt idx="7">
                  <c:v>4.0508772432073981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AE-9B4A-8CA5-11E1C534AFC6}"/>
            </c:ext>
          </c:extLst>
        </c:ser>
        <c:ser>
          <c:idx val="0"/>
          <c:order val="1"/>
          <c:tx>
            <c:v>High incentive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combined_results!$A$160:$B$167</c:f>
              <c:multiLvlStrCache>
                <c:ptCount val="8"/>
                <c:lvl>
                  <c:pt idx="0">
                    <c:v>Low transm. budget</c:v>
                  </c:pt>
                  <c:pt idx="1">
                    <c:v>Low transm. budget</c:v>
                  </c:pt>
                  <c:pt idx="2">
                    <c:v>High transm. budget</c:v>
                  </c:pt>
                  <c:pt idx="3">
                    <c:v>High transm. budget</c:v>
                  </c:pt>
                  <c:pt idx="4">
                    <c:v>Low transm. budget</c:v>
                  </c:pt>
                  <c:pt idx="5">
                    <c:v>Low transm. budget</c:v>
                  </c:pt>
                  <c:pt idx="6">
                    <c:v>High transm. budget</c:v>
                  </c:pt>
                  <c:pt idx="7">
                    <c:v>High transm. budget</c:v>
                  </c:pt>
                </c:lvl>
                <c:lvl>
                  <c:pt idx="0">
                    <c:v>Low tax</c:v>
                  </c:pt>
                  <c:pt idx="1">
                    <c:v>High tax</c:v>
                  </c:pt>
                  <c:pt idx="2">
                    <c:v>Low tax</c:v>
                  </c:pt>
                  <c:pt idx="3">
                    <c:v>High tax</c:v>
                  </c:pt>
                  <c:pt idx="4">
                    <c:v>Low tax</c:v>
                  </c:pt>
                  <c:pt idx="5">
                    <c:v>High tax</c:v>
                  </c:pt>
                  <c:pt idx="6">
                    <c:v>Low tax</c:v>
                  </c:pt>
                  <c:pt idx="7">
                    <c:v>High tax</c:v>
                  </c:pt>
                </c:lvl>
              </c:multiLvlStrCache>
            </c:multiLvlStrRef>
          </c:cat>
          <c:val>
            <c:numRef>
              <c:f>(combined_results!$D$152:$D$155,combined_results!$P$152:$P$155)</c:f>
              <c:numCache>
                <c:formatCode>0.00</c:formatCode>
                <c:ptCount val="8"/>
                <c:pt idx="0">
                  <c:v>3.6714490533493649</c:v>
                </c:pt>
                <c:pt idx="1">
                  <c:v>3.6714490533493649</c:v>
                </c:pt>
                <c:pt idx="2">
                  <c:v>3.6764218867447194</c:v>
                </c:pt>
                <c:pt idx="3">
                  <c:v>3.6764218867447194</c:v>
                </c:pt>
                <c:pt idx="4">
                  <c:v>4.3263966877602655</c:v>
                </c:pt>
                <c:pt idx="5">
                  <c:v>4.3263966877602655</c:v>
                </c:pt>
                <c:pt idx="6">
                  <c:v>4.3794630457762125</c:v>
                </c:pt>
                <c:pt idx="7">
                  <c:v>4.3794630457762125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AE-9B4A-8CA5-11E1C534A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4516223"/>
        <c:axId val="1381346207"/>
      </c:barChart>
      <c:catAx>
        <c:axId val="1434516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4020202020204" pitchFamily="34" charset="0"/>
                <a:ea typeface="+mn-ea"/>
                <a:cs typeface="Arial Narrow" panose="020B0604020202020204" pitchFamily="34" charset="0"/>
              </a:defRPr>
            </a:pPr>
            <a:endParaRPr lang="en-FI"/>
          </a:p>
        </c:txPr>
        <c:crossAx val="1381346207"/>
        <c:crosses val="autoZero"/>
        <c:auto val="1"/>
        <c:lblAlgn val="ctr"/>
        <c:lblOffset val="100"/>
        <c:noMultiLvlLbl val="0"/>
      </c:catAx>
      <c:valAx>
        <c:axId val="1381346207"/>
        <c:scaling>
          <c:orientation val="minMax"/>
          <c:max val="4.5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rial Narrow" panose="020B0604020202020204" pitchFamily="34" charset="0"/>
                    <a:ea typeface="+mn-ea"/>
                    <a:cs typeface="Arial Narrow" panose="020B0604020202020204" pitchFamily="34" charset="0"/>
                  </a:defRPr>
                </a:pPr>
                <a:r>
                  <a:rPr lang="en-GB" sz="1400" b="0" i="0">
                    <a:latin typeface="Arial Narrow" panose="020B0604020202020204" pitchFamily="34" charset="0"/>
                    <a:cs typeface="Arial Narrow" panose="020B0604020202020204" pitchFamily="34" charset="0"/>
                  </a:rPr>
                  <a:t>Difference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n-FI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434516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4020202020204" pitchFamily="34" charset="0"/>
              <a:ea typeface="+mn-ea"/>
              <a:cs typeface="Arial Narrow" panose="020B0604020202020204" pitchFamily="34" charset="0"/>
            </a:defRPr>
          </a:pPr>
          <a:endParaRPr lang="en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4020202020204" pitchFamily="34" charset="0"/>
                <a:ea typeface="+mn-ea"/>
                <a:cs typeface="Arial Narrow" panose="020B0604020202020204" pitchFamily="34" charset="0"/>
              </a:defRPr>
            </a:pPr>
            <a:r>
              <a:rPr lang="en-GB" sz="2400" b="0" i="0">
                <a:latin typeface="Arial Narrow" panose="020B0604020202020204" pitchFamily="34" charset="0"/>
                <a:cs typeface="Arial Narrow" panose="020B0604020202020204" pitchFamily="34" charset="0"/>
              </a:rPr>
              <a:t>Total generation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4020202020204" pitchFamily="34" charset="0"/>
              <a:ea typeface="+mn-ea"/>
              <a:cs typeface="Arial Narrow" panose="020B0604020202020204" pitchFamily="34" charset="0"/>
            </a:defRPr>
          </a:pPr>
          <a:endParaRPr lang="en-FI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Low incentive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combined_results!$A$160:$B$167</c:f>
              <c:multiLvlStrCache>
                <c:ptCount val="8"/>
                <c:lvl>
                  <c:pt idx="0">
                    <c:v>Low transm. budget</c:v>
                  </c:pt>
                  <c:pt idx="1">
                    <c:v>Low transm. budget</c:v>
                  </c:pt>
                  <c:pt idx="2">
                    <c:v>High transm. budget</c:v>
                  </c:pt>
                  <c:pt idx="3">
                    <c:v>High transm. budget</c:v>
                  </c:pt>
                  <c:pt idx="4">
                    <c:v>Low transm. budget</c:v>
                  </c:pt>
                  <c:pt idx="5">
                    <c:v>Low transm. budget</c:v>
                  </c:pt>
                  <c:pt idx="6">
                    <c:v>High transm. budget</c:v>
                  </c:pt>
                  <c:pt idx="7">
                    <c:v>High transm. budget</c:v>
                  </c:pt>
                </c:lvl>
                <c:lvl>
                  <c:pt idx="0">
                    <c:v>Low tax</c:v>
                  </c:pt>
                  <c:pt idx="1">
                    <c:v>High tax</c:v>
                  </c:pt>
                  <c:pt idx="2">
                    <c:v>Low tax</c:v>
                  </c:pt>
                  <c:pt idx="3">
                    <c:v>High tax</c:v>
                  </c:pt>
                  <c:pt idx="4">
                    <c:v>Low tax</c:v>
                  </c:pt>
                  <c:pt idx="5">
                    <c:v>High tax</c:v>
                  </c:pt>
                  <c:pt idx="6">
                    <c:v>Low tax</c:v>
                  </c:pt>
                  <c:pt idx="7">
                    <c:v>High tax</c:v>
                  </c:pt>
                </c:lvl>
              </c:multiLvlStrCache>
            </c:multiLvlStrRef>
          </c:cat>
          <c:val>
            <c:numRef>
              <c:f>(combined_results!$J$156:$J$159,combined_results!$V$156:$V$159)</c:f>
              <c:numCache>
                <c:formatCode>0.00</c:formatCode>
                <c:ptCount val="8"/>
                <c:pt idx="0">
                  <c:v>105.15845045116721</c:v>
                </c:pt>
                <c:pt idx="1">
                  <c:v>105.15845045116721</c:v>
                </c:pt>
                <c:pt idx="2">
                  <c:v>105.15845045116721</c:v>
                </c:pt>
                <c:pt idx="3">
                  <c:v>105.15845045116721</c:v>
                </c:pt>
                <c:pt idx="4">
                  <c:v>149.52175111926832</c:v>
                </c:pt>
                <c:pt idx="5">
                  <c:v>149.52175111926832</c:v>
                </c:pt>
                <c:pt idx="6">
                  <c:v>158.57663487039818</c:v>
                </c:pt>
                <c:pt idx="7">
                  <c:v>158.57663487039818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81-E945-9586-194BC9A5A7B9}"/>
            </c:ext>
          </c:extLst>
        </c:ser>
        <c:ser>
          <c:idx val="0"/>
          <c:order val="1"/>
          <c:tx>
            <c:v>High incentive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combined_results!$A$160:$B$167</c:f>
              <c:multiLvlStrCache>
                <c:ptCount val="8"/>
                <c:lvl>
                  <c:pt idx="0">
                    <c:v>Low transm. budget</c:v>
                  </c:pt>
                  <c:pt idx="1">
                    <c:v>Low transm. budget</c:v>
                  </c:pt>
                  <c:pt idx="2">
                    <c:v>High transm. budget</c:v>
                  </c:pt>
                  <c:pt idx="3">
                    <c:v>High transm. budget</c:v>
                  </c:pt>
                  <c:pt idx="4">
                    <c:v>Low transm. budget</c:v>
                  </c:pt>
                  <c:pt idx="5">
                    <c:v>Low transm. budget</c:v>
                  </c:pt>
                  <c:pt idx="6">
                    <c:v>High transm. budget</c:v>
                  </c:pt>
                  <c:pt idx="7">
                    <c:v>High transm. budget</c:v>
                  </c:pt>
                </c:lvl>
                <c:lvl>
                  <c:pt idx="0">
                    <c:v>Low tax</c:v>
                  </c:pt>
                  <c:pt idx="1">
                    <c:v>High tax</c:v>
                  </c:pt>
                  <c:pt idx="2">
                    <c:v>Low tax</c:v>
                  </c:pt>
                  <c:pt idx="3">
                    <c:v>High tax</c:v>
                  </c:pt>
                  <c:pt idx="4">
                    <c:v>Low tax</c:v>
                  </c:pt>
                  <c:pt idx="5">
                    <c:v>High tax</c:v>
                  </c:pt>
                  <c:pt idx="6">
                    <c:v>Low tax</c:v>
                  </c:pt>
                  <c:pt idx="7">
                    <c:v>High tax</c:v>
                  </c:pt>
                </c:lvl>
              </c:multiLvlStrCache>
            </c:multiLvlStrRef>
          </c:cat>
          <c:val>
            <c:numRef>
              <c:f>(combined_results!$D$156:$D$159,combined_results!$P$156:$P$159)</c:f>
              <c:numCache>
                <c:formatCode>0.00</c:formatCode>
                <c:ptCount val="8"/>
                <c:pt idx="0">
                  <c:v>106.87721564479202</c:v>
                </c:pt>
                <c:pt idx="1">
                  <c:v>106.87721564479202</c:v>
                </c:pt>
                <c:pt idx="2">
                  <c:v>105.78417874962871</c:v>
                </c:pt>
                <c:pt idx="3">
                  <c:v>105.78417874962871</c:v>
                </c:pt>
                <c:pt idx="4">
                  <c:v>154.98658275710747</c:v>
                </c:pt>
                <c:pt idx="5">
                  <c:v>154.98658275710747</c:v>
                </c:pt>
                <c:pt idx="6">
                  <c:v>165.81715479577429</c:v>
                </c:pt>
                <c:pt idx="7">
                  <c:v>165.81715479577429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81-E945-9586-194BC9A5A7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4516223"/>
        <c:axId val="1381346207"/>
      </c:barChart>
      <c:catAx>
        <c:axId val="1434516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4020202020204" pitchFamily="34" charset="0"/>
                <a:ea typeface="+mn-ea"/>
                <a:cs typeface="Arial Narrow" panose="020B0604020202020204" pitchFamily="34" charset="0"/>
              </a:defRPr>
            </a:pPr>
            <a:endParaRPr lang="en-FI"/>
          </a:p>
        </c:txPr>
        <c:crossAx val="1381346207"/>
        <c:crosses val="autoZero"/>
        <c:auto val="1"/>
        <c:lblAlgn val="ctr"/>
        <c:lblOffset val="100"/>
        <c:noMultiLvlLbl val="0"/>
      </c:catAx>
      <c:valAx>
        <c:axId val="1381346207"/>
        <c:scaling>
          <c:orientation val="minMax"/>
          <c:max val="17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rial Narrow" panose="020B0604020202020204" pitchFamily="34" charset="0"/>
                    <a:ea typeface="+mn-ea"/>
                    <a:cs typeface="Arial Narrow" panose="020B0604020202020204" pitchFamily="34" charset="0"/>
                  </a:defRPr>
                </a:pPr>
                <a:r>
                  <a:rPr lang="en-GB" sz="1400" b="0" i="0">
                    <a:latin typeface="Arial Narrow" panose="020B0604020202020204" pitchFamily="34" charset="0"/>
                    <a:cs typeface="Arial Narrow" panose="020B0604020202020204" pitchFamily="34" charset="0"/>
                  </a:rPr>
                  <a:t>Difference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n-FI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434516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4020202020204" pitchFamily="34" charset="0"/>
              <a:ea typeface="+mn-ea"/>
              <a:cs typeface="Arial Narrow" panose="020B0604020202020204" pitchFamily="34" charset="0"/>
            </a:defRPr>
          </a:pPr>
          <a:endParaRPr lang="en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4020202020204" pitchFamily="34" charset="0"/>
                <a:ea typeface="+mn-ea"/>
                <a:cs typeface="Arial Narrow" panose="020B0604020202020204" pitchFamily="34" charset="0"/>
              </a:defRPr>
            </a:pPr>
            <a:r>
              <a:rPr lang="en-GB" sz="2400" b="0" i="0">
                <a:latin typeface="Arial Narrow" panose="020B0604020202020204" pitchFamily="34" charset="0"/>
                <a:cs typeface="Arial Narrow" panose="020B0604020202020204" pitchFamily="34" charset="0"/>
              </a:rPr>
              <a:t>VREs share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4020202020204" pitchFamily="34" charset="0"/>
              <a:ea typeface="+mn-ea"/>
              <a:cs typeface="Arial Narrow" panose="020B0604020202020204" pitchFamily="34" charset="0"/>
            </a:defRPr>
          </a:pPr>
          <a:endParaRPr lang="en-FI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Low transm. budget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combined_results!$A$102:$B$109</c:f>
              <c:multiLvlStrCache>
                <c:ptCount val="8"/>
                <c:lvl>
                  <c:pt idx="0">
                    <c:v>Low tax</c:v>
                  </c:pt>
                  <c:pt idx="1">
                    <c:v>Low tax</c:v>
                  </c:pt>
                  <c:pt idx="2">
                    <c:v>High tax</c:v>
                  </c:pt>
                  <c:pt idx="3">
                    <c:v>High tax</c:v>
                  </c:pt>
                  <c:pt idx="4">
                    <c:v>Low tax</c:v>
                  </c:pt>
                  <c:pt idx="5">
                    <c:v>Low tax</c:v>
                  </c:pt>
                  <c:pt idx="6">
                    <c:v>High tax</c:v>
                  </c:pt>
                  <c:pt idx="7">
                    <c:v>High tax</c:v>
                  </c:pt>
                </c:lvl>
                <c:lvl>
                  <c:pt idx="0">
                    <c:v>Low incentive</c:v>
                  </c:pt>
                  <c:pt idx="1">
                    <c:v>High incentive</c:v>
                  </c:pt>
                  <c:pt idx="2">
                    <c:v>Low incentive</c:v>
                  </c:pt>
                  <c:pt idx="3">
                    <c:v>High incentive</c:v>
                  </c:pt>
                  <c:pt idx="4">
                    <c:v>Low incentive</c:v>
                  </c:pt>
                  <c:pt idx="5">
                    <c:v>High incentive</c:v>
                  </c:pt>
                  <c:pt idx="6">
                    <c:v>Low incentive</c:v>
                  </c:pt>
                  <c:pt idx="7">
                    <c:v>High incentive</c:v>
                  </c:pt>
                </c:lvl>
              </c:multiLvlStrCache>
            </c:multiLvlStrRef>
          </c:cat>
          <c:val>
            <c:numRef>
              <c:f>(combined_results!$K$89:$K$92,combined_results!$W$89:$W$92)</c:f>
              <c:numCache>
                <c:formatCode>0.00</c:formatCode>
                <c:ptCount val="8"/>
                <c:pt idx="0">
                  <c:v>56.84</c:v>
                </c:pt>
                <c:pt idx="1">
                  <c:v>73.48</c:v>
                </c:pt>
                <c:pt idx="2">
                  <c:v>56.84</c:v>
                </c:pt>
                <c:pt idx="3">
                  <c:v>73.48</c:v>
                </c:pt>
                <c:pt idx="4">
                  <c:v>88.48</c:v>
                </c:pt>
                <c:pt idx="5">
                  <c:v>90.44</c:v>
                </c:pt>
                <c:pt idx="6">
                  <c:v>88.48</c:v>
                </c:pt>
                <c:pt idx="7">
                  <c:v>90.44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18-F045-8F77-B5EF6CF4E662}"/>
            </c:ext>
          </c:extLst>
        </c:ser>
        <c:ser>
          <c:idx val="0"/>
          <c:order val="1"/>
          <c:tx>
            <c:v>High transm. budget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combined_results!$A$102:$B$109</c:f>
              <c:multiLvlStrCache>
                <c:ptCount val="8"/>
                <c:lvl>
                  <c:pt idx="0">
                    <c:v>Low tax</c:v>
                  </c:pt>
                  <c:pt idx="1">
                    <c:v>Low tax</c:v>
                  </c:pt>
                  <c:pt idx="2">
                    <c:v>High tax</c:v>
                  </c:pt>
                  <c:pt idx="3">
                    <c:v>High tax</c:v>
                  </c:pt>
                  <c:pt idx="4">
                    <c:v>Low tax</c:v>
                  </c:pt>
                  <c:pt idx="5">
                    <c:v>Low tax</c:v>
                  </c:pt>
                  <c:pt idx="6">
                    <c:v>High tax</c:v>
                  </c:pt>
                  <c:pt idx="7">
                    <c:v>High tax</c:v>
                  </c:pt>
                </c:lvl>
                <c:lvl>
                  <c:pt idx="0">
                    <c:v>Low incentive</c:v>
                  </c:pt>
                  <c:pt idx="1">
                    <c:v>High incentive</c:v>
                  </c:pt>
                  <c:pt idx="2">
                    <c:v>Low incentive</c:v>
                  </c:pt>
                  <c:pt idx="3">
                    <c:v>High incentive</c:v>
                  </c:pt>
                  <c:pt idx="4">
                    <c:v>Low incentive</c:v>
                  </c:pt>
                  <c:pt idx="5">
                    <c:v>High incentive</c:v>
                  </c:pt>
                  <c:pt idx="6">
                    <c:v>Low incentive</c:v>
                  </c:pt>
                  <c:pt idx="7">
                    <c:v>High incentive</c:v>
                  </c:pt>
                </c:lvl>
              </c:multiLvlStrCache>
            </c:multiLvlStrRef>
          </c:cat>
          <c:val>
            <c:numRef>
              <c:f>(combined_results!$E$89:$E$92,combined_results!$Q$89:$Q$92)</c:f>
              <c:numCache>
                <c:formatCode>0.00</c:formatCode>
                <c:ptCount val="8"/>
                <c:pt idx="0">
                  <c:v>56.84</c:v>
                </c:pt>
                <c:pt idx="1">
                  <c:v>77.16</c:v>
                </c:pt>
                <c:pt idx="2">
                  <c:v>56.84</c:v>
                </c:pt>
                <c:pt idx="3">
                  <c:v>77.16</c:v>
                </c:pt>
                <c:pt idx="4">
                  <c:v>90.8</c:v>
                </c:pt>
                <c:pt idx="5">
                  <c:v>91.88</c:v>
                </c:pt>
                <c:pt idx="6">
                  <c:v>90.8</c:v>
                </c:pt>
                <c:pt idx="7">
                  <c:v>91.88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18-F045-8F77-B5EF6CF4E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4516223"/>
        <c:axId val="1381346207"/>
      </c:barChart>
      <c:lineChart>
        <c:grouping val="stacked"/>
        <c:varyColors val="0"/>
        <c:ser>
          <c:idx val="2"/>
          <c:order val="2"/>
          <c:tx>
            <c:v>Baseline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combined_results!$A$102:$A$109</c:f>
              <c:strCache>
                <c:ptCount val="8"/>
                <c:pt idx="0">
                  <c:v>Low incentive</c:v>
                </c:pt>
                <c:pt idx="1">
                  <c:v>High incentive</c:v>
                </c:pt>
                <c:pt idx="2">
                  <c:v>Low incentive</c:v>
                </c:pt>
                <c:pt idx="3">
                  <c:v>High incentive</c:v>
                </c:pt>
                <c:pt idx="4">
                  <c:v>Low incentive</c:v>
                </c:pt>
                <c:pt idx="5">
                  <c:v>High incentive</c:v>
                </c:pt>
                <c:pt idx="6">
                  <c:v>Low incentive</c:v>
                </c:pt>
                <c:pt idx="7">
                  <c:v>High incentive</c:v>
                </c:pt>
              </c:strCache>
            </c:strRef>
          </c:cat>
          <c:val>
            <c:numRef>
              <c:f>combined_results!$P$3:$P$10</c:f>
              <c:numCache>
                <c:formatCode>0.00</c:formatCode>
                <c:ptCount val="8"/>
                <c:pt idx="0">
                  <c:v>35.44</c:v>
                </c:pt>
                <c:pt idx="1">
                  <c:v>35.44</c:v>
                </c:pt>
                <c:pt idx="2">
                  <c:v>35.44</c:v>
                </c:pt>
                <c:pt idx="3">
                  <c:v>35.44</c:v>
                </c:pt>
                <c:pt idx="4">
                  <c:v>35.44</c:v>
                </c:pt>
                <c:pt idx="5">
                  <c:v>35.44</c:v>
                </c:pt>
                <c:pt idx="6">
                  <c:v>35.44</c:v>
                </c:pt>
                <c:pt idx="7">
                  <c:v>35.44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518-F045-8F77-B5EF6CF4E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4516223"/>
        <c:axId val="1381346207"/>
      </c:lineChart>
      <c:catAx>
        <c:axId val="1434516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4020202020204" pitchFamily="34" charset="0"/>
                <a:ea typeface="+mn-ea"/>
                <a:cs typeface="Arial Narrow" panose="020B0604020202020204" pitchFamily="34" charset="0"/>
              </a:defRPr>
            </a:pPr>
            <a:endParaRPr lang="en-FI"/>
          </a:p>
        </c:txPr>
        <c:crossAx val="1381346207"/>
        <c:crosses val="autoZero"/>
        <c:auto val="1"/>
        <c:lblAlgn val="ctr"/>
        <c:lblOffset val="100"/>
        <c:noMultiLvlLbl val="0"/>
      </c:catAx>
      <c:valAx>
        <c:axId val="1381346207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rial Narrow" panose="020B0604020202020204" pitchFamily="34" charset="0"/>
                    <a:ea typeface="+mn-ea"/>
                    <a:cs typeface="Arial Narrow" panose="020B0604020202020204" pitchFamily="34" charset="0"/>
                  </a:defRPr>
                </a:pPr>
                <a:r>
                  <a:rPr lang="en-GB" sz="1400" b="0" i="0">
                    <a:latin typeface="Arial Narrow" panose="020B0604020202020204" pitchFamily="34" charset="0"/>
                    <a:cs typeface="Arial Narrow" panose="020B0604020202020204" pitchFamily="34" charset="0"/>
                  </a:rPr>
                  <a:t>VREs share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n-FI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434516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4020202020204" pitchFamily="34" charset="0"/>
              <a:ea typeface="+mn-ea"/>
              <a:cs typeface="Arial Narrow" panose="020B0604020202020204" pitchFamily="34" charset="0"/>
            </a:defRPr>
          </a:pPr>
          <a:endParaRPr lang="en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4020202020204" pitchFamily="34" charset="0"/>
                <a:ea typeface="+mn-ea"/>
                <a:cs typeface="Arial Narrow" panose="020B0604020202020204" pitchFamily="34" charset="0"/>
              </a:defRPr>
            </a:pPr>
            <a:r>
              <a:rPr lang="en-GB" sz="2400" b="0" i="0">
                <a:latin typeface="Arial Narrow" panose="020B0604020202020204" pitchFamily="34" charset="0"/>
                <a:cs typeface="Arial Narrow" panose="020B0604020202020204" pitchFamily="34" charset="0"/>
              </a:rPr>
              <a:t>VREs share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4020202020204" pitchFamily="34" charset="0"/>
              <a:ea typeface="+mn-ea"/>
              <a:cs typeface="Arial Narrow" panose="020B0604020202020204" pitchFamily="34" charset="0"/>
            </a:defRPr>
          </a:pPr>
          <a:endParaRPr lang="en-FI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Low tax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combined_results!$A$35:$B$42</c:f>
              <c:multiLvlStrCache>
                <c:ptCount val="8"/>
                <c:lvl>
                  <c:pt idx="0">
                    <c:v>Low transm. budget </c:v>
                  </c:pt>
                  <c:pt idx="1">
                    <c:v>Low transm. budget </c:v>
                  </c:pt>
                  <c:pt idx="2">
                    <c:v>High transm. budget </c:v>
                  </c:pt>
                  <c:pt idx="3">
                    <c:v>High transm. budget</c:v>
                  </c:pt>
                  <c:pt idx="4">
                    <c:v>Low transm. budget </c:v>
                  </c:pt>
                  <c:pt idx="5">
                    <c:v>Low transm. budget </c:v>
                  </c:pt>
                  <c:pt idx="6">
                    <c:v>High transm. budget </c:v>
                  </c:pt>
                  <c:pt idx="7">
                    <c:v>High transm. budget</c:v>
                  </c:pt>
                </c:lvl>
                <c:lvl>
                  <c:pt idx="0">
                    <c:v>Low incentive</c:v>
                  </c:pt>
                  <c:pt idx="1">
                    <c:v>High incentive</c:v>
                  </c:pt>
                  <c:pt idx="2">
                    <c:v>Low incentive</c:v>
                  </c:pt>
                  <c:pt idx="3">
                    <c:v>High incentive</c:v>
                  </c:pt>
                  <c:pt idx="4">
                    <c:v>Low incentive</c:v>
                  </c:pt>
                  <c:pt idx="5">
                    <c:v>High incentive</c:v>
                  </c:pt>
                  <c:pt idx="6">
                    <c:v>Low incentive</c:v>
                  </c:pt>
                  <c:pt idx="7">
                    <c:v>High incentive</c:v>
                  </c:pt>
                </c:lvl>
              </c:multiLvlStrCache>
            </c:multiLvlStrRef>
          </c:cat>
          <c:val>
            <c:numRef>
              <c:f>(combined_results!$K$22:$K$25,combined_results!$X$22:$X$25)</c:f>
              <c:numCache>
                <c:formatCode>General</c:formatCode>
                <c:ptCount val="8"/>
                <c:pt idx="0">
                  <c:v>56.84</c:v>
                </c:pt>
                <c:pt idx="1">
                  <c:v>73.48</c:v>
                </c:pt>
                <c:pt idx="2">
                  <c:v>56.84</c:v>
                </c:pt>
                <c:pt idx="3">
                  <c:v>77.16</c:v>
                </c:pt>
                <c:pt idx="4" formatCode="0.00">
                  <c:v>88.48</c:v>
                </c:pt>
                <c:pt idx="5" formatCode="0.00">
                  <c:v>90.44</c:v>
                </c:pt>
                <c:pt idx="6" formatCode="0.00">
                  <c:v>90.8</c:v>
                </c:pt>
                <c:pt idx="7" formatCode="0.00">
                  <c:v>91.88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0A-C14D-9269-8AAA41E567EF}"/>
            </c:ext>
          </c:extLst>
        </c:ser>
        <c:ser>
          <c:idx val="0"/>
          <c:order val="1"/>
          <c:tx>
            <c:v>High tax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combined_results!$A$35:$B$42</c:f>
              <c:multiLvlStrCache>
                <c:ptCount val="8"/>
                <c:lvl>
                  <c:pt idx="0">
                    <c:v>Low transm. budget </c:v>
                  </c:pt>
                  <c:pt idx="1">
                    <c:v>Low transm. budget </c:v>
                  </c:pt>
                  <c:pt idx="2">
                    <c:v>High transm. budget </c:v>
                  </c:pt>
                  <c:pt idx="3">
                    <c:v>High transm. budget</c:v>
                  </c:pt>
                  <c:pt idx="4">
                    <c:v>Low transm. budget </c:v>
                  </c:pt>
                  <c:pt idx="5">
                    <c:v>Low transm. budget </c:v>
                  </c:pt>
                  <c:pt idx="6">
                    <c:v>High transm. budget </c:v>
                  </c:pt>
                  <c:pt idx="7">
                    <c:v>High transm. budget</c:v>
                  </c:pt>
                </c:lvl>
                <c:lvl>
                  <c:pt idx="0">
                    <c:v>Low incentive</c:v>
                  </c:pt>
                  <c:pt idx="1">
                    <c:v>High incentive</c:v>
                  </c:pt>
                  <c:pt idx="2">
                    <c:v>Low incentive</c:v>
                  </c:pt>
                  <c:pt idx="3">
                    <c:v>High incentive</c:v>
                  </c:pt>
                  <c:pt idx="4">
                    <c:v>Low incentive</c:v>
                  </c:pt>
                  <c:pt idx="5">
                    <c:v>High incentive</c:v>
                  </c:pt>
                  <c:pt idx="6">
                    <c:v>Low incentive</c:v>
                  </c:pt>
                  <c:pt idx="7">
                    <c:v>High incentive</c:v>
                  </c:pt>
                </c:lvl>
              </c:multiLvlStrCache>
            </c:multiLvlStrRef>
          </c:cat>
          <c:val>
            <c:numRef>
              <c:f>(combined_results!$E$22:$E$25,combined_results!$Q$22:$Q$25)</c:f>
              <c:numCache>
                <c:formatCode>General</c:formatCode>
                <c:ptCount val="8"/>
                <c:pt idx="0">
                  <c:v>56.84</c:v>
                </c:pt>
                <c:pt idx="1">
                  <c:v>73.48</c:v>
                </c:pt>
                <c:pt idx="2">
                  <c:v>56.84</c:v>
                </c:pt>
                <c:pt idx="3">
                  <c:v>77.16</c:v>
                </c:pt>
                <c:pt idx="4" formatCode="0.00">
                  <c:v>88.48</c:v>
                </c:pt>
                <c:pt idx="5" formatCode="0.00">
                  <c:v>90.44</c:v>
                </c:pt>
                <c:pt idx="6" formatCode="0.00">
                  <c:v>90.8</c:v>
                </c:pt>
                <c:pt idx="7" formatCode="0.00">
                  <c:v>91.88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0A-C14D-9269-8AAA41E567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4516223"/>
        <c:axId val="1381346207"/>
      </c:barChart>
      <c:lineChart>
        <c:grouping val="standard"/>
        <c:varyColors val="0"/>
        <c:ser>
          <c:idx val="2"/>
          <c:order val="2"/>
          <c:tx>
            <c:v>Baseline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combined_results!$A$35:$A$42</c:f>
              <c:strCache>
                <c:ptCount val="8"/>
                <c:pt idx="0">
                  <c:v>Low incentive</c:v>
                </c:pt>
                <c:pt idx="1">
                  <c:v>High incentive</c:v>
                </c:pt>
                <c:pt idx="2">
                  <c:v>Low incentive</c:v>
                </c:pt>
                <c:pt idx="3">
                  <c:v>High incentive</c:v>
                </c:pt>
                <c:pt idx="4">
                  <c:v>Low incentive</c:v>
                </c:pt>
                <c:pt idx="5">
                  <c:v>High incentive</c:v>
                </c:pt>
                <c:pt idx="6">
                  <c:v>Low incentive</c:v>
                </c:pt>
                <c:pt idx="7">
                  <c:v>High incentive</c:v>
                </c:pt>
              </c:strCache>
            </c:strRef>
          </c:cat>
          <c:val>
            <c:numRef>
              <c:f>combined_results!$P$3:$P$10</c:f>
              <c:numCache>
                <c:formatCode>0.00</c:formatCode>
                <c:ptCount val="8"/>
                <c:pt idx="0">
                  <c:v>35.44</c:v>
                </c:pt>
                <c:pt idx="1">
                  <c:v>35.44</c:v>
                </c:pt>
                <c:pt idx="2">
                  <c:v>35.44</c:v>
                </c:pt>
                <c:pt idx="3">
                  <c:v>35.44</c:v>
                </c:pt>
                <c:pt idx="4">
                  <c:v>35.44</c:v>
                </c:pt>
                <c:pt idx="5">
                  <c:v>35.44</c:v>
                </c:pt>
                <c:pt idx="6">
                  <c:v>35.44</c:v>
                </c:pt>
                <c:pt idx="7">
                  <c:v>35.44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0A-C14D-9269-8AAA41E567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4516223"/>
        <c:axId val="1381346207"/>
      </c:lineChart>
      <c:catAx>
        <c:axId val="1434516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4020202020204" pitchFamily="34" charset="0"/>
                <a:ea typeface="+mn-ea"/>
                <a:cs typeface="Arial Narrow" panose="020B0604020202020204" pitchFamily="34" charset="0"/>
              </a:defRPr>
            </a:pPr>
            <a:endParaRPr lang="en-FI"/>
          </a:p>
        </c:txPr>
        <c:crossAx val="1381346207"/>
        <c:crosses val="autoZero"/>
        <c:auto val="1"/>
        <c:lblAlgn val="ctr"/>
        <c:lblOffset val="100"/>
        <c:noMultiLvlLbl val="0"/>
      </c:catAx>
      <c:valAx>
        <c:axId val="1381346207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rial Narrow" panose="020B0604020202020204" pitchFamily="34" charset="0"/>
                    <a:ea typeface="+mn-ea"/>
                    <a:cs typeface="Arial Narrow" panose="020B0604020202020204" pitchFamily="34" charset="0"/>
                  </a:defRPr>
                </a:pPr>
                <a:r>
                  <a:rPr lang="en-GB" sz="1400" b="0" i="0">
                    <a:latin typeface="Arial Narrow" panose="020B0604020202020204" pitchFamily="34" charset="0"/>
                    <a:cs typeface="Arial Narrow" panose="020B0604020202020204" pitchFamily="34" charset="0"/>
                  </a:rPr>
                  <a:t>VREs share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n-FI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434516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4020202020204" pitchFamily="34" charset="0"/>
              <a:ea typeface="+mn-ea"/>
              <a:cs typeface="Arial Narrow" panose="020B0604020202020204" pitchFamily="34" charset="0"/>
            </a:defRPr>
          </a:pPr>
          <a:endParaRPr lang="en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4020202020204" pitchFamily="34" charset="0"/>
                <a:ea typeface="+mn-ea"/>
                <a:cs typeface="Arial Narrow" panose="020B0604020202020204" pitchFamily="34" charset="0"/>
              </a:defRPr>
            </a:pPr>
            <a:r>
              <a:rPr lang="en-GB" sz="2400" b="0" i="0">
                <a:latin typeface="Arial Narrow" panose="020B0604020202020204" pitchFamily="34" charset="0"/>
                <a:cs typeface="Arial Narrow" panose="020B0604020202020204" pitchFamily="34" charset="0"/>
              </a:rPr>
              <a:t>VREs share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4020202020204" pitchFamily="34" charset="0"/>
              <a:ea typeface="+mn-ea"/>
              <a:cs typeface="Arial Narrow" panose="020B0604020202020204" pitchFamily="34" charset="0"/>
            </a:defRPr>
          </a:pPr>
          <a:endParaRPr lang="en-FI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Low incentive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combined_results!$A$160:$B$167</c:f>
              <c:multiLvlStrCache>
                <c:ptCount val="8"/>
                <c:lvl>
                  <c:pt idx="0">
                    <c:v>Low transm. budget</c:v>
                  </c:pt>
                  <c:pt idx="1">
                    <c:v>Low transm. budget</c:v>
                  </c:pt>
                  <c:pt idx="2">
                    <c:v>High transm. budget</c:v>
                  </c:pt>
                  <c:pt idx="3">
                    <c:v>High transm. budget</c:v>
                  </c:pt>
                  <c:pt idx="4">
                    <c:v>Low transm. budget</c:v>
                  </c:pt>
                  <c:pt idx="5">
                    <c:v>Low transm. budget</c:v>
                  </c:pt>
                  <c:pt idx="6">
                    <c:v>High transm. budget</c:v>
                  </c:pt>
                  <c:pt idx="7">
                    <c:v>High transm. budget</c:v>
                  </c:pt>
                </c:lvl>
                <c:lvl>
                  <c:pt idx="0">
                    <c:v>Low tax</c:v>
                  </c:pt>
                  <c:pt idx="1">
                    <c:v>High tax</c:v>
                  </c:pt>
                  <c:pt idx="2">
                    <c:v>Low tax</c:v>
                  </c:pt>
                  <c:pt idx="3">
                    <c:v>High tax</c:v>
                  </c:pt>
                  <c:pt idx="4">
                    <c:v>Low tax</c:v>
                  </c:pt>
                  <c:pt idx="5">
                    <c:v>High tax</c:v>
                  </c:pt>
                  <c:pt idx="6">
                    <c:v>Low tax</c:v>
                  </c:pt>
                  <c:pt idx="7">
                    <c:v>High tax</c:v>
                  </c:pt>
                </c:lvl>
              </c:multiLvlStrCache>
            </c:multiLvlStrRef>
          </c:cat>
          <c:val>
            <c:numRef>
              <c:f>(combined_results!$K$148:$K$151,combined_results!$W$148:$W$151)</c:f>
              <c:numCache>
                <c:formatCode>0.00</c:formatCode>
                <c:ptCount val="8"/>
                <c:pt idx="0">
                  <c:v>56.84</c:v>
                </c:pt>
                <c:pt idx="1">
                  <c:v>56.84</c:v>
                </c:pt>
                <c:pt idx="2">
                  <c:v>56.84</c:v>
                </c:pt>
                <c:pt idx="3">
                  <c:v>56.84</c:v>
                </c:pt>
                <c:pt idx="4">
                  <c:v>88.48</c:v>
                </c:pt>
                <c:pt idx="5">
                  <c:v>88.48</c:v>
                </c:pt>
                <c:pt idx="6">
                  <c:v>90.8</c:v>
                </c:pt>
                <c:pt idx="7">
                  <c:v>90.8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D3-704E-AA39-C136BCF5C6C9}"/>
            </c:ext>
          </c:extLst>
        </c:ser>
        <c:ser>
          <c:idx val="0"/>
          <c:order val="1"/>
          <c:tx>
            <c:v>High incentive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I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combined_results!$A$160:$B$167</c:f>
              <c:multiLvlStrCache>
                <c:ptCount val="8"/>
                <c:lvl>
                  <c:pt idx="0">
                    <c:v>Low transm. budget</c:v>
                  </c:pt>
                  <c:pt idx="1">
                    <c:v>Low transm. budget</c:v>
                  </c:pt>
                  <c:pt idx="2">
                    <c:v>High transm. budget</c:v>
                  </c:pt>
                  <c:pt idx="3">
                    <c:v>High transm. budget</c:v>
                  </c:pt>
                  <c:pt idx="4">
                    <c:v>Low transm. budget</c:v>
                  </c:pt>
                  <c:pt idx="5">
                    <c:v>Low transm. budget</c:v>
                  </c:pt>
                  <c:pt idx="6">
                    <c:v>High transm. budget</c:v>
                  </c:pt>
                  <c:pt idx="7">
                    <c:v>High transm. budget</c:v>
                  </c:pt>
                </c:lvl>
                <c:lvl>
                  <c:pt idx="0">
                    <c:v>Low tax</c:v>
                  </c:pt>
                  <c:pt idx="1">
                    <c:v>High tax</c:v>
                  </c:pt>
                  <c:pt idx="2">
                    <c:v>Low tax</c:v>
                  </c:pt>
                  <c:pt idx="3">
                    <c:v>High tax</c:v>
                  </c:pt>
                  <c:pt idx="4">
                    <c:v>Low tax</c:v>
                  </c:pt>
                  <c:pt idx="5">
                    <c:v>High tax</c:v>
                  </c:pt>
                  <c:pt idx="6">
                    <c:v>Low tax</c:v>
                  </c:pt>
                  <c:pt idx="7">
                    <c:v>High tax</c:v>
                  </c:pt>
                </c:lvl>
              </c:multiLvlStrCache>
            </c:multiLvlStrRef>
          </c:cat>
          <c:val>
            <c:numRef>
              <c:f>(combined_results!$E$148:$E$151,combined_results!$Q$148:$Q$151)</c:f>
              <c:numCache>
                <c:formatCode>0.00</c:formatCode>
                <c:ptCount val="8"/>
                <c:pt idx="0">
                  <c:v>73.48</c:v>
                </c:pt>
                <c:pt idx="1">
                  <c:v>73.48</c:v>
                </c:pt>
                <c:pt idx="2">
                  <c:v>77.16</c:v>
                </c:pt>
                <c:pt idx="3">
                  <c:v>77.16</c:v>
                </c:pt>
                <c:pt idx="4">
                  <c:v>90.44</c:v>
                </c:pt>
                <c:pt idx="5">
                  <c:v>90.44</c:v>
                </c:pt>
                <c:pt idx="6">
                  <c:v>91.88</c:v>
                </c:pt>
                <c:pt idx="7">
                  <c:v>91.88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D3-704E-AA39-C136BCF5C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4516223"/>
        <c:axId val="1381346207"/>
      </c:barChart>
      <c:lineChart>
        <c:grouping val="standard"/>
        <c:varyColors val="0"/>
        <c:ser>
          <c:idx val="2"/>
          <c:order val="2"/>
          <c:tx>
            <c:v>Baseline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combined_results!$A$160:$A$167</c:f>
              <c:strCache>
                <c:ptCount val="8"/>
                <c:pt idx="0">
                  <c:v>Low tax</c:v>
                </c:pt>
                <c:pt idx="1">
                  <c:v>High tax</c:v>
                </c:pt>
                <c:pt idx="2">
                  <c:v>Low tax</c:v>
                </c:pt>
                <c:pt idx="3">
                  <c:v>High tax</c:v>
                </c:pt>
                <c:pt idx="4">
                  <c:v>Low tax</c:v>
                </c:pt>
                <c:pt idx="5">
                  <c:v>High tax</c:v>
                </c:pt>
                <c:pt idx="6">
                  <c:v>Low tax</c:v>
                </c:pt>
                <c:pt idx="7">
                  <c:v>High tax</c:v>
                </c:pt>
              </c:strCache>
            </c:strRef>
          </c:cat>
          <c:val>
            <c:numRef>
              <c:f>combined_results!$P$3:$P$10</c:f>
              <c:numCache>
                <c:formatCode>0.00</c:formatCode>
                <c:ptCount val="8"/>
                <c:pt idx="0">
                  <c:v>35.44</c:v>
                </c:pt>
                <c:pt idx="1">
                  <c:v>35.44</c:v>
                </c:pt>
                <c:pt idx="2">
                  <c:v>35.44</c:v>
                </c:pt>
                <c:pt idx="3">
                  <c:v>35.44</c:v>
                </c:pt>
                <c:pt idx="4">
                  <c:v>35.44</c:v>
                </c:pt>
                <c:pt idx="5">
                  <c:v>35.44</c:v>
                </c:pt>
                <c:pt idx="6">
                  <c:v>35.44</c:v>
                </c:pt>
                <c:pt idx="7">
                  <c:v>35.44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D3-704E-AA39-C136BCF5C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4516223"/>
        <c:axId val="1381346207"/>
      </c:lineChart>
      <c:catAx>
        <c:axId val="1434516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4020202020204" pitchFamily="34" charset="0"/>
                <a:ea typeface="+mn-ea"/>
                <a:cs typeface="Arial Narrow" panose="020B0604020202020204" pitchFamily="34" charset="0"/>
              </a:defRPr>
            </a:pPr>
            <a:endParaRPr lang="en-FI"/>
          </a:p>
        </c:txPr>
        <c:crossAx val="1381346207"/>
        <c:crosses val="autoZero"/>
        <c:auto val="1"/>
        <c:lblAlgn val="ctr"/>
        <c:lblOffset val="100"/>
        <c:noMultiLvlLbl val="0"/>
      </c:catAx>
      <c:valAx>
        <c:axId val="1381346207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rial Narrow" panose="020B0604020202020204" pitchFamily="34" charset="0"/>
                    <a:ea typeface="+mn-ea"/>
                    <a:cs typeface="Arial Narrow" panose="020B0604020202020204" pitchFamily="34" charset="0"/>
                  </a:defRPr>
                </a:pPr>
                <a:r>
                  <a:rPr lang="en-GB" sz="1400" b="0" i="0">
                    <a:latin typeface="Arial Narrow" panose="020B0604020202020204" pitchFamily="34" charset="0"/>
                    <a:cs typeface="Arial Narrow" panose="020B0604020202020204" pitchFamily="34" charset="0"/>
                  </a:rPr>
                  <a:t>VREs share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 Narrow" panose="020B0604020202020204" pitchFamily="34" charset="0"/>
                  <a:ea typeface="+mn-ea"/>
                  <a:cs typeface="Arial Narrow" panose="020B0604020202020204" pitchFamily="34" charset="0"/>
                </a:defRPr>
              </a:pPr>
              <a:endParaRPr lang="en-FI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434516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4020202020204" pitchFamily="34" charset="0"/>
              <a:ea typeface="+mn-ea"/>
              <a:cs typeface="Arial Narrow" panose="020B0604020202020204" pitchFamily="34" charset="0"/>
            </a:defRPr>
          </a:pPr>
          <a:endParaRPr lang="en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830580</xdr:colOff>
      <xdr:row>50</xdr:row>
      <xdr:rowOff>200660</xdr:rowOff>
    </xdr:from>
    <xdr:to>
      <xdr:col>14</xdr:col>
      <xdr:colOff>119380</xdr:colOff>
      <xdr:row>68</xdr:row>
      <xdr:rowOff>48260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0367FB-28DB-B349-B445-152F110BFB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154940</xdr:colOff>
      <xdr:row>68</xdr:row>
      <xdr:rowOff>60960</xdr:rowOff>
    </xdr:from>
    <xdr:to>
      <xdr:col>14</xdr:col>
      <xdr:colOff>205740</xdr:colOff>
      <xdr:row>84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F413756-52D2-ED4B-B91A-20EC78E817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20320</xdr:colOff>
      <xdr:row>124</xdr:row>
      <xdr:rowOff>40640</xdr:rowOff>
    </xdr:from>
    <xdr:to>
      <xdr:col>13</xdr:col>
      <xdr:colOff>116840</xdr:colOff>
      <xdr:row>141</xdr:row>
      <xdr:rowOff>91440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E277293-29D3-9F41-A80B-7D94B5685C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88900</xdr:colOff>
      <xdr:row>104</xdr:row>
      <xdr:rowOff>190500</xdr:rowOff>
    </xdr:from>
    <xdr:to>
      <xdr:col>24</xdr:col>
      <xdr:colOff>160020</xdr:colOff>
      <xdr:row>122</xdr:row>
      <xdr:rowOff>38100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759A415-6C56-8F4B-915D-EBA8D5AC5C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396240</xdr:colOff>
      <xdr:row>184</xdr:row>
      <xdr:rowOff>111760</xdr:rowOff>
    </xdr:from>
    <xdr:to>
      <xdr:col>13</xdr:col>
      <xdr:colOff>492760</xdr:colOff>
      <xdr:row>201</xdr:row>
      <xdr:rowOff>162560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EB9412C1-38F8-6B4C-98AD-B3B9698B3F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416560</xdr:colOff>
      <xdr:row>202</xdr:row>
      <xdr:rowOff>142240</xdr:rowOff>
    </xdr:from>
    <xdr:to>
      <xdr:col>13</xdr:col>
      <xdr:colOff>477520</xdr:colOff>
      <xdr:row>221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255B4543-CC0E-7B4B-8208-F319DE5207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355600</xdr:colOff>
      <xdr:row>108</xdr:row>
      <xdr:rowOff>0</xdr:rowOff>
    </xdr:from>
    <xdr:to>
      <xdr:col>7</xdr:col>
      <xdr:colOff>355600</xdr:colOff>
      <xdr:row>119</xdr:row>
      <xdr:rowOff>162560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930B2329-8D84-B546-8D7B-3BF3E8DCF48F}"/>
            </a:ext>
          </a:extLst>
        </xdr:cNvPr>
        <xdr:cNvCxnSpPr/>
      </xdr:nvCxnSpPr>
      <xdr:spPr>
        <a:xfrm>
          <a:off x="7101840" y="21752560"/>
          <a:ext cx="0" cy="2590800"/>
        </a:xfrm>
        <a:prstGeom prst="line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335280</xdr:colOff>
      <xdr:row>127</xdr:row>
      <xdr:rowOff>0</xdr:rowOff>
    </xdr:from>
    <xdr:to>
      <xdr:col>7</xdr:col>
      <xdr:colOff>335280</xdr:colOff>
      <xdr:row>139</xdr:row>
      <xdr:rowOff>152400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C64AE28F-EAC6-474B-9218-3F7EE48D4308}"/>
            </a:ext>
          </a:extLst>
        </xdr:cNvPr>
        <xdr:cNvCxnSpPr/>
      </xdr:nvCxnSpPr>
      <xdr:spPr>
        <a:xfrm>
          <a:off x="7081520" y="25806400"/>
          <a:ext cx="0" cy="2590800"/>
        </a:xfrm>
        <a:prstGeom prst="line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406400</xdr:colOff>
      <xdr:row>123</xdr:row>
      <xdr:rowOff>111760</xdr:rowOff>
    </xdr:from>
    <xdr:to>
      <xdr:col>20</xdr:col>
      <xdr:colOff>406400</xdr:colOff>
      <xdr:row>136</xdr:row>
      <xdr:rowOff>60960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FB578658-82E5-664A-94FB-D09E6879D04D}"/>
            </a:ext>
          </a:extLst>
        </xdr:cNvPr>
        <xdr:cNvCxnSpPr/>
      </xdr:nvCxnSpPr>
      <xdr:spPr>
        <a:xfrm>
          <a:off x="18023840" y="25105360"/>
          <a:ext cx="0" cy="2590800"/>
        </a:xfrm>
        <a:prstGeom prst="line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762000</xdr:colOff>
      <xdr:row>187</xdr:row>
      <xdr:rowOff>40640</xdr:rowOff>
    </xdr:from>
    <xdr:to>
      <xdr:col>7</xdr:col>
      <xdr:colOff>762000</xdr:colOff>
      <xdr:row>199</xdr:row>
      <xdr:rowOff>193040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9D737FC6-634E-AF4C-807C-62859F7D64A2}"/>
            </a:ext>
          </a:extLst>
        </xdr:cNvPr>
        <xdr:cNvCxnSpPr/>
      </xdr:nvCxnSpPr>
      <xdr:spPr>
        <a:xfrm>
          <a:off x="7508240" y="38039040"/>
          <a:ext cx="0" cy="2590800"/>
        </a:xfrm>
        <a:prstGeom prst="line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751840</xdr:colOff>
      <xdr:row>205</xdr:row>
      <xdr:rowOff>10160</xdr:rowOff>
    </xdr:from>
    <xdr:to>
      <xdr:col>7</xdr:col>
      <xdr:colOff>762000</xdr:colOff>
      <xdr:row>218</xdr:row>
      <xdr:rowOff>172720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1CFB995F-DB91-6E42-9FDC-84CF88ACC39D}"/>
            </a:ext>
          </a:extLst>
        </xdr:cNvPr>
        <xdr:cNvCxnSpPr/>
      </xdr:nvCxnSpPr>
      <xdr:spPr>
        <a:xfrm>
          <a:off x="7498080" y="41666160"/>
          <a:ext cx="10160" cy="2804160"/>
        </a:xfrm>
        <a:prstGeom prst="line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825500</xdr:colOff>
      <xdr:row>104</xdr:row>
      <xdr:rowOff>0</xdr:rowOff>
    </xdr:from>
    <xdr:to>
      <xdr:col>13</xdr:col>
      <xdr:colOff>83820</xdr:colOff>
      <xdr:row>121</xdr:row>
      <xdr:rowOff>152400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FFCF9755-CBD0-624E-8BC4-8C8778A7FC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812800</xdr:colOff>
      <xdr:row>33</xdr:row>
      <xdr:rowOff>76200</xdr:rowOff>
    </xdr:from>
    <xdr:to>
      <xdr:col>14</xdr:col>
      <xdr:colOff>71120</xdr:colOff>
      <xdr:row>50</xdr:row>
      <xdr:rowOff>127000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AAA9CC69-1C1C-3942-A59C-4B45D0AAAE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381000</xdr:colOff>
      <xdr:row>164</xdr:row>
      <xdr:rowOff>63500</xdr:rowOff>
    </xdr:from>
    <xdr:to>
      <xdr:col>13</xdr:col>
      <xdr:colOff>477520</xdr:colOff>
      <xdr:row>181</xdr:row>
      <xdr:rowOff>88900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01B6777F-FE6E-B44D-823B-9415172C6C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7"/>
  <sheetViews>
    <sheetView tabSelected="1" topLeftCell="J143" zoomScale="140" zoomScaleNormal="140" workbookViewId="0">
      <selection activeCell="S12" sqref="S12"/>
    </sheetView>
  </sheetViews>
  <sheetFormatPr baseColWidth="10" defaultRowHeight="16" x14ac:dyDescent="0.2"/>
  <cols>
    <col min="1" max="3" width="11" bestFit="1" customWidth="1"/>
    <col min="4" max="4" width="19.83203125" customWidth="1"/>
    <col min="5" max="5" width="14.5" bestFit="1" customWidth="1"/>
    <col min="6" max="6" width="17.1640625" customWidth="1"/>
    <col min="7" max="7" width="11.1640625" bestFit="1" customWidth="1"/>
    <col min="8" max="8" width="11.33203125" bestFit="1" customWidth="1"/>
    <col min="9" max="9" width="11" bestFit="1" customWidth="1"/>
    <col min="10" max="10" width="11.83203125" bestFit="1" customWidth="1"/>
    <col min="11" max="11" width="16.5" customWidth="1"/>
    <col min="13" max="14" width="11" bestFit="1" customWidth="1"/>
    <col min="15" max="15" width="14.5" bestFit="1" customWidth="1"/>
    <col min="16" max="16" width="11.83203125" bestFit="1" customWidth="1"/>
    <col min="17" max="17" width="17.5" customWidth="1"/>
    <col min="19" max="21" width="11" bestFit="1" customWidth="1"/>
    <col min="22" max="22" width="11.83203125" bestFit="1" customWidth="1"/>
    <col min="23" max="23" width="13.6640625" bestFit="1" customWidth="1"/>
    <col min="24" max="24" width="16.5" customWidth="1"/>
  </cols>
  <sheetData>
    <row r="1" spans="1:19" x14ac:dyDescent="0.2">
      <c r="E1" t="s">
        <v>0</v>
      </c>
      <c r="O1" t="s">
        <v>19</v>
      </c>
    </row>
    <row r="2" spans="1:19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G2" t="s">
        <v>6</v>
      </c>
      <c r="H2" t="s">
        <v>7</v>
      </c>
      <c r="J2" t="s">
        <v>23</v>
      </c>
      <c r="O2" t="s">
        <v>20</v>
      </c>
      <c r="P2" t="s">
        <v>21</v>
      </c>
      <c r="Q2" t="s">
        <v>22</v>
      </c>
    </row>
    <row r="3" spans="1:19" x14ac:dyDescent="0.2">
      <c r="A3">
        <v>1</v>
      </c>
      <c r="B3">
        <v>1</v>
      </c>
      <c r="C3">
        <v>1</v>
      </c>
      <c r="D3">
        <v>1</v>
      </c>
      <c r="E3" s="2">
        <v>1107734263.546</v>
      </c>
      <c r="F3" s="2"/>
      <c r="G3" s="2">
        <v>91.88</v>
      </c>
      <c r="H3" s="2">
        <v>1185210.28657182</v>
      </c>
      <c r="J3" t="s">
        <v>35</v>
      </c>
      <c r="N3" s="2"/>
      <c r="O3" s="2">
        <v>1061256909.3789999</v>
      </c>
      <c r="P3" s="2">
        <v>35.44</v>
      </c>
      <c r="Q3" s="2">
        <v>445874.26552000002</v>
      </c>
    </row>
    <row r="4" spans="1:19" x14ac:dyDescent="0.2">
      <c r="A4">
        <v>1</v>
      </c>
      <c r="B4">
        <v>1</v>
      </c>
      <c r="C4">
        <v>1</v>
      </c>
      <c r="D4">
        <v>-1</v>
      </c>
      <c r="E4" s="2">
        <v>1104247124.013</v>
      </c>
      <c r="F4" s="2"/>
      <c r="G4" s="2">
        <v>90.8</v>
      </c>
      <c r="H4" s="2">
        <v>1152926.6715347201</v>
      </c>
      <c r="J4" t="s">
        <v>36</v>
      </c>
      <c r="N4" s="2"/>
      <c r="P4" s="2">
        <v>35.44</v>
      </c>
      <c r="Q4" s="2">
        <v>445874.26552000002</v>
      </c>
      <c r="R4" s="2">
        <v>1222410.0171180901</v>
      </c>
      <c r="S4">
        <f>(R4-Q4)/Q4 *100</f>
        <v>174.16025360702454</v>
      </c>
    </row>
    <row r="5" spans="1:19" x14ac:dyDescent="0.2">
      <c r="A5">
        <v>1</v>
      </c>
      <c r="B5">
        <v>1</v>
      </c>
      <c r="C5">
        <v>-1</v>
      </c>
      <c r="D5">
        <v>1</v>
      </c>
      <c r="E5" s="2">
        <v>1107734263.546</v>
      </c>
      <c r="F5" s="2"/>
      <c r="G5" s="2">
        <v>91.88</v>
      </c>
      <c r="H5" s="2">
        <v>1185210.28657182</v>
      </c>
      <c r="J5" t="s">
        <v>35</v>
      </c>
      <c r="N5" s="2"/>
      <c r="P5" s="2">
        <v>35.44</v>
      </c>
    </row>
    <row r="6" spans="1:19" x14ac:dyDescent="0.2">
      <c r="A6">
        <v>1</v>
      </c>
      <c r="B6">
        <v>1</v>
      </c>
      <c r="C6">
        <v>-1</v>
      </c>
      <c r="D6">
        <v>-1</v>
      </c>
      <c r="E6" s="2">
        <v>1104247124.013</v>
      </c>
      <c r="F6" s="2"/>
      <c r="G6" s="2">
        <v>90.8</v>
      </c>
      <c r="H6" s="2">
        <v>1152926.6715347201</v>
      </c>
      <c r="J6" t="s">
        <v>36</v>
      </c>
      <c r="N6" s="2"/>
      <c r="P6" s="2">
        <v>35.44</v>
      </c>
    </row>
    <row r="7" spans="1:19" x14ac:dyDescent="0.2">
      <c r="A7">
        <v>1</v>
      </c>
      <c r="B7">
        <v>-1</v>
      </c>
      <c r="C7">
        <v>1</v>
      </c>
      <c r="D7">
        <v>1</v>
      </c>
      <c r="E7" s="2">
        <v>1107171093.155</v>
      </c>
      <c r="F7" s="2"/>
      <c r="G7" s="2">
        <v>90.44</v>
      </c>
      <c r="H7" s="2">
        <v>1136919.5530427999</v>
      </c>
      <c r="J7" t="s">
        <v>37</v>
      </c>
      <c r="N7" s="2"/>
      <c r="P7" s="2">
        <v>35.44</v>
      </c>
    </row>
    <row r="8" spans="1:19" x14ac:dyDescent="0.2">
      <c r="A8">
        <v>1</v>
      </c>
      <c r="B8">
        <v>-1</v>
      </c>
      <c r="C8">
        <v>1</v>
      </c>
      <c r="D8">
        <v>-1</v>
      </c>
      <c r="E8" s="2">
        <v>1103782024.4000001</v>
      </c>
      <c r="F8" s="2"/>
      <c r="G8" s="2">
        <v>88.48</v>
      </c>
      <c r="H8" s="2">
        <v>1112553.2751156799</v>
      </c>
      <c r="J8" t="s">
        <v>37</v>
      </c>
      <c r="N8" s="2"/>
      <c r="O8" s="2"/>
      <c r="P8" s="2">
        <v>35.44</v>
      </c>
    </row>
    <row r="9" spans="1:19" x14ac:dyDescent="0.2">
      <c r="A9">
        <v>1</v>
      </c>
      <c r="B9">
        <v>-1</v>
      </c>
      <c r="C9">
        <v>-1</v>
      </c>
      <c r="D9">
        <v>1</v>
      </c>
      <c r="E9" s="2">
        <v>1107171093.155</v>
      </c>
      <c r="F9" s="2"/>
      <c r="G9" s="2">
        <v>90.44</v>
      </c>
      <c r="H9" s="2">
        <v>1136919.5530427999</v>
      </c>
      <c r="J9" t="s">
        <v>37</v>
      </c>
      <c r="N9" s="2"/>
      <c r="P9" s="2">
        <v>35.44</v>
      </c>
    </row>
    <row r="10" spans="1:19" x14ac:dyDescent="0.2">
      <c r="A10">
        <v>1</v>
      </c>
      <c r="B10">
        <v>-1</v>
      </c>
      <c r="C10">
        <v>-1</v>
      </c>
      <c r="D10">
        <v>-1</v>
      </c>
      <c r="E10" s="2">
        <v>1103782024.4000001</v>
      </c>
      <c r="F10" s="2"/>
      <c r="G10" s="2">
        <v>88.48</v>
      </c>
      <c r="H10" s="2">
        <v>1112553.2751156799</v>
      </c>
      <c r="J10" t="s">
        <v>37</v>
      </c>
      <c r="N10" s="2"/>
      <c r="P10" s="2">
        <v>35.44</v>
      </c>
    </row>
    <row r="11" spans="1:19" x14ac:dyDescent="0.2">
      <c r="A11" s="1">
        <v>-1</v>
      </c>
      <c r="B11" s="1">
        <v>1</v>
      </c>
      <c r="C11" s="1">
        <v>1</v>
      </c>
      <c r="D11" s="1">
        <v>1</v>
      </c>
      <c r="E11" s="3">
        <v>1100273190.6700001</v>
      </c>
      <c r="F11" s="3"/>
      <c r="G11" s="3">
        <v>77.16</v>
      </c>
      <c r="H11" s="3">
        <v>917538.69555627101</v>
      </c>
      <c r="I11" s="1"/>
      <c r="J11" s="1" t="s">
        <v>32</v>
      </c>
      <c r="K11" s="1"/>
      <c r="L11" s="1"/>
      <c r="M11" s="1"/>
      <c r="N11" s="2"/>
      <c r="P11" s="2">
        <v>35.44</v>
      </c>
    </row>
    <row r="12" spans="1:19" x14ac:dyDescent="0.2">
      <c r="A12" s="1">
        <v>-1</v>
      </c>
      <c r="B12" s="1">
        <v>1</v>
      </c>
      <c r="C12" s="1">
        <v>1</v>
      </c>
      <c r="D12" s="1">
        <v>-1</v>
      </c>
      <c r="E12" s="3">
        <v>1095979157.8399999</v>
      </c>
      <c r="F12" s="3"/>
      <c r="G12" s="3">
        <v>56.84</v>
      </c>
      <c r="H12" s="3">
        <v>914748.73410135496</v>
      </c>
      <c r="I12" s="1"/>
      <c r="J12" s="1" t="s">
        <v>33</v>
      </c>
      <c r="K12" s="1"/>
      <c r="L12" s="1"/>
      <c r="M12" s="1"/>
      <c r="N12" s="2"/>
      <c r="P12" s="2">
        <v>35.44</v>
      </c>
    </row>
    <row r="13" spans="1:19" x14ac:dyDescent="0.2">
      <c r="A13" s="1">
        <v>-1</v>
      </c>
      <c r="B13" s="1">
        <v>1</v>
      </c>
      <c r="C13" s="1">
        <v>-1</v>
      </c>
      <c r="D13" s="1">
        <v>1</v>
      </c>
      <c r="E13" s="3">
        <v>1100273190.6700001</v>
      </c>
      <c r="F13" s="3"/>
      <c r="G13" s="3">
        <v>77.16</v>
      </c>
      <c r="H13" s="3">
        <v>917538.69555627101</v>
      </c>
      <c r="I13" s="1"/>
      <c r="J13" s="1" t="s">
        <v>32</v>
      </c>
      <c r="K13" s="1"/>
      <c r="L13" s="1"/>
      <c r="M13" s="1"/>
      <c r="N13" s="2"/>
      <c r="O13" t="e" cm="1">
        <f t="array" ref="O13">INDEX(E3:E18, MATCH(1, (A22=A3:A18)*(B22=B3:B18)*(C20=C3:C18)*(D22=D3:D18),0))</f>
        <v>#N/A</v>
      </c>
      <c r="P13" s="2">
        <v>35.44</v>
      </c>
    </row>
    <row r="14" spans="1:19" x14ac:dyDescent="0.2">
      <c r="A14" s="1">
        <v>-1</v>
      </c>
      <c r="B14" s="1">
        <v>1</v>
      </c>
      <c r="C14" s="1">
        <v>-1</v>
      </c>
      <c r="D14" s="1">
        <v>-1</v>
      </c>
      <c r="E14" s="3">
        <v>1095979157.8399999</v>
      </c>
      <c r="F14" s="3"/>
      <c r="G14" s="3">
        <v>56.84</v>
      </c>
      <c r="H14" s="3">
        <v>914748.73410135496</v>
      </c>
      <c r="I14" s="1"/>
      <c r="J14" s="1" t="s">
        <v>33</v>
      </c>
      <c r="K14" s="1"/>
      <c r="L14" s="1"/>
      <c r="M14" s="1"/>
      <c r="N14" s="2"/>
    </row>
    <row r="15" spans="1:19" x14ac:dyDescent="0.2">
      <c r="A15" s="1">
        <v>-1</v>
      </c>
      <c r="B15" s="1">
        <v>-1</v>
      </c>
      <c r="C15" s="1">
        <v>1</v>
      </c>
      <c r="D15" s="1">
        <v>1</v>
      </c>
      <c r="E15" s="3">
        <v>1100220416.132</v>
      </c>
      <c r="F15" s="3"/>
      <c r="G15" s="3">
        <v>73.48</v>
      </c>
      <c r="H15" s="3">
        <v>922412.26578444301</v>
      </c>
      <c r="I15" s="1"/>
      <c r="J15" s="1" t="s">
        <v>34</v>
      </c>
      <c r="K15" s="1"/>
      <c r="L15" s="1"/>
      <c r="M15" s="1"/>
      <c r="N15" s="2"/>
    </row>
    <row r="16" spans="1:19" x14ac:dyDescent="0.2">
      <c r="A16" s="1">
        <v>-1</v>
      </c>
      <c r="B16" s="1">
        <v>-1</v>
      </c>
      <c r="C16" s="1">
        <v>1</v>
      </c>
      <c r="D16" s="1">
        <v>-1</v>
      </c>
      <c r="E16" s="3">
        <v>1095979157.8399999</v>
      </c>
      <c r="F16" s="3"/>
      <c r="G16" s="3">
        <v>56.84</v>
      </c>
      <c r="H16" s="3">
        <v>914748.73410135496</v>
      </c>
      <c r="I16" s="1"/>
      <c r="J16" s="1" t="s">
        <v>33</v>
      </c>
      <c r="K16" s="1"/>
      <c r="L16" s="1"/>
      <c r="M16" s="1"/>
      <c r="N16" s="2"/>
    </row>
    <row r="17" spans="1:24" x14ac:dyDescent="0.2">
      <c r="A17" s="1">
        <v>-1</v>
      </c>
      <c r="B17" s="1">
        <v>-1</v>
      </c>
      <c r="C17" s="1">
        <v>-1</v>
      </c>
      <c r="D17" s="1">
        <v>1</v>
      </c>
      <c r="E17" s="3">
        <v>1100220416.132</v>
      </c>
      <c r="F17" s="3"/>
      <c r="G17" s="3">
        <v>73.48</v>
      </c>
      <c r="H17" s="3">
        <v>922412.26578444301</v>
      </c>
      <c r="I17" s="1"/>
      <c r="J17" s="1" t="s">
        <v>34</v>
      </c>
      <c r="K17" s="1"/>
      <c r="L17" s="1"/>
      <c r="M17" s="1"/>
      <c r="N17" s="2"/>
    </row>
    <row r="18" spans="1:24" x14ac:dyDescent="0.2">
      <c r="A18" s="1">
        <v>-1</v>
      </c>
      <c r="B18" s="1">
        <v>-1</v>
      </c>
      <c r="C18" s="1">
        <v>-1</v>
      </c>
      <c r="D18" s="1">
        <v>-1</v>
      </c>
      <c r="E18" s="3">
        <v>1095979157.8399999</v>
      </c>
      <c r="F18" s="3"/>
      <c r="G18" s="3">
        <v>56.84</v>
      </c>
      <c r="H18" s="3">
        <v>914748.73410135496</v>
      </c>
      <c r="I18" s="1"/>
      <c r="J18" s="1" t="s">
        <v>33</v>
      </c>
      <c r="K18" s="1"/>
      <c r="L18" s="1"/>
      <c r="M18" s="1"/>
      <c r="N18" s="2"/>
    </row>
    <row r="20" spans="1:24" x14ac:dyDescent="0.2">
      <c r="B20" t="s">
        <v>8</v>
      </c>
      <c r="C20" s="6">
        <v>1</v>
      </c>
      <c r="H20" t="s">
        <v>9</v>
      </c>
      <c r="I20">
        <v>-1</v>
      </c>
      <c r="N20" t="s">
        <v>8</v>
      </c>
      <c r="O20">
        <v>1</v>
      </c>
      <c r="U20" t="s">
        <v>9</v>
      </c>
      <c r="V20">
        <v>-1</v>
      </c>
    </row>
    <row r="21" spans="1:24" x14ac:dyDescent="0.2">
      <c r="A21" t="s">
        <v>10</v>
      </c>
      <c r="B21" t="s">
        <v>11</v>
      </c>
      <c r="C21" t="s">
        <v>12</v>
      </c>
      <c r="G21" t="s">
        <v>10</v>
      </c>
      <c r="H21" t="s">
        <v>11</v>
      </c>
      <c r="I21" t="s">
        <v>12</v>
      </c>
      <c r="M21" t="s">
        <v>10</v>
      </c>
      <c r="N21" t="s">
        <v>11</v>
      </c>
      <c r="O21" t="s">
        <v>12</v>
      </c>
      <c r="T21" t="s">
        <v>10</v>
      </c>
      <c r="U21" t="s">
        <v>11</v>
      </c>
      <c r="V21" t="s">
        <v>12</v>
      </c>
    </row>
    <row r="22" spans="1:24" x14ac:dyDescent="0.2">
      <c r="A22">
        <v>-1</v>
      </c>
      <c r="B22">
        <v>-1</v>
      </c>
      <c r="C22">
        <v>-1</v>
      </c>
      <c r="D22">
        <f>E22-$P$3</f>
        <v>21.400000000000006</v>
      </c>
      <c r="E22" s="1" cm="1">
        <f t="array" ref="E22">_xlfn._xlws.FILTER($G$3:$G$18,($A$3:$A$18=A22)*($B$3:$B$18=B22)*($C$3:$C$18=C$20)*($D$3:$D$18=C22))</f>
        <v>56.84</v>
      </c>
      <c r="G22">
        <v>-1</v>
      </c>
      <c r="H22">
        <v>-1</v>
      </c>
      <c r="I22">
        <v>-1</v>
      </c>
      <c r="J22" s="2">
        <f>K22-$P$3</f>
        <v>21.400000000000006</v>
      </c>
      <c r="K22" s="1" cm="1">
        <f t="array" ref="K22">_xlfn._xlws.FILTER($G$3:$G$18,($A$3:$A$18=G22)*($B$3:$B$18=H22)*($C$3:$C$18=I$20)*($D$3:$D$18=I22))</f>
        <v>56.84</v>
      </c>
      <c r="M22">
        <v>1</v>
      </c>
      <c r="N22">
        <v>-1</v>
      </c>
      <c r="O22">
        <v>-1</v>
      </c>
      <c r="P22" s="2">
        <f>Q22-$P$3</f>
        <v>53.040000000000006</v>
      </c>
      <c r="Q22" s="2" cm="1">
        <f t="array" ref="Q22">_xlfn._xlws.FILTER($G$3:$G$18,($A$3:$A$18=M22)*($B$3:$B$18=N22)*($C$3:$C$18=O$20)*($D$3:$D$18=O22))</f>
        <v>88.48</v>
      </c>
      <c r="R22" s="2"/>
      <c r="T22">
        <v>1</v>
      </c>
      <c r="U22">
        <v>-1</v>
      </c>
      <c r="V22">
        <v>-1</v>
      </c>
      <c r="W22" s="2">
        <f>X22-$P$3</f>
        <v>53.040000000000006</v>
      </c>
      <c r="X22" s="2" cm="1">
        <f t="array" ref="X22">_xlfn._xlws.FILTER($G$3:$G$18,($A$3:$A$18=T22)*($B$3:$B$18=U22)*($C$3:$C$18=V$20)*($D$3:$D$18=V22))</f>
        <v>88.48</v>
      </c>
    </row>
    <row r="23" spans="1:24" x14ac:dyDescent="0.2">
      <c r="A23">
        <v>-1</v>
      </c>
      <c r="B23">
        <v>-1</v>
      </c>
      <c r="C23">
        <v>1</v>
      </c>
      <c r="D23">
        <f>E23-$P$3</f>
        <v>38.040000000000006</v>
      </c>
      <c r="E23" s="1" cm="1">
        <f t="array" ref="E23">_xlfn._xlws.FILTER($G$3:$G$18,($A$3:$A$18=A23)*($B$3:$B$18=B23)*($C$3:$C$18=C$20)*($D$3:$D$18=C23))</f>
        <v>73.48</v>
      </c>
      <c r="G23">
        <v>-1</v>
      </c>
      <c r="H23">
        <v>-1</v>
      </c>
      <c r="I23">
        <v>1</v>
      </c>
      <c r="J23" s="2">
        <f>K23-$P$3</f>
        <v>38.040000000000006</v>
      </c>
      <c r="K23" s="1" cm="1">
        <f t="array" ref="K23">_xlfn._xlws.FILTER($G$3:$G$18,($A$3:$A$18=G23)*($B$3:$B$18=H23)*($C$3:$C$18=I$20)*($D$3:$D$18=I23))</f>
        <v>73.48</v>
      </c>
      <c r="M23">
        <v>1</v>
      </c>
      <c r="N23">
        <v>-1</v>
      </c>
      <c r="O23">
        <v>1</v>
      </c>
      <c r="P23" s="2">
        <f>Q23-$P$3</f>
        <v>55</v>
      </c>
      <c r="Q23" s="2" cm="1">
        <f t="array" ref="Q23">_xlfn._xlws.FILTER($G$3:$G$18,($A$3:$A$18=M23)*($B$3:$B$18=N23)*($C$3:$C$18=O$20)*($D$3:$D$18=O23))</f>
        <v>90.44</v>
      </c>
      <c r="R23" s="2"/>
      <c r="T23">
        <v>1</v>
      </c>
      <c r="U23">
        <v>-1</v>
      </c>
      <c r="V23">
        <v>1</v>
      </c>
      <c r="W23" s="2">
        <f>X23-$P$3</f>
        <v>55</v>
      </c>
      <c r="X23" s="2" cm="1">
        <f t="array" ref="X23">_xlfn._xlws.FILTER($G$3:$G$18,($A$3:$A$18=T23)*($B$3:$B$18=U23)*($C$3:$C$18=V$20)*($D$3:$D$18=V23))</f>
        <v>90.44</v>
      </c>
    </row>
    <row r="24" spans="1:24" x14ac:dyDescent="0.2">
      <c r="A24">
        <v>-1</v>
      </c>
      <c r="B24">
        <v>1</v>
      </c>
      <c r="C24">
        <v>-1</v>
      </c>
      <c r="D24">
        <f>E24-$P$3</f>
        <v>21.400000000000006</v>
      </c>
      <c r="E24" s="1" cm="1">
        <f t="array" ref="E24">_xlfn._xlws.FILTER($G$3:$G$18,($A$3:$A$18=A24)*($B$3:$B$18=B24)*($C$3:$C$18=C$20)*($D$3:$D$18=C24))</f>
        <v>56.84</v>
      </c>
      <c r="G24">
        <v>-1</v>
      </c>
      <c r="H24">
        <v>1</v>
      </c>
      <c r="I24">
        <v>-1</v>
      </c>
      <c r="J24" s="2">
        <f t="shared" ref="J24" si="0">K24-$P$3</f>
        <v>21.400000000000006</v>
      </c>
      <c r="K24" s="1" cm="1">
        <f t="array" ref="K24">_xlfn._xlws.FILTER($G$3:$G$18,($A$3:$A$18=G24)*($B$3:$B$18=H24)*($C$3:$C$18=I$20)*($D$3:$D$18=I24))</f>
        <v>56.84</v>
      </c>
      <c r="M24">
        <v>1</v>
      </c>
      <c r="N24">
        <v>1</v>
      </c>
      <c r="O24">
        <v>-1</v>
      </c>
      <c r="P24" s="2">
        <f t="shared" ref="P24" si="1">Q24-$P$3</f>
        <v>55.36</v>
      </c>
      <c r="Q24" s="2" cm="1">
        <f t="array" ref="Q24">_xlfn._xlws.FILTER($G$3:$G$18,($A$3:$A$18=M24)*($B$3:$B$18=N24)*($C$3:$C$18=O$20)*($D$3:$D$18=O24))</f>
        <v>90.8</v>
      </c>
      <c r="R24" s="2"/>
      <c r="T24">
        <v>1</v>
      </c>
      <c r="U24">
        <v>1</v>
      </c>
      <c r="V24">
        <v>-1</v>
      </c>
      <c r="W24" s="2">
        <f t="shared" ref="W24" si="2">X24-$P$3</f>
        <v>55.36</v>
      </c>
      <c r="X24" s="2" cm="1">
        <f t="array" ref="X24">_xlfn._xlws.FILTER($G$3:$G$18,($A$3:$A$18=T24)*($B$3:$B$18=U24)*($C$3:$C$18=V$20)*($D$3:$D$18=V24))</f>
        <v>90.8</v>
      </c>
    </row>
    <row r="25" spans="1:24" x14ac:dyDescent="0.2">
      <c r="A25">
        <v>-1</v>
      </c>
      <c r="B25">
        <v>1</v>
      </c>
      <c r="C25">
        <v>1</v>
      </c>
      <c r="D25">
        <f>E25-$P$3</f>
        <v>41.72</v>
      </c>
      <c r="E25" s="1" cm="1">
        <f t="array" ref="E25">_xlfn._xlws.FILTER($G$3:$G$18,($A$3:$A$18=A25)*($B$3:$B$18=B25)*($C$3:$C$18=C$20)*($D$3:$D$18=C25))</f>
        <v>77.16</v>
      </c>
      <c r="G25">
        <v>-1</v>
      </c>
      <c r="H25">
        <v>1</v>
      </c>
      <c r="I25">
        <v>1</v>
      </c>
      <c r="J25" s="2">
        <f>K25-$P$3</f>
        <v>41.72</v>
      </c>
      <c r="K25" s="1" cm="1">
        <f t="array" ref="K25">_xlfn._xlws.FILTER($G$3:$G$18,($A$3:$A$18=G25)*($B$3:$B$18=H25)*($C$3:$C$18=I$20)*($D$3:$D$18=I25))</f>
        <v>77.16</v>
      </c>
      <c r="M25">
        <v>1</v>
      </c>
      <c r="N25">
        <v>1</v>
      </c>
      <c r="O25">
        <v>1</v>
      </c>
      <c r="P25" s="2">
        <f>Q25-$P$3</f>
        <v>56.44</v>
      </c>
      <c r="Q25" s="2" cm="1">
        <f t="array" ref="Q25">_xlfn._xlws.FILTER($G$3:$G$18,($A$3:$A$18=M25)*($B$3:$B$18=N25)*($C$3:$C$18=O$20)*($D$3:$D$18=O25))</f>
        <v>91.88</v>
      </c>
      <c r="R25" s="2"/>
      <c r="T25">
        <v>1</v>
      </c>
      <c r="U25">
        <v>1</v>
      </c>
      <c r="V25">
        <v>1</v>
      </c>
      <c r="W25" s="2">
        <f>X25-$P$3</f>
        <v>56.44</v>
      </c>
      <c r="X25" s="2" cm="1">
        <f t="array" ref="X25">_xlfn._xlws.FILTER($G$3:$G$18,($A$3:$A$18=T25)*($B$3:$B$18=U25)*($C$3:$C$18=V$20)*($D$3:$D$18=V25))</f>
        <v>91.88</v>
      </c>
    </row>
    <row r="26" spans="1:24" x14ac:dyDescent="0.2">
      <c r="A26" s="1">
        <v>-1</v>
      </c>
      <c r="B26" s="1">
        <v>-1</v>
      </c>
      <c r="C26" s="1">
        <v>-1</v>
      </c>
      <c r="D26" s="3">
        <f>(E26-$O$3)/$O$3*100</f>
        <v>3.2718042308264335</v>
      </c>
      <c r="E26" s="1" cm="1">
        <f t="array" ref="E26">_xlfn._xlws.FILTER($E$3:$E$18,($A$3:$A$18=A26)*($B$3:$B$18=B26)*($C$3:$C$18=C$20)*($D$3:$D$18=C26))</f>
        <v>1095979157.8399999</v>
      </c>
      <c r="F26" s="1"/>
      <c r="G26" s="1">
        <v>-1</v>
      </c>
      <c r="H26" s="1">
        <v>-1</v>
      </c>
      <c r="I26" s="1">
        <v>-1</v>
      </c>
      <c r="J26" s="3">
        <f>(K26-$O$3)/$O$3*100</f>
        <v>3.2718042308264335</v>
      </c>
      <c r="K26" s="3" cm="1">
        <f t="array" ref="K26">_xlfn._xlws.FILTER($E$3:$E$18,($A$3:$A$18=G26)*($B$3:$B$18=H26)*($C$3:$C$18=I$20)*($D$3:$D$18=I26))</f>
        <v>1095979157.8399999</v>
      </c>
      <c r="L26" s="1"/>
      <c r="M26" s="1">
        <v>1</v>
      </c>
      <c r="N26" s="1">
        <v>-1</v>
      </c>
      <c r="O26" s="1">
        <v>-1</v>
      </c>
      <c r="P26" s="3">
        <f>(Q26-$O$3)/$O$3*100</f>
        <v>4.0070518877360186</v>
      </c>
      <c r="Q26" s="2" cm="1">
        <f t="array" ref="Q26">_xlfn._xlws.FILTER($E$3:$E$18,($A$3:$A$18=M26)*($B$3:$B$18=N26)*($C$3:$C$18=O$20)*($D$3:$D$18=O26))</f>
        <v>1103782024.4000001</v>
      </c>
      <c r="R26" s="3"/>
      <c r="S26" s="3"/>
      <c r="T26" s="1">
        <v>1</v>
      </c>
      <c r="U26" s="1">
        <v>-1</v>
      </c>
      <c r="V26" s="1">
        <v>-1</v>
      </c>
      <c r="W26" s="3">
        <f>(X26-$O$3)/$O$3*100</f>
        <v>4.0070518877360186</v>
      </c>
      <c r="X26" s="3" cm="1">
        <f t="array" ref="X26">_xlfn._xlws.FILTER($E$3:$E$18,($A$3:$A$18=T26)*($B$3:$B$18=U26)*($C$3:$C$18=V$20)*($D$3:$D$18=V26))</f>
        <v>1103782024.4000001</v>
      </c>
    </row>
    <row r="27" spans="1:24" x14ac:dyDescent="0.2">
      <c r="A27" s="1">
        <v>-1</v>
      </c>
      <c r="B27" s="1">
        <v>-1</v>
      </c>
      <c r="C27" s="1">
        <v>1</v>
      </c>
      <c r="D27" s="3">
        <f>(E27-$O$3)/$O$3*100</f>
        <v>3.6714490533493649</v>
      </c>
      <c r="E27" s="1" cm="1">
        <f t="array" ref="E27">_xlfn._xlws.FILTER($E$3:$E$18,($A$3:$A$18=A27)*($B$3:$B$18=B27)*($C$3:$C$18=C$20)*($D$3:$D$18=C27))</f>
        <v>1100220416.132</v>
      </c>
      <c r="F27" s="1"/>
      <c r="G27" s="1">
        <v>-1</v>
      </c>
      <c r="H27" s="1">
        <v>-1</v>
      </c>
      <c r="I27" s="1">
        <v>1</v>
      </c>
      <c r="J27" s="3">
        <f>(K27-$O$3)/$O$3*100</f>
        <v>3.6714490533493649</v>
      </c>
      <c r="K27" s="3" cm="1">
        <f t="array" ref="K27">_xlfn._xlws.FILTER($E$3:$E$18,($A$3:$A$18=G27)*($B$3:$B$18=H27)*($C$3:$C$18=I$20)*($D$3:$D$18=I27))</f>
        <v>1100220416.132</v>
      </c>
      <c r="L27" s="1"/>
      <c r="M27" s="1">
        <v>1</v>
      </c>
      <c r="N27" s="1">
        <v>-1</v>
      </c>
      <c r="O27" s="1">
        <v>1</v>
      </c>
      <c r="P27" s="3">
        <f>(Q27-$O$3)/$O$3*100</f>
        <v>4.3263966877602655</v>
      </c>
      <c r="Q27" s="2" cm="1">
        <f t="array" ref="Q27">_xlfn._xlws.FILTER($E$3:$E$18,($A$3:$A$18=M27)*($B$3:$B$18=N27)*($C$3:$C$18=O$20)*($D$3:$D$18=O27))</f>
        <v>1107171093.155</v>
      </c>
      <c r="R27" s="3"/>
      <c r="S27" s="3"/>
      <c r="T27" s="1">
        <v>1</v>
      </c>
      <c r="U27" s="1">
        <v>-1</v>
      </c>
      <c r="V27" s="1">
        <v>1</v>
      </c>
      <c r="W27" s="3">
        <f>(X27-$O$3)/$O$3*100</f>
        <v>4.3263966877602655</v>
      </c>
      <c r="X27" s="3" cm="1">
        <f t="array" ref="X27">_xlfn._xlws.FILTER($E$3:$E$18,($A$3:$A$18=T27)*($B$3:$B$18=U27)*($C$3:$C$18=V$20)*($D$3:$D$18=V27))</f>
        <v>1107171093.155</v>
      </c>
    </row>
    <row r="28" spans="1:24" x14ac:dyDescent="0.2">
      <c r="A28" s="1">
        <v>-1</v>
      </c>
      <c r="B28" s="1">
        <v>1</v>
      </c>
      <c r="C28" s="1">
        <v>-1</v>
      </c>
      <c r="D28" s="3">
        <f t="shared" ref="D28" si="3">(E28-$O$3)/$O$3*100</f>
        <v>3.2718042308264335</v>
      </c>
      <c r="E28" s="1" cm="1">
        <f t="array" ref="E28">_xlfn._xlws.FILTER($E$3:$E$18,($A$3:$A$18=A28)*($B$3:$B$18=B28)*($C$3:$C$18=C$20)*($D$3:$D$18=C28))</f>
        <v>1095979157.8399999</v>
      </c>
      <c r="F28" s="1"/>
      <c r="G28" s="1">
        <v>-1</v>
      </c>
      <c r="H28" s="1">
        <v>1</v>
      </c>
      <c r="I28" s="1">
        <v>-1</v>
      </c>
      <c r="J28" s="3">
        <f t="shared" ref="J28" si="4">(K28-$O$3)/$O$3*100</f>
        <v>3.2718042308264335</v>
      </c>
      <c r="K28" s="3" cm="1">
        <f t="array" ref="K28">_xlfn._xlws.FILTER($E$3:$E$18,($A$3:$A$18=G28)*($B$3:$B$18=H28)*($C$3:$C$18=I$20)*($D$3:$D$18=I28))</f>
        <v>1095979157.8399999</v>
      </c>
      <c r="L28" s="1"/>
      <c r="M28" s="1">
        <v>1</v>
      </c>
      <c r="N28" s="1">
        <v>1</v>
      </c>
      <c r="O28" s="1">
        <v>-1</v>
      </c>
      <c r="P28" s="3">
        <f>(Q28-$O$3)/$O$3*100</f>
        <v>4.0508772432073981</v>
      </c>
      <c r="Q28" s="2" cm="1">
        <f t="array" ref="Q28">_xlfn._xlws.FILTER($E$3:$E$18,($A$3:$A$18=M28)*($B$3:$B$18=N28)*($C$3:$C$18=O$20)*($D$3:$D$18=O28))</f>
        <v>1104247124.013</v>
      </c>
      <c r="R28" s="3"/>
      <c r="S28" s="3"/>
      <c r="T28" s="1">
        <v>1</v>
      </c>
      <c r="U28" s="1">
        <v>1</v>
      </c>
      <c r="V28" s="1">
        <v>-1</v>
      </c>
      <c r="W28" s="3">
        <f t="shared" ref="W28" si="5">(X28-$O$3)/$O$3*100</f>
        <v>4.0508772432073981</v>
      </c>
      <c r="X28" s="3" cm="1">
        <f t="array" ref="X28">_xlfn._xlws.FILTER($E$3:$E$18,($A$3:$A$18=T28)*($B$3:$B$18=U28)*($C$3:$C$18=V$20)*($D$3:$D$18=V28))</f>
        <v>1104247124.013</v>
      </c>
    </row>
    <row r="29" spans="1:24" x14ac:dyDescent="0.2">
      <c r="A29" s="1">
        <v>-1</v>
      </c>
      <c r="B29" s="1">
        <v>1</v>
      </c>
      <c r="C29" s="1">
        <v>1</v>
      </c>
      <c r="D29" s="3">
        <f>(E29-$O$3)/$O$3*100</f>
        <v>3.6764218867447194</v>
      </c>
      <c r="E29" s="1" cm="1">
        <f t="array" ref="E29">_xlfn._xlws.FILTER($E$3:$E$18,($A$3:$A$18=A29)*($B$3:$B$18=B29)*($C$3:$C$18=C$20)*($D$3:$D$18=C29))</f>
        <v>1100273190.6700001</v>
      </c>
      <c r="F29" s="1"/>
      <c r="G29" s="1">
        <v>-1</v>
      </c>
      <c r="H29" s="1">
        <v>1</v>
      </c>
      <c r="I29" s="1">
        <v>1</v>
      </c>
      <c r="J29" s="3">
        <f>(K29-$O$3)/$O$3*100</f>
        <v>3.6764218867447194</v>
      </c>
      <c r="K29" s="3" cm="1">
        <f t="array" ref="K29">_xlfn._xlws.FILTER($E$3:$E$18,($A$3:$A$18=G29)*($B$3:$B$18=H29)*($C$3:$C$18=I$20)*($D$3:$D$18=I29))</f>
        <v>1100273190.6700001</v>
      </c>
      <c r="L29" s="1"/>
      <c r="M29" s="1">
        <v>1</v>
      </c>
      <c r="N29" s="1">
        <v>1</v>
      </c>
      <c r="O29" s="1">
        <v>1</v>
      </c>
      <c r="P29" s="3">
        <f>(Q29-$O$3)/$O$3*100</f>
        <v>4.3794630457762125</v>
      </c>
      <c r="Q29" s="2" cm="1">
        <f t="array" ref="Q29">_xlfn._xlws.FILTER($E$3:$E$18,($A$3:$A$18=M29)*($B$3:$B$18=N29)*($C$3:$C$18=O$20)*($D$3:$D$18=O29))</f>
        <v>1107734263.546</v>
      </c>
      <c r="R29" s="3"/>
      <c r="S29" s="3"/>
      <c r="T29" s="1">
        <v>1</v>
      </c>
      <c r="U29" s="1">
        <v>1</v>
      </c>
      <c r="V29" s="1">
        <v>1</v>
      </c>
      <c r="W29" s="3">
        <f>(X29-$O$3)/$O$3*100</f>
        <v>4.3794630457762125</v>
      </c>
      <c r="X29" s="3" cm="1">
        <f t="array" ref="X29">_xlfn._xlws.FILTER($E$3:$E$18,($A$3:$A$18=T29)*($B$3:$B$18=U29)*($C$3:$C$18=V$20)*($D$3:$D$18=V29))</f>
        <v>1107734263.546</v>
      </c>
    </row>
    <row r="30" spans="1:24" x14ac:dyDescent="0.2">
      <c r="A30" s="4">
        <v>-1</v>
      </c>
      <c r="B30" s="4">
        <v>-1</v>
      </c>
      <c r="C30" s="4">
        <v>-1</v>
      </c>
      <c r="D30" s="5">
        <f>(E30-$Q$3)/$Q$3*100</f>
        <v>105.15845045116721</v>
      </c>
      <c r="E30" s="1" cm="1">
        <f t="array" ref="E30">_xlfn._xlws.FILTER($H$3:$H$18,($A$3:$A$18=A30)*($B$3:$B$18=B30)*($C$3:$C$18=C$20)*($D$3:$D$18=C30))</f>
        <v>914748.73410135496</v>
      </c>
      <c r="F30" s="4"/>
      <c r="G30" s="4">
        <v>-1</v>
      </c>
      <c r="H30" s="4">
        <v>-1</v>
      </c>
      <c r="I30" s="4">
        <v>-1</v>
      </c>
      <c r="J30" s="5">
        <f>(K30-$Q$3)/$Q$3*100</f>
        <v>105.15845045116721</v>
      </c>
      <c r="K30" s="1" cm="1">
        <f t="array" ref="K30">_xlfn._xlws.FILTER($H$3:$H$18,($A$3:$A$18=G30)*($B$3:$B$18=H30)*($C$3:$C$18=I$20)*($D$3:$D$18=I30))</f>
        <v>914748.73410135496</v>
      </c>
      <c r="L30" s="4"/>
      <c r="M30" s="4">
        <v>1</v>
      </c>
      <c r="N30" s="4">
        <v>-1</v>
      </c>
      <c r="O30" s="4">
        <v>-1</v>
      </c>
      <c r="P30" s="5">
        <f>(Q30-$Q$3)/$Q$3*100</f>
        <v>149.52175111926832</v>
      </c>
      <c r="Q30" s="2" cm="1">
        <f t="array" ref="Q30">_xlfn._xlws.FILTER($H$3:$H$18,($A$3:$A$18=M30)*($B$3:$B$18=N30)*($C$3:$C$18=O$20)*($D$3:$D$18=O30))</f>
        <v>1112553.2751156799</v>
      </c>
      <c r="R30" s="5"/>
      <c r="S30" s="5"/>
      <c r="T30" s="4">
        <v>1</v>
      </c>
      <c r="U30" s="4">
        <v>-1</v>
      </c>
      <c r="V30" s="4">
        <v>-1</v>
      </c>
      <c r="W30" s="5">
        <f>(X30-$Q$3)/$Q$3*100</f>
        <v>149.52175111926832</v>
      </c>
      <c r="X30" s="5" cm="1">
        <f t="array" ref="X30">_xlfn._xlws.FILTER($H$3:$H$18,($A$3:$A$18=T30)*($B$3:$B$18=U30)*($C$3:$C$18=V$20)*($D$3:$D$18=V30))</f>
        <v>1112553.2751156799</v>
      </c>
    </row>
    <row r="31" spans="1:24" x14ac:dyDescent="0.2">
      <c r="A31" s="4">
        <v>-1</v>
      </c>
      <c r="B31" s="4">
        <v>-1</v>
      </c>
      <c r="C31" s="4">
        <v>1</v>
      </c>
      <c r="D31" s="5">
        <f>(E31-$Q$3)/$Q$3*100</f>
        <v>106.87721564479202</v>
      </c>
      <c r="E31" s="1" cm="1">
        <f t="array" ref="E31">_xlfn._xlws.FILTER($H$3:$H$18,($A$3:$A$18=A31)*($B$3:$B$18=B31)*($C$3:$C$18=C$20)*($D$3:$D$18=C31))</f>
        <v>922412.26578444301</v>
      </c>
      <c r="F31" s="4"/>
      <c r="G31" s="4">
        <v>-1</v>
      </c>
      <c r="H31" s="4">
        <v>-1</v>
      </c>
      <c r="I31" s="4">
        <v>1</v>
      </c>
      <c r="J31" s="5">
        <f>(K31-$Q$3)/$Q$3*100</f>
        <v>106.87721564479202</v>
      </c>
      <c r="K31" s="1" cm="1">
        <f t="array" ref="K31">_xlfn._xlws.FILTER($H$3:$H$18,($A$3:$A$18=G31)*($B$3:$B$18=H31)*($C$3:$C$18=I$20)*($D$3:$D$18=I31))</f>
        <v>922412.26578444301</v>
      </c>
      <c r="L31" s="4"/>
      <c r="M31" s="4">
        <v>1</v>
      </c>
      <c r="N31" s="4">
        <v>-1</v>
      </c>
      <c r="O31" s="4">
        <v>1</v>
      </c>
      <c r="P31" s="5">
        <f>(Q31-$Q$3)/$Q$3*100</f>
        <v>154.98658275710747</v>
      </c>
      <c r="Q31" s="2" cm="1">
        <f t="array" ref="Q31">_xlfn._xlws.FILTER($H$3:$H$18,($A$3:$A$18=M31)*($B$3:$B$18=N31)*($C$3:$C$18=O$20)*($D$3:$D$18=O31))</f>
        <v>1136919.5530427999</v>
      </c>
      <c r="R31" s="5"/>
      <c r="S31" s="5"/>
      <c r="T31" s="4">
        <v>1</v>
      </c>
      <c r="U31" s="4">
        <v>-1</v>
      </c>
      <c r="V31" s="4">
        <v>1</v>
      </c>
      <c r="W31" s="5">
        <f>(X31-$Q$3)/$Q$3*100</f>
        <v>154.98658275710747</v>
      </c>
      <c r="X31" s="5" cm="1">
        <f t="array" ref="X31">_xlfn._xlws.FILTER($H$3:$H$18,($A$3:$A$18=T31)*($B$3:$B$18=U31)*($C$3:$C$18=V$20)*($D$3:$D$18=V31))</f>
        <v>1136919.5530427999</v>
      </c>
    </row>
    <row r="32" spans="1:24" x14ac:dyDescent="0.2">
      <c r="A32" s="4">
        <v>-1</v>
      </c>
      <c r="B32" s="4">
        <v>1</v>
      </c>
      <c r="C32" s="4">
        <v>-1</v>
      </c>
      <c r="D32" s="5">
        <f>(E32-$Q$3)/$Q$3*100</f>
        <v>105.15845045116721</v>
      </c>
      <c r="E32" s="1" cm="1">
        <f t="array" ref="E32">_xlfn._xlws.FILTER($H$3:$H$18,($A$3:$A$18=A32)*($B$3:$B$18=B32)*($C$3:$C$18=C$20)*($D$3:$D$18=C32))</f>
        <v>914748.73410135496</v>
      </c>
      <c r="F32" s="4"/>
      <c r="G32" s="4">
        <v>-1</v>
      </c>
      <c r="H32" s="4">
        <v>1</v>
      </c>
      <c r="I32" s="4">
        <v>-1</v>
      </c>
      <c r="J32" s="5">
        <f>(K32-$Q$3)/$Q$3*100</f>
        <v>105.15845045116721</v>
      </c>
      <c r="K32" s="1" cm="1">
        <f t="array" ref="K32">_xlfn._xlws.FILTER($H$3:$H$18,($A$3:$A$18=G32)*($B$3:$B$18=H32)*($C$3:$C$18=I$20)*($D$3:$D$18=I32))</f>
        <v>914748.73410135496</v>
      </c>
      <c r="L32" s="4"/>
      <c r="M32" s="4">
        <v>1</v>
      </c>
      <c r="N32" s="4">
        <v>1</v>
      </c>
      <c r="O32" s="4">
        <v>-1</v>
      </c>
      <c r="P32" s="5">
        <f t="shared" ref="P32" si="6">(Q32-$Q$3)/$Q$3*100</f>
        <v>158.57663487039818</v>
      </c>
      <c r="Q32" s="2" cm="1">
        <f t="array" ref="Q32">_xlfn._xlws.FILTER($H$3:$H$18,($A$3:$A$18=M32)*($B$3:$B$18=N32)*($C$3:$C$18=O$20)*($D$3:$D$18=O32))</f>
        <v>1152926.6715347201</v>
      </c>
      <c r="R32" s="5"/>
      <c r="S32" s="5"/>
      <c r="T32" s="4">
        <v>1</v>
      </c>
      <c r="U32" s="4">
        <v>1</v>
      </c>
      <c r="V32" s="4">
        <v>-1</v>
      </c>
      <c r="W32" s="5">
        <f t="shared" ref="W32" si="7">(X32-$Q$3)/$Q$3*100</f>
        <v>158.57663487039818</v>
      </c>
      <c r="X32" s="5" cm="1">
        <f t="array" ref="X32">_xlfn._xlws.FILTER($H$3:$H$18,($A$3:$A$18=T32)*($B$3:$B$18=U32)*($C$3:$C$18=V$20)*($D$3:$D$18=V32))</f>
        <v>1152926.6715347201</v>
      </c>
    </row>
    <row r="33" spans="1:24" x14ac:dyDescent="0.2">
      <c r="A33" s="4">
        <v>-1</v>
      </c>
      <c r="B33" s="4">
        <v>1</v>
      </c>
      <c r="C33" s="4">
        <v>1</v>
      </c>
      <c r="D33" s="5">
        <f>(E33-$Q$3)/$Q$3*100</f>
        <v>105.78417874962871</v>
      </c>
      <c r="E33" s="1" cm="1">
        <f t="array" ref="E33">_xlfn._xlws.FILTER($H$3:$H$18,($A$3:$A$18=A33)*($B$3:$B$18=B33)*($C$3:$C$18=C$20)*($D$3:$D$18=C33))</f>
        <v>917538.69555627101</v>
      </c>
      <c r="F33" s="4"/>
      <c r="G33" s="4">
        <v>-1</v>
      </c>
      <c r="H33" s="4">
        <v>1</v>
      </c>
      <c r="I33" s="4">
        <v>1</v>
      </c>
      <c r="J33" s="5">
        <f>(K33-$Q$3)/$Q$3*100</f>
        <v>105.78417874962871</v>
      </c>
      <c r="K33" s="1" cm="1">
        <f t="array" ref="K33">_xlfn._xlws.FILTER($H$3:$H$18,($A$3:$A$18=G33)*($B$3:$B$18=H33)*($C$3:$C$18=I$20)*($D$3:$D$18=I33))</f>
        <v>917538.69555627101</v>
      </c>
      <c r="L33" s="4"/>
      <c r="M33" s="4">
        <v>1</v>
      </c>
      <c r="N33" s="4">
        <v>1</v>
      </c>
      <c r="O33" s="4">
        <v>1</v>
      </c>
      <c r="P33" s="5">
        <f>(Q33-$Q$3)/$Q$3*100</f>
        <v>165.81715479577429</v>
      </c>
      <c r="Q33" s="2" cm="1">
        <f t="array" ref="Q33">_xlfn._xlws.FILTER($H$3:$H$18,($A$3:$A$18=M33)*($B$3:$B$18=N33)*($C$3:$C$18=O$20)*($D$3:$D$18=O33))</f>
        <v>1185210.28657182</v>
      </c>
      <c r="R33" s="5"/>
      <c r="S33" s="5"/>
      <c r="T33" s="4">
        <v>1</v>
      </c>
      <c r="U33" s="4">
        <v>1</v>
      </c>
      <c r="V33" s="4">
        <v>1</v>
      </c>
      <c r="W33" s="5">
        <f>(X33-$Q$3)/$Q$3*100</f>
        <v>165.81715479577429</v>
      </c>
      <c r="X33" s="5" cm="1">
        <f t="array" ref="X33">_xlfn._xlws.FILTER($H$3:$H$18,($A$3:$A$18=T33)*($B$3:$B$18=U33)*($C$3:$C$18=V$20)*($D$3:$D$18=V33))</f>
        <v>1185210.28657182</v>
      </c>
    </row>
    <row r="35" spans="1:24" x14ac:dyDescent="0.2">
      <c r="A35" t="s">
        <v>24</v>
      </c>
      <c r="B35" t="s">
        <v>27</v>
      </c>
    </row>
    <row r="36" spans="1:24" x14ac:dyDescent="0.2">
      <c r="A36" t="s">
        <v>25</v>
      </c>
      <c r="B36" t="s">
        <v>27</v>
      </c>
    </row>
    <row r="37" spans="1:24" x14ac:dyDescent="0.2">
      <c r="A37" t="s">
        <v>24</v>
      </c>
      <c r="B37" t="s">
        <v>26</v>
      </c>
    </row>
    <row r="38" spans="1:24" x14ac:dyDescent="0.2">
      <c r="A38" t="s">
        <v>25</v>
      </c>
      <c r="B38" t="s">
        <v>28</v>
      </c>
    </row>
    <row r="39" spans="1:24" x14ac:dyDescent="0.2">
      <c r="A39" t="s">
        <v>24</v>
      </c>
      <c r="B39" t="s">
        <v>27</v>
      </c>
    </row>
    <row r="40" spans="1:24" x14ac:dyDescent="0.2">
      <c r="A40" t="s">
        <v>25</v>
      </c>
      <c r="B40" t="s">
        <v>27</v>
      </c>
    </row>
    <row r="41" spans="1:24" x14ac:dyDescent="0.2">
      <c r="A41" t="s">
        <v>24</v>
      </c>
      <c r="B41" t="s">
        <v>26</v>
      </c>
    </row>
    <row r="42" spans="1:24" x14ac:dyDescent="0.2">
      <c r="A42" t="s">
        <v>25</v>
      </c>
      <c r="B42" t="s">
        <v>28</v>
      </c>
    </row>
    <row r="87" spans="1:23" x14ac:dyDescent="0.2">
      <c r="B87" t="s">
        <v>13</v>
      </c>
      <c r="C87">
        <v>1</v>
      </c>
      <c r="H87" t="s">
        <v>14</v>
      </c>
      <c r="I87">
        <v>-1</v>
      </c>
      <c r="N87" t="s">
        <v>13</v>
      </c>
      <c r="O87">
        <v>1</v>
      </c>
      <c r="T87" t="s">
        <v>14</v>
      </c>
      <c r="U87">
        <v>-1</v>
      </c>
    </row>
    <row r="88" spans="1:23" x14ac:dyDescent="0.2">
      <c r="A88" t="s">
        <v>15</v>
      </c>
      <c r="B88" t="s">
        <v>3</v>
      </c>
      <c r="C88" t="s">
        <v>4</v>
      </c>
      <c r="G88" t="s">
        <v>15</v>
      </c>
      <c r="H88" t="s">
        <v>3</v>
      </c>
      <c r="I88" t="s">
        <v>4</v>
      </c>
      <c r="M88" t="s">
        <v>15</v>
      </c>
      <c r="N88" t="s">
        <v>3</v>
      </c>
      <c r="O88" t="s">
        <v>4</v>
      </c>
      <c r="S88" t="s">
        <v>15</v>
      </c>
      <c r="T88" t="s">
        <v>3</v>
      </c>
      <c r="U88" t="s">
        <v>4</v>
      </c>
    </row>
    <row r="89" spans="1:23" x14ac:dyDescent="0.2">
      <c r="A89">
        <v>-1</v>
      </c>
      <c r="B89">
        <v>-1</v>
      </c>
      <c r="C89">
        <v>-1</v>
      </c>
      <c r="D89" s="2">
        <f>E89-$P$3</f>
        <v>21.400000000000006</v>
      </c>
      <c r="E89" s="2" cm="1">
        <f t="array" ref="E89">_xlfn._xlws.FILTER($G$3:$G$18,($A$3:$A$18=A89)*($B$3:$B$18=C$87)*($C$3:$C$18=B89)*($D$3:$D$18=C89))</f>
        <v>56.84</v>
      </c>
      <c r="G89">
        <v>-1</v>
      </c>
      <c r="H89">
        <v>-1</v>
      </c>
      <c r="I89">
        <v>-1</v>
      </c>
      <c r="J89" s="2">
        <f>K89-$P$3</f>
        <v>21.400000000000006</v>
      </c>
      <c r="K89" s="2" cm="1">
        <f t="array" ref="K89">_xlfn._xlws.FILTER($G$3:$G$18,($A$3:$A$18=G89)*($B$3:$B$18=I$87)*($C$3:$C$18=H89)*($D$3:$D$18=I89))</f>
        <v>56.84</v>
      </c>
      <c r="M89">
        <v>1</v>
      </c>
      <c r="N89">
        <v>-1</v>
      </c>
      <c r="O89">
        <v>-1</v>
      </c>
      <c r="P89" s="2">
        <f>Q89-$P$3</f>
        <v>55.36</v>
      </c>
      <c r="Q89" s="2" cm="1">
        <f t="array" ref="Q89">_xlfn._xlws.FILTER($G$3:$G$18,($A$3:$A$18=M89)*($B$3:$B$18=O$87)*($C$3:$C$18=N89)*($D$3:$D$18=O89))</f>
        <v>90.8</v>
      </c>
      <c r="R89" s="2"/>
      <c r="S89">
        <v>1</v>
      </c>
      <c r="T89">
        <v>-1</v>
      </c>
      <c r="U89">
        <v>-1</v>
      </c>
      <c r="V89" s="2">
        <f>W89-$P$3</f>
        <v>53.040000000000006</v>
      </c>
      <c r="W89" s="2" cm="1">
        <f t="array" ref="W89">_xlfn._xlws.FILTER($G$3:$G$18,($A$3:$A$18=S89)*($B$3:$B$18=U$87)*($C$3:$C$18=T89)*($D$3:$D$18=U89))</f>
        <v>88.48</v>
      </c>
    </row>
    <row r="90" spans="1:23" x14ac:dyDescent="0.2">
      <c r="A90">
        <v>-1</v>
      </c>
      <c r="B90">
        <v>-1</v>
      </c>
      <c r="C90">
        <v>1</v>
      </c>
      <c r="D90" s="2">
        <f>E90-$P$3</f>
        <v>41.72</v>
      </c>
      <c r="E90" s="2" cm="1">
        <f t="array" ref="E90">_xlfn._xlws.FILTER($G$3:$G$18,($A$3:$A$18=A90)*($B$3:$B$18=C$87)*($C$3:$C$18=B90)*($D$3:$D$18=C90))</f>
        <v>77.16</v>
      </c>
      <c r="G90">
        <v>-1</v>
      </c>
      <c r="H90">
        <v>-1</v>
      </c>
      <c r="I90">
        <v>1</v>
      </c>
      <c r="J90" s="2">
        <f t="shared" ref="J90" si="8">K90-$P$3</f>
        <v>38.040000000000006</v>
      </c>
      <c r="K90" s="2" cm="1">
        <f t="array" ref="K90">_xlfn._xlws.FILTER($G$3:$G$18,($A$3:$A$18=G90)*($B$3:$B$18=I$87)*($C$3:$C$18=H90)*($D$3:$D$18=I90))</f>
        <v>73.48</v>
      </c>
      <c r="M90">
        <v>1</v>
      </c>
      <c r="N90">
        <v>-1</v>
      </c>
      <c r="O90">
        <v>1</v>
      </c>
      <c r="P90" s="2">
        <f t="shared" ref="P90" si="9">Q90-$P$3</f>
        <v>56.44</v>
      </c>
      <c r="Q90" s="2" cm="1">
        <f t="array" ref="Q90">_xlfn._xlws.FILTER($G$3:$G$18,($A$3:$A$18=M90)*($B$3:$B$18=O$87)*($C$3:$C$18=N90)*($D$3:$D$18=O90))</f>
        <v>91.88</v>
      </c>
      <c r="R90" s="2"/>
      <c r="S90">
        <v>1</v>
      </c>
      <c r="T90">
        <v>-1</v>
      </c>
      <c r="U90">
        <v>1</v>
      </c>
      <c r="V90" s="2">
        <f t="shared" ref="V90" si="10">W90-$P$3</f>
        <v>55</v>
      </c>
      <c r="W90" s="2" cm="1">
        <f t="array" ref="W90">_xlfn._xlws.FILTER($G$3:$G$18,($A$3:$A$18=S90)*($B$3:$B$18=U$87)*($C$3:$C$18=T90)*($D$3:$D$18=U90))</f>
        <v>90.44</v>
      </c>
    </row>
    <row r="91" spans="1:23" x14ac:dyDescent="0.2">
      <c r="A91">
        <v>-1</v>
      </c>
      <c r="B91">
        <v>1</v>
      </c>
      <c r="C91">
        <v>-1</v>
      </c>
      <c r="D91" s="2">
        <f>E91-$P$3</f>
        <v>21.400000000000006</v>
      </c>
      <c r="E91" s="2" cm="1">
        <f t="array" ref="E91">_xlfn._xlws.FILTER($G$3:$G$18,($A$3:$A$18=A91)*($B$3:$B$18=C$87)*($C$3:$C$18=B91)*($D$3:$D$18=C91))</f>
        <v>56.84</v>
      </c>
      <c r="G91">
        <v>-1</v>
      </c>
      <c r="H91">
        <v>1</v>
      </c>
      <c r="I91">
        <v>-1</v>
      </c>
      <c r="J91" s="2">
        <f>K91-$P$3</f>
        <v>21.400000000000006</v>
      </c>
      <c r="K91" s="2" cm="1">
        <f t="array" ref="K91">_xlfn._xlws.FILTER($G$3:$G$18,($A$3:$A$18=G91)*($B$3:$B$18=I$87)*($C$3:$C$18=H91)*($D$3:$D$18=I91))</f>
        <v>56.84</v>
      </c>
      <c r="M91">
        <v>1</v>
      </c>
      <c r="N91">
        <v>1</v>
      </c>
      <c r="O91">
        <v>-1</v>
      </c>
      <c r="P91" s="2">
        <f>Q91-$P$3</f>
        <v>55.36</v>
      </c>
      <c r="Q91" s="2" cm="1">
        <f t="array" ref="Q91">_xlfn._xlws.FILTER($G$3:$G$18,($A$3:$A$18=M91)*($B$3:$B$18=O$87)*($C$3:$C$18=N91)*($D$3:$D$18=O91))</f>
        <v>90.8</v>
      </c>
      <c r="R91" s="2"/>
      <c r="S91">
        <v>1</v>
      </c>
      <c r="T91">
        <v>1</v>
      </c>
      <c r="U91">
        <v>-1</v>
      </c>
      <c r="V91" s="2">
        <f>W91-$P$3</f>
        <v>53.040000000000006</v>
      </c>
      <c r="W91" s="2" cm="1">
        <f t="array" ref="W91">_xlfn._xlws.FILTER($G$3:$G$18,($A$3:$A$18=S91)*($B$3:$B$18=U$87)*($C$3:$C$18=T91)*($D$3:$D$18=U91))</f>
        <v>88.48</v>
      </c>
    </row>
    <row r="92" spans="1:23" x14ac:dyDescent="0.2">
      <c r="A92">
        <v>-1</v>
      </c>
      <c r="B92">
        <v>1</v>
      </c>
      <c r="C92">
        <v>1</v>
      </c>
      <c r="D92" s="2">
        <f>E92-$P$3</f>
        <v>41.72</v>
      </c>
      <c r="E92" s="2" cm="1">
        <f t="array" ref="E92">_xlfn._xlws.FILTER($G$3:$G$18,($A$3:$A$18=A92)*($B$3:$B$18=C$87)*($C$3:$C$18=B92)*($D$3:$D$18=C92))</f>
        <v>77.16</v>
      </c>
      <c r="G92">
        <v>-1</v>
      </c>
      <c r="H92">
        <v>1</v>
      </c>
      <c r="I92">
        <v>1</v>
      </c>
      <c r="J92" s="2">
        <f>K92-$P$3</f>
        <v>38.040000000000006</v>
      </c>
      <c r="K92" s="2" cm="1">
        <f t="array" ref="K92">_xlfn._xlws.FILTER($G$3:$G$18,($A$3:$A$18=G92)*($B$3:$B$18=I$87)*($C$3:$C$18=H92)*($D$3:$D$18=I92))</f>
        <v>73.48</v>
      </c>
      <c r="M92">
        <v>1</v>
      </c>
      <c r="N92">
        <v>1</v>
      </c>
      <c r="O92">
        <v>1</v>
      </c>
      <c r="P92" s="2">
        <f>Q92-$P$3</f>
        <v>56.44</v>
      </c>
      <c r="Q92" s="2" cm="1">
        <f t="array" ref="Q92">_xlfn._xlws.FILTER($G$3:$G$18,($A$3:$A$18=M92)*($B$3:$B$18=O$87)*($C$3:$C$18=N92)*($D$3:$D$18=O92))</f>
        <v>91.88</v>
      </c>
      <c r="R92" s="2"/>
      <c r="S92">
        <v>1</v>
      </c>
      <c r="T92">
        <v>1</v>
      </c>
      <c r="U92">
        <v>1</v>
      </c>
      <c r="V92" s="2">
        <f>W92-$P$3</f>
        <v>55</v>
      </c>
      <c r="W92" s="2" cm="1">
        <f t="array" ref="W92">_xlfn._xlws.FILTER($G$3:$G$18,($A$3:$A$18=S92)*($B$3:$B$18=U$87)*($C$3:$C$18=T92)*($D$3:$D$18=U92))</f>
        <v>90.44</v>
      </c>
    </row>
    <row r="93" spans="1:23" x14ac:dyDescent="0.2">
      <c r="A93" s="1">
        <v>-1</v>
      </c>
      <c r="B93" s="1">
        <v>-1</v>
      </c>
      <c r="C93" s="1">
        <v>-1</v>
      </c>
      <c r="D93" s="3">
        <f>(E93-$O$3)/$O$3*100</f>
        <v>3.2718042308264335</v>
      </c>
      <c r="E93" s="2" cm="1">
        <f t="array" ref="E93">_xlfn._xlws.FILTER($E$3:$E$18,($A$3:$A$18=A93)*($B$3:$B$18=C$87)*($C$3:$C$18=B93)*($D$3:$D$18=C93))</f>
        <v>1095979157.8399999</v>
      </c>
      <c r="F93" s="1"/>
      <c r="G93" s="1">
        <v>-1</v>
      </c>
      <c r="H93" s="1">
        <v>-1</v>
      </c>
      <c r="I93" s="1">
        <v>-1</v>
      </c>
      <c r="J93" s="3">
        <f>(K93-$O$3)/$O$3*100</f>
        <v>3.2718042308264335</v>
      </c>
      <c r="K93" s="3" cm="1">
        <f t="array" ref="K93">_xlfn._xlws.FILTER($E$3:$E$18,($A$3:$A$18=G93)*($B$3:$B$18=I$87)*($C$3:$C$18=H93)*($D$3:$D$18=I93))</f>
        <v>1095979157.8399999</v>
      </c>
      <c r="L93" s="1"/>
      <c r="M93" s="1">
        <v>1</v>
      </c>
      <c r="N93" s="1">
        <v>-1</v>
      </c>
      <c r="O93" s="1">
        <v>-1</v>
      </c>
      <c r="P93" s="3">
        <f>(Q93-$O$3)/$O$3*100</f>
        <v>4.0508772432073981</v>
      </c>
      <c r="Q93" s="3" cm="1">
        <f t="array" ref="Q93">_xlfn._xlws.FILTER($E$3:$E$18,($A$3:$A$18=M93)*($B$3:$B$18=O$87)*($C$3:$C$18=N93)*($D$3:$D$18=O93))</f>
        <v>1104247124.013</v>
      </c>
      <c r="R93" s="3"/>
      <c r="S93" s="1">
        <v>1</v>
      </c>
      <c r="T93" s="1">
        <v>-1</v>
      </c>
      <c r="U93" s="1">
        <v>-1</v>
      </c>
      <c r="V93" s="3">
        <f>(W93-$O$3)/$O$3*100</f>
        <v>4.0070518877360186</v>
      </c>
      <c r="W93" s="3" cm="1">
        <f t="array" ref="W93">_xlfn._xlws.FILTER($E$3:$E$18,($A$3:$A$18=S93)*($B$3:$B$18=U$87)*($C$3:$C$18=T93)*($D$3:$D$18=U93))</f>
        <v>1103782024.4000001</v>
      </c>
    </row>
    <row r="94" spans="1:23" x14ac:dyDescent="0.2">
      <c r="A94" s="1">
        <v>-1</v>
      </c>
      <c r="B94" s="1">
        <v>-1</v>
      </c>
      <c r="C94" s="1">
        <v>1</v>
      </c>
      <c r="D94" s="3">
        <f>(E94-$O$3)/$O$3*100</f>
        <v>3.6764218867447194</v>
      </c>
      <c r="E94" s="2" cm="1">
        <f t="array" ref="E94">_xlfn._xlws.FILTER($E$3:$E$18,($A$3:$A$18=A94)*($B$3:$B$18=C$87)*($C$3:$C$18=B94)*($D$3:$D$18=C94))</f>
        <v>1100273190.6700001</v>
      </c>
      <c r="F94" s="1"/>
      <c r="G94" s="1">
        <v>-1</v>
      </c>
      <c r="H94" s="1">
        <v>-1</v>
      </c>
      <c r="I94" s="1">
        <v>1</v>
      </c>
      <c r="J94" s="3">
        <f>(K94-$O$3)/$O$3*100</f>
        <v>3.6714490533493649</v>
      </c>
      <c r="K94" s="3" cm="1">
        <f t="array" ref="K94">_xlfn._xlws.FILTER($E$3:$E$18,($A$3:$A$18=G94)*($B$3:$B$18=I$87)*($C$3:$C$18=H94)*($D$3:$D$18=I94))</f>
        <v>1100220416.132</v>
      </c>
      <c r="L94" s="1"/>
      <c r="M94" s="1">
        <v>1</v>
      </c>
      <c r="N94" s="1">
        <v>-1</v>
      </c>
      <c r="O94" s="1">
        <v>1</v>
      </c>
      <c r="P94" s="3">
        <f>(Q94-$O$3)/$O$3*100</f>
        <v>4.3794630457762125</v>
      </c>
      <c r="Q94" s="3" cm="1">
        <f t="array" ref="Q94">_xlfn._xlws.FILTER($E$3:$E$18,($A$3:$A$18=M94)*($B$3:$B$18=O$87)*($C$3:$C$18=N94)*($D$3:$D$18=O94))</f>
        <v>1107734263.546</v>
      </c>
      <c r="R94" s="3"/>
      <c r="S94" s="1">
        <v>1</v>
      </c>
      <c r="T94" s="1">
        <v>-1</v>
      </c>
      <c r="U94" s="1">
        <v>1</v>
      </c>
      <c r="V94" s="3">
        <f>(W94-$O$3)/$O$3*100</f>
        <v>4.3263966877602655</v>
      </c>
      <c r="W94" s="3" cm="1">
        <f t="array" ref="W94">_xlfn._xlws.FILTER($E$3:$E$18,($A$3:$A$18=S94)*($B$3:$B$18=U$87)*($C$3:$C$18=T94)*($D$3:$D$18=U94))</f>
        <v>1107171093.155</v>
      </c>
    </row>
    <row r="95" spans="1:23" x14ac:dyDescent="0.2">
      <c r="A95" s="1">
        <v>-1</v>
      </c>
      <c r="B95" s="1">
        <v>1</v>
      </c>
      <c r="C95" s="1">
        <v>-1</v>
      </c>
      <c r="D95" s="3">
        <f t="shared" ref="D95" si="11">(E95-$O$3)/$O$3*100</f>
        <v>3.2718042308264335</v>
      </c>
      <c r="E95" s="2" cm="1">
        <f t="array" ref="E95">_xlfn._xlws.FILTER($E$3:$E$18,($A$3:$A$18=A95)*($B$3:$B$18=C$87)*($C$3:$C$18=B95)*($D$3:$D$18=C95))</f>
        <v>1095979157.8399999</v>
      </c>
      <c r="F95" s="1"/>
      <c r="G95" s="1">
        <v>-1</v>
      </c>
      <c r="H95" s="1">
        <v>1</v>
      </c>
      <c r="I95" s="1">
        <v>-1</v>
      </c>
      <c r="J95" s="3">
        <f t="shared" ref="J95" si="12">(K95-$O$3)/$O$3*100</f>
        <v>3.2718042308264335</v>
      </c>
      <c r="K95" s="3" cm="1">
        <f t="array" ref="K95">_xlfn._xlws.FILTER($E$3:$E$18,($A$3:$A$18=G95)*($B$3:$B$18=I$87)*($C$3:$C$18=H95)*($D$3:$D$18=I95))</f>
        <v>1095979157.8399999</v>
      </c>
      <c r="L95" s="1"/>
      <c r="M95" s="1">
        <v>1</v>
      </c>
      <c r="N95" s="1">
        <v>1</v>
      </c>
      <c r="O95" s="1">
        <v>-1</v>
      </c>
      <c r="P95" s="3">
        <f t="shared" ref="P95" si="13">(Q95-$O$3)/$O$3*100</f>
        <v>4.0508772432073981</v>
      </c>
      <c r="Q95" s="3" cm="1">
        <f t="array" ref="Q95">_xlfn._xlws.FILTER($E$3:$E$18,($A$3:$A$18=M95)*($B$3:$B$18=O$87)*($C$3:$C$18=N95)*($D$3:$D$18=O95))</f>
        <v>1104247124.013</v>
      </c>
      <c r="R95" s="3"/>
      <c r="S95" s="1">
        <v>1</v>
      </c>
      <c r="T95" s="1">
        <v>1</v>
      </c>
      <c r="U95" s="1">
        <v>-1</v>
      </c>
      <c r="V95" s="3">
        <f t="shared" ref="V95" si="14">(W95-$O$3)/$O$3*100</f>
        <v>4.0070518877360186</v>
      </c>
      <c r="W95" s="3" cm="1">
        <f t="array" ref="W95">_xlfn._xlws.FILTER($E$3:$E$18,($A$3:$A$18=S95)*($B$3:$B$18=U$87)*($C$3:$C$18=T95)*($D$3:$D$18=U95))</f>
        <v>1103782024.4000001</v>
      </c>
    </row>
    <row r="96" spans="1:23" x14ac:dyDescent="0.2">
      <c r="A96" s="1">
        <v>-1</v>
      </c>
      <c r="B96" s="1">
        <v>1</v>
      </c>
      <c r="C96" s="1">
        <v>1</v>
      </c>
      <c r="D96" s="3">
        <f>(E96-$O$3)/$O$3*100</f>
        <v>3.6764218867447194</v>
      </c>
      <c r="E96" s="2" cm="1">
        <f t="array" ref="E96">_xlfn._xlws.FILTER($E$3:$E$18,($A$3:$A$18=A96)*($B$3:$B$18=C$87)*($C$3:$C$18=B96)*($D$3:$D$18=C96))</f>
        <v>1100273190.6700001</v>
      </c>
      <c r="F96" s="1"/>
      <c r="G96" s="1">
        <v>-1</v>
      </c>
      <c r="H96" s="1">
        <v>1</v>
      </c>
      <c r="I96" s="1">
        <v>1</v>
      </c>
      <c r="J96" s="3">
        <f>(K96-$O$3)/$O$3*100</f>
        <v>3.6714490533493649</v>
      </c>
      <c r="K96" s="3" cm="1">
        <f t="array" ref="K96">_xlfn._xlws.FILTER($E$3:$E$18,($A$3:$A$18=G96)*($B$3:$B$18=I$87)*($C$3:$C$18=H96)*($D$3:$D$18=I96))</f>
        <v>1100220416.132</v>
      </c>
      <c r="L96" s="1"/>
      <c r="M96" s="1">
        <v>1</v>
      </c>
      <c r="N96" s="1">
        <v>1</v>
      </c>
      <c r="O96" s="1">
        <v>1</v>
      </c>
      <c r="P96" s="3">
        <f>(Q96-$O$3)/$O$3*100</f>
        <v>4.3794630457762125</v>
      </c>
      <c r="Q96" s="3" cm="1">
        <f t="array" ref="Q96">_xlfn._xlws.FILTER($E$3:$E$18,($A$3:$A$18=M96)*($B$3:$B$18=O$87)*($C$3:$C$18=N96)*($D$3:$D$18=O96))</f>
        <v>1107734263.546</v>
      </c>
      <c r="R96" s="3"/>
      <c r="S96" s="1">
        <v>1</v>
      </c>
      <c r="T96" s="1">
        <v>1</v>
      </c>
      <c r="U96" s="1">
        <v>1</v>
      </c>
      <c r="V96" s="3">
        <f>(W96-$O$3)/$O$3*100</f>
        <v>4.3263966877602655</v>
      </c>
      <c r="W96" s="3" cm="1">
        <f t="array" ref="W96">_xlfn._xlws.FILTER($E$3:$E$18,($A$3:$A$18=S96)*($B$3:$B$18=U$87)*($C$3:$C$18=T96)*($D$3:$D$18=U96))</f>
        <v>1107171093.155</v>
      </c>
    </row>
    <row r="97" spans="1:23" x14ac:dyDescent="0.2">
      <c r="A97" s="4">
        <v>-1</v>
      </c>
      <c r="B97" s="4">
        <v>-1</v>
      </c>
      <c r="C97" s="4">
        <v>-1</v>
      </c>
      <c r="D97" s="5">
        <f>(E97-$Q$3)/$Q$3*100</f>
        <v>105.15845045116721</v>
      </c>
      <c r="E97" s="2" cm="1">
        <f t="array" ref="E97">_xlfn._xlws.FILTER($H$3:$H$18,($A$3:$A$18=A97)*($B$3:$B$18=C$87)*($C$3:$C$18=B97)*($D$3:$D$18=C97))</f>
        <v>914748.73410135496</v>
      </c>
      <c r="F97" s="4"/>
      <c r="G97" s="4">
        <v>-1</v>
      </c>
      <c r="H97" s="4">
        <v>-1</v>
      </c>
      <c r="I97" s="4">
        <v>-1</v>
      </c>
      <c r="J97" s="5">
        <f>(K97-$Q$3)/$Q$3*100</f>
        <v>105.15845045116721</v>
      </c>
      <c r="K97" s="5" cm="1">
        <f t="array" ref="K97">_xlfn._xlws.FILTER($H$3:$H$18,($A$3:$A$18=G97)*($B$3:$B$18=I$87)*($C$3:$C$18=H97)*($D$3:$D$18=I97))</f>
        <v>914748.73410135496</v>
      </c>
      <c r="L97" s="4"/>
      <c r="M97" s="4">
        <v>1</v>
      </c>
      <c r="N97" s="4">
        <v>-1</v>
      </c>
      <c r="O97" s="4">
        <v>-1</v>
      </c>
      <c r="P97" s="5">
        <f>(Q97-$Q$3)/$Q$3*100</f>
        <v>158.57663487039818</v>
      </c>
      <c r="Q97" s="5" cm="1">
        <f t="array" ref="Q97">_xlfn._xlws.FILTER($H$3:$H$18,($A$3:$A$18=M97)*($B$3:$B$18=O$87)*($C$3:$C$18=N97)*($D$3:$D$18=O97))</f>
        <v>1152926.6715347201</v>
      </c>
      <c r="R97" s="5"/>
      <c r="S97" s="4">
        <v>1</v>
      </c>
      <c r="T97" s="4">
        <v>-1</v>
      </c>
      <c r="U97" s="4">
        <v>-1</v>
      </c>
      <c r="V97" s="5">
        <f>(W97-$Q$3)/$Q$3*100</f>
        <v>149.52175111926832</v>
      </c>
      <c r="W97" s="5" cm="1">
        <f t="array" ref="W97">_xlfn._xlws.FILTER($H$3:$H$18,($A$3:$A$18=S97)*($B$3:$B$18=U$87)*($C$3:$C$18=T97)*($D$3:$D$18=U97))</f>
        <v>1112553.2751156799</v>
      </c>
    </row>
    <row r="98" spans="1:23" x14ac:dyDescent="0.2">
      <c r="A98" s="4">
        <v>-1</v>
      </c>
      <c r="B98" s="4">
        <v>-1</v>
      </c>
      <c r="C98" s="4">
        <v>1</v>
      </c>
      <c r="D98" s="5">
        <f>(E98-$Q$3)/$Q$3*100</f>
        <v>105.78417874962871</v>
      </c>
      <c r="E98" s="2" cm="1">
        <f t="array" ref="E98">_xlfn._xlws.FILTER($H$3:$H$18,($A$3:$A$18=A98)*($B$3:$B$18=C$87)*($C$3:$C$18=B98)*($D$3:$D$18=C98))</f>
        <v>917538.69555627101</v>
      </c>
      <c r="F98" s="4"/>
      <c r="G98" s="4">
        <v>-1</v>
      </c>
      <c r="H98" s="4">
        <v>-1</v>
      </c>
      <c r="I98" s="4">
        <v>1</v>
      </c>
      <c r="J98" s="5">
        <f>(K98-$Q$3)/$Q$3*100</f>
        <v>106.87721564479202</v>
      </c>
      <c r="K98" s="5" cm="1">
        <f t="array" ref="K98">_xlfn._xlws.FILTER($H$3:$H$18,($A$3:$A$18=G98)*($B$3:$B$18=I$87)*($C$3:$C$18=H98)*($D$3:$D$18=I98))</f>
        <v>922412.26578444301</v>
      </c>
      <c r="L98" s="4"/>
      <c r="M98" s="4">
        <v>1</v>
      </c>
      <c r="N98" s="4">
        <v>-1</v>
      </c>
      <c r="O98" s="4">
        <v>1</v>
      </c>
      <c r="P98" s="5">
        <f>(Q98-$Q$3)/$Q$3*100</f>
        <v>165.81715479577429</v>
      </c>
      <c r="Q98" s="5" cm="1">
        <f t="array" ref="Q98">_xlfn._xlws.FILTER($H$3:$H$18,($A$3:$A$18=M98)*($B$3:$B$18=O$87)*($C$3:$C$18=N98)*($D$3:$D$18=O98))</f>
        <v>1185210.28657182</v>
      </c>
      <c r="R98" s="5"/>
      <c r="S98" s="4">
        <v>1</v>
      </c>
      <c r="T98" s="4">
        <v>-1</v>
      </c>
      <c r="U98" s="4">
        <v>1</v>
      </c>
      <c r="V98" s="5">
        <f>(W98-$Q$3)/$Q$3*100</f>
        <v>154.98658275710747</v>
      </c>
      <c r="W98" s="5" cm="1">
        <f t="array" ref="W98">_xlfn._xlws.FILTER($H$3:$H$18,($A$3:$A$18=S98)*($B$3:$B$18=U$87)*($C$3:$C$18=T98)*($D$3:$D$18=U98))</f>
        <v>1136919.5530427999</v>
      </c>
    </row>
    <row r="99" spans="1:23" x14ac:dyDescent="0.2">
      <c r="A99" s="4">
        <v>-1</v>
      </c>
      <c r="B99" s="4">
        <v>1</v>
      </c>
      <c r="C99" s="4">
        <v>-1</v>
      </c>
      <c r="D99" s="5">
        <f t="shared" ref="D99" si="15">(E99-$Q$3)/$Q$3*100</f>
        <v>105.15845045116721</v>
      </c>
      <c r="E99" s="2" cm="1">
        <f t="array" ref="E99">_xlfn._xlws.FILTER($H$3:$H$18,($A$3:$A$18=A99)*($B$3:$B$18=C$87)*($C$3:$C$18=B99)*($D$3:$D$18=C99))</f>
        <v>914748.73410135496</v>
      </c>
      <c r="F99" s="4"/>
      <c r="G99" s="4">
        <v>-1</v>
      </c>
      <c r="H99" s="4">
        <v>1</v>
      </c>
      <c r="I99" s="4">
        <v>-1</v>
      </c>
      <c r="J99" s="5">
        <f t="shared" ref="J99" si="16">(K99-$Q$3)/$Q$3*100</f>
        <v>105.15845045116721</v>
      </c>
      <c r="K99" s="5" cm="1">
        <f t="array" ref="K99">_xlfn._xlws.FILTER($H$3:$H$18,($A$3:$A$18=G99)*($B$3:$B$18=I$87)*($C$3:$C$18=H99)*($D$3:$D$18=I99))</f>
        <v>914748.73410135496</v>
      </c>
      <c r="L99" s="4"/>
      <c r="M99" s="4">
        <v>1</v>
      </c>
      <c r="N99" s="4">
        <v>1</v>
      </c>
      <c r="O99" s="4">
        <v>-1</v>
      </c>
      <c r="P99" s="5">
        <f t="shared" ref="P99" si="17">(Q99-$Q$3)/$Q$3*100</f>
        <v>158.57663487039818</v>
      </c>
      <c r="Q99" s="5" cm="1">
        <f t="array" ref="Q99">_xlfn._xlws.FILTER($H$3:$H$18,($A$3:$A$18=M99)*($B$3:$B$18=O$87)*($C$3:$C$18=N99)*($D$3:$D$18=O99))</f>
        <v>1152926.6715347201</v>
      </c>
      <c r="R99" s="5"/>
      <c r="S99" s="4">
        <v>1</v>
      </c>
      <c r="T99" s="4">
        <v>1</v>
      </c>
      <c r="U99" s="4">
        <v>-1</v>
      </c>
      <c r="V99" s="5">
        <f t="shared" ref="V99" si="18">(W99-$Q$3)/$Q$3*100</f>
        <v>149.52175111926832</v>
      </c>
      <c r="W99" s="5" cm="1">
        <f t="array" ref="W99">_xlfn._xlws.FILTER($H$3:$H$18,($A$3:$A$18=S99)*($B$3:$B$18=U$87)*($C$3:$C$18=T99)*($D$3:$D$18=U99))</f>
        <v>1112553.2751156799</v>
      </c>
    </row>
    <row r="100" spans="1:23" x14ac:dyDescent="0.2">
      <c r="A100" s="4">
        <v>-1</v>
      </c>
      <c r="B100" s="4">
        <v>1</v>
      </c>
      <c r="C100" s="4">
        <v>1</v>
      </c>
      <c r="D100" s="5">
        <f>(E100-$Q$3)/$Q$3*100</f>
        <v>105.78417874962871</v>
      </c>
      <c r="E100" s="2" cm="1">
        <f t="array" ref="E100">_xlfn._xlws.FILTER($H$3:$H$18,($A$3:$A$18=A100)*($B$3:$B$18=C$87)*($C$3:$C$18=B100)*($D$3:$D$18=C100))</f>
        <v>917538.69555627101</v>
      </c>
      <c r="F100" s="4"/>
      <c r="G100" s="4">
        <v>-1</v>
      </c>
      <c r="H100" s="4">
        <v>1</v>
      </c>
      <c r="I100" s="4">
        <v>1</v>
      </c>
      <c r="J100" s="5">
        <f>(K100-$Q$3)/$Q$3*100</f>
        <v>106.87721564479202</v>
      </c>
      <c r="K100" s="5" cm="1">
        <f t="array" ref="K100">_xlfn._xlws.FILTER($H$3:$H$18,($A$3:$A$18=G100)*($B$3:$B$18=I$87)*($C$3:$C$18=H100)*($D$3:$D$18=I100))</f>
        <v>922412.26578444301</v>
      </c>
      <c r="L100" s="4"/>
      <c r="M100" s="4">
        <v>1</v>
      </c>
      <c r="N100" s="4">
        <v>1</v>
      </c>
      <c r="O100" s="4">
        <v>1</v>
      </c>
      <c r="P100" s="5">
        <f>(Q100-$Q$3)/$Q$3*100</f>
        <v>165.81715479577429</v>
      </c>
      <c r="Q100" s="5" cm="1">
        <f t="array" ref="Q100">_xlfn._xlws.FILTER($H$3:$H$18,($A$3:$A$18=M100)*($B$3:$B$18=O$87)*($C$3:$C$18=N100)*($D$3:$D$18=O100))</f>
        <v>1185210.28657182</v>
      </c>
      <c r="R100" s="5"/>
      <c r="S100" s="4">
        <v>1</v>
      </c>
      <c r="T100" s="4">
        <v>1</v>
      </c>
      <c r="U100" s="4">
        <v>1</v>
      </c>
      <c r="V100" s="5">
        <f>(W100-$Q$3)/$Q$3*100</f>
        <v>154.98658275710747</v>
      </c>
      <c r="W100" s="5" cm="1">
        <f t="array" ref="W100">_xlfn._xlws.FILTER($H$3:$H$18,($A$3:$A$18=S100)*($B$3:$B$18=U$87)*($C$3:$C$18=T100)*($D$3:$D$18=U100))</f>
        <v>1136919.5530427999</v>
      </c>
    </row>
    <row r="102" spans="1:23" x14ac:dyDescent="0.2">
      <c r="A102" t="s">
        <v>24</v>
      </c>
      <c r="B102" t="s">
        <v>29</v>
      </c>
    </row>
    <row r="103" spans="1:23" x14ac:dyDescent="0.2">
      <c r="A103" t="s">
        <v>25</v>
      </c>
      <c r="B103" t="s">
        <v>29</v>
      </c>
    </row>
    <row r="104" spans="1:23" x14ac:dyDescent="0.2">
      <c r="A104" t="s">
        <v>24</v>
      </c>
      <c r="B104" t="s">
        <v>30</v>
      </c>
    </row>
    <row r="105" spans="1:23" x14ac:dyDescent="0.2">
      <c r="A105" t="s">
        <v>25</v>
      </c>
      <c r="B105" t="s">
        <v>30</v>
      </c>
    </row>
    <row r="106" spans="1:23" x14ac:dyDescent="0.2">
      <c r="A106" t="s">
        <v>24</v>
      </c>
      <c r="B106" t="s">
        <v>29</v>
      </c>
    </row>
    <row r="107" spans="1:23" x14ac:dyDescent="0.2">
      <c r="A107" t="s">
        <v>25</v>
      </c>
      <c r="B107" t="s">
        <v>29</v>
      </c>
    </row>
    <row r="108" spans="1:23" x14ac:dyDescent="0.2">
      <c r="A108" t="s">
        <v>24</v>
      </c>
      <c r="B108" t="s">
        <v>30</v>
      </c>
    </row>
    <row r="109" spans="1:23" x14ac:dyDescent="0.2">
      <c r="A109" t="s">
        <v>25</v>
      </c>
      <c r="B109" t="s">
        <v>30</v>
      </c>
    </row>
    <row r="146" spans="1:23" x14ac:dyDescent="0.2">
      <c r="B146" t="s">
        <v>16</v>
      </c>
      <c r="C146">
        <v>1</v>
      </c>
      <c r="H146" t="s">
        <v>17</v>
      </c>
      <c r="I146">
        <v>-1</v>
      </c>
      <c r="N146" t="s">
        <v>16</v>
      </c>
      <c r="O146">
        <v>1</v>
      </c>
      <c r="T146" t="s">
        <v>17</v>
      </c>
      <c r="U146">
        <v>-1</v>
      </c>
    </row>
    <row r="147" spans="1:23" x14ac:dyDescent="0.2">
      <c r="A147" t="s">
        <v>18</v>
      </c>
      <c r="B147" t="s">
        <v>11</v>
      </c>
      <c r="C147" t="s">
        <v>3</v>
      </c>
      <c r="G147" t="s">
        <v>18</v>
      </c>
      <c r="H147" t="s">
        <v>11</v>
      </c>
      <c r="I147" t="s">
        <v>3</v>
      </c>
      <c r="M147" t="s">
        <v>18</v>
      </c>
      <c r="N147" t="s">
        <v>11</v>
      </c>
      <c r="O147" t="s">
        <v>3</v>
      </c>
      <c r="S147" t="s">
        <v>18</v>
      </c>
      <c r="T147" t="s">
        <v>11</v>
      </c>
      <c r="U147" t="s">
        <v>3</v>
      </c>
    </row>
    <row r="148" spans="1:23" x14ac:dyDescent="0.2">
      <c r="A148">
        <v>-1</v>
      </c>
      <c r="B148">
        <v>-1</v>
      </c>
      <c r="C148">
        <v>-1</v>
      </c>
      <c r="D148" s="2">
        <f>E148-$P$3</f>
        <v>38.040000000000006</v>
      </c>
      <c r="E148" s="2" cm="1">
        <f t="array" ref="E148">_xlfn._xlws.FILTER($G$3:$G$18,($A$3:$A$18=A148)*($B$3:$B$18=B148)*($C$3:$C$18=C148)*($D$3:$D$18=C$146))</f>
        <v>73.48</v>
      </c>
      <c r="G148">
        <v>-1</v>
      </c>
      <c r="H148">
        <v>-1</v>
      </c>
      <c r="I148">
        <v>-1</v>
      </c>
      <c r="J148" s="2">
        <f>K148-$P$3</f>
        <v>21.400000000000006</v>
      </c>
      <c r="K148" s="2" cm="1">
        <f t="array" ref="K148">_xlfn._xlws.FILTER($G$3:$G$18,($A$3:$A$18=G148)*($B$3:$B$18=H148)*($C$3:$C$18=I148)*($D$3:$D$18=I$146))</f>
        <v>56.84</v>
      </c>
      <c r="M148">
        <v>1</v>
      </c>
      <c r="N148">
        <v>-1</v>
      </c>
      <c r="O148">
        <v>-1</v>
      </c>
      <c r="P148" s="2">
        <f>Q148-$P$3</f>
        <v>55</v>
      </c>
      <c r="Q148" s="2" cm="1">
        <f t="array" ref="Q148">_xlfn._xlws.FILTER($G$3:$G$18,($A$3:$A$18=M148)*($B$3:$B$18=N148)*($C$3:$C$18=O148)*($D$3:$D$18=O$146))</f>
        <v>90.44</v>
      </c>
      <c r="S148">
        <v>1</v>
      </c>
      <c r="T148">
        <v>-1</v>
      </c>
      <c r="U148">
        <v>-1</v>
      </c>
      <c r="V148" s="2">
        <f>W148-$P$3</f>
        <v>53.040000000000006</v>
      </c>
      <c r="W148" s="2" cm="1">
        <f t="array" ref="W148">_xlfn._xlws.FILTER($G$3:$G$18,($A$3:$A$18=S148)*($B$3:$B$18=T148)*($C$3:$C$18=U148)*($D$3:$D$18=U$146))</f>
        <v>88.48</v>
      </c>
    </row>
    <row r="149" spans="1:23" x14ac:dyDescent="0.2">
      <c r="A149">
        <v>-1</v>
      </c>
      <c r="B149">
        <v>-1</v>
      </c>
      <c r="C149">
        <v>1</v>
      </c>
      <c r="D149" s="2">
        <f>E149-$P$3</f>
        <v>38.040000000000006</v>
      </c>
      <c r="E149" s="2" cm="1">
        <f t="array" ref="E149">_xlfn._xlws.FILTER($G$3:$G$18,($A$3:$A$18=A149)*($B$3:$B$18=B149)*($C$3:$C$18=C149)*($D$3:$D$18=C$146))</f>
        <v>73.48</v>
      </c>
      <c r="G149">
        <v>-1</v>
      </c>
      <c r="H149">
        <v>-1</v>
      </c>
      <c r="I149">
        <v>1</v>
      </c>
      <c r="J149" s="2">
        <f>K149-$P$3</f>
        <v>21.400000000000006</v>
      </c>
      <c r="K149" s="2" cm="1">
        <f t="array" ref="K149">_xlfn._xlws.FILTER($G$3:$G$18,($A$3:$A$18=G149)*($B$3:$B$18=H149)*($C$3:$C$18=I149)*($D$3:$D$18=I$146))</f>
        <v>56.84</v>
      </c>
      <c r="M149">
        <v>1</v>
      </c>
      <c r="N149">
        <v>-1</v>
      </c>
      <c r="O149">
        <v>1</v>
      </c>
      <c r="P149" s="2">
        <f>Q149-$P$3</f>
        <v>55</v>
      </c>
      <c r="Q149" s="2" cm="1">
        <f t="array" ref="Q149">_xlfn._xlws.FILTER($G$3:$G$18,($A$3:$A$18=M149)*($B$3:$B$18=N149)*($C$3:$C$18=O149)*($D$3:$D$18=O$146))</f>
        <v>90.44</v>
      </c>
      <c r="S149">
        <v>1</v>
      </c>
      <c r="T149">
        <v>-1</v>
      </c>
      <c r="U149">
        <v>1</v>
      </c>
      <c r="V149" s="2">
        <f>W149-$P$3</f>
        <v>53.040000000000006</v>
      </c>
      <c r="W149" s="2" cm="1">
        <f t="array" ref="W149">_xlfn._xlws.FILTER($G$3:$G$18,($A$3:$A$18=S149)*($B$3:$B$18=T149)*($C$3:$C$18=U149)*($D$3:$D$18=U$146))</f>
        <v>88.48</v>
      </c>
    </row>
    <row r="150" spans="1:23" x14ac:dyDescent="0.2">
      <c r="A150">
        <v>-1</v>
      </c>
      <c r="B150">
        <v>1</v>
      </c>
      <c r="C150">
        <v>-1</v>
      </c>
      <c r="D150" s="2">
        <f t="shared" ref="D150" si="19">E150-$P$3</f>
        <v>41.72</v>
      </c>
      <c r="E150" s="2" cm="1">
        <f t="array" ref="E150">_xlfn._xlws.FILTER($G$3:$G$18,($A$3:$A$18=A150)*($B$3:$B$18=B150)*($C$3:$C$18=C150)*($D$3:$D$18=C$146))</f>
        <v>77.16</v>
      </c>
      <c r="G150">
        <v>-1</v>
      </c>
      <c r="H150">
        <v>1</v>
      </c>
      <c r="I150">
        <v>-1</v>
      </c>
      <c r="J150" s="2">
        <f t="shared" ref="J150" si="20">K150-$P$3</f>
        <v>21.400000000000006</v>
      </c>
      <c r="K150" s="2" cm="1">
        <f t="array" ref="K150">_xlfn._xlws.FILTER($G$3:$G$18,($A$3:$A$18=G150)*($B$3:$B$18=H150)*($C$3:$C$18=I150)*($D$3:$D$18=I$146))</f>
        <v>56.84</v>
      </c>
      <c r="M150">
        <v>1</v>
      </c>
      <c r="N150">
        <v>1</v>
      </c>
      <c r="O150">
        <v>-1</v>
      </c>
      <c r="P150" s="2">
        <f t="shared" ref="P150" si="21">Q150-$P$3</f>
        <v>56.44</v>
      </c>
      <c r="Q150" s="2" cm="1">
        <f t="array" ref="Q150">_xlfn._xlws.FILTER($G$3:$G$18,($A$3:$A$18=M150)*($B$3:$B$18=N150)*($C$3:$C$18=O150)*($D$3:$D$18=O$146))</f>
        <v>91.88</v>
      </c>
      <c r="S150">
        <v>1</v>
      </c>
      <c r="T150">
        <v>1</v>
      </c>
      <c r="U150">
        <v>-1</v>
      </c>
      <c r="V150" s="2">
        <f t="shared" ref="V150" si="22">W150-$P$3</f>
        <v>55.36</v>
      </c>
      <c r="W150" s="2" cm="1">
        <f t="array" ref="W150">_xlfn._xlws.FILTER($G$3:$G$18,($A$3:$A$18=S150)*($B$3:$B$18=T150)*($C$3:$C$18=U150)*($D$3:$D$18=U$146))</f>
        <v>90.8</v>
      </c>
    </row>
    <row r="151" spans="1:23" x14ac:dyDescent="0.2">
      <c r="A151">
        <v>-1</v>
      </c>
      <c r="B151">
        <v>1</v>
      </c>
      <c r="C151">
        <v>1</v>
      </c>
      <c r="D151" s="2">
        <f>E151-$P$3</f>
        <v>41.72</v>
      </c>
      <c r="E151" s="2" cm="1">
        <f t="array" ref="E151">_xlfn._xlws.FILTER($G$3:$G$18,($A$3:$A$18=A151)*($B$3:$B$18=B151)*($C$3:$C$18=C151)*($D$3:$D$18=C$146))</f>
        <v>77.16</v>
      </c>
      <c r="G151">
        <v>-1</v>
      </c>
      <c r="H151">
        <v>1</v>
      </c>
      <c r="I151">
        <v>1</v>
      </c>
      <c r="J151" s="2">
        <f>K151-$P$3</f>
        <v>21.400000000000006</v>
      </c>
      <c r="K151" s="2" cm="1">
        <f t="array" ref="K151">_xlfn._xlws.FILTER($G$3:$G$18,($A$3:$A$18=G151)*($B$3:$B$18=H151)*($C$3:$C$18=I151)*($D$3:$D$18=I$146))</f>
        <v>56.84</v>
      </c>
      <c r="M151">
        <v>1</v>
      </c>
      <c r="N151">
        <v>1</v>
      </c>
      <c r="O151">
        <v>1</v>
      </c>
      <c r="P151" s="2">
        <f>Q151-$P$3</f>
        <v>56.44</v>
      </c>
      <c r="Q151" s="2" cm="1">
        <f t="array" ref="Q151">_xlfn._xlws.FILTER($G$3:$G$18,($A$3:$A$18=M151)*($B$3:$B$18=N151)*($C$3:$C$18=O151)*($D$3:$D$18=O$146))</f>
        <v>91.88</v>
      </c>
      <c r="S151">
        <v>1</v>
      </c>
      <c r="T151">
        <v>1</v>
      </c>
      <c r="U151">
        <v>1</v>
      </c>
      <c r="V151" s="2">
        <f>W151-$P$3</f>
        <v>55.36</v>
      </c>
      <c r="W151" s="2" cm="1">
        <f t="array" ref="W151">_xlfn._xlws.FILTER($G$3:$G$18,($A$3:$A$18=S151)*($B$3:$B$18=T151)*($C$3:$C$18=U151)*($D$3:$D$18=U$146))</f>
        <v>90.8</v>
      </c>
    </row>
    <row r="152" spans="1:23" x14ac:dyDescent="0.2">
      <c r="A152" s="1">
        <v>-1</v>
      </c>
      <c r="B152" s="1">
        <v>-1</v>
      </c>
      <c r="C152" s="1">
        <v>-1</v>
      </c>
      <c r="D152" s="3">
        <f>(E152-$O$3)/$O$3*100</f>
        <v>3.6714490533493649</v>
      </c>
      <c r="E152" s="2" cm="1">
        <f t="array" ref="E152">_xlfn._xlws.FILTER($E$3:$E$18,($A$3:$A$18=A152)*($B$3:$B$18=B152)*($C$3:$C$18=C152)*($D$3:$D$18=C$146))</f>
        <v>1100220416.132</v>
      </c>
      <c r="F152" s="1"/>
      <c r="G152" s="1">
        <v>-1</v>
      </c>
      <c r="H152" s="1">
        <v>-1</v>
      </c>
      <c r="I152" s="1">
        <v>-1</v>
      </c>
      <c r="J152" s="3">
        <f>(K152-$O$3)/$O$3*100</f>
        <v>3.2718042308264335</v>
      </c>
      <c r="K152" s="3" cm="1">
        <f t="array" ref="K152">_xlfn._xlws.FILTER($E$3:$E$18,($A$3:$A$18=G152)*($B$3:$B$18=H152)*($C$3:$C$18=I152)*($D$3:$D$18=I$146))</f>
        <v>1095979157.8399999</v>
      </c>
      <c r="L152" s="1"/>
      <c r="M152" s="1">
        <v>1</v>
      </c>
      <c r="N152" s="1">
        <v>-1</v>
      </c>
      <c r="O152" s="1">
        <v>-1</v>
      </c>
      <c r="P152" s="3">
        <f>(Q152-$O$3)/$O$3*100</f>
        <v>4.3263966877602655</v>
      </c>
      <c r="Q152" s="3" cm="1">
        <f t="array" ref="Q152">_xlfn._xlws.FILTER($E$3:$E$18,($A$3:$A$18=M152)*($B$3:$B$18=N152)*($C$3:$C$18=O152)*($D$3:$D$18=O$146))</f>
        <v>1107171093.155</v>
      </c>
      <c r="R152" s="1"/>
      <c r="S152" s="1">
        <v>1</v>
      </c>
      <c r="T152" s="1">
        <v>-1</v>
      </c>
      <c r="U152" s="1">
        <v>-1</v>
      </c>
      <c r="V152" s="3">
        <f>(W152-$O$3)/$O$3*100</f>
        <v>4.0070518877360186</v>
      </c>
      <c r="W152" s="3" cm="1">
        <f t="array" ref="W152">_xlfn._xlws.FILTER($E$3:$E$18,($A$3:$A$18=S152)*($B$3:$B$18=T152)*($C$3:$C$18=U152)*($D$3:$D$18=U$146))</f>
        <v>1103782024.4000001</v>
      </c>
    </row>
    <row r="153" spans="1:23" x14ac:dyDescent="0.2">
      <c r="A153" s="1">
        <v>-1</v>
      </c>
      <c r="B153" s="1">
        <v>-1</v>
      </c>
      <c r="C153" s="1">
        <v>1</v>
      </c>
      <c r="D153" s="3">
        <f>(E153-$O$3)/$O$3*100</f>
        <v>3.6714490533493649</v>
      </c>
      <c r="E153" s="2" cm="1">
        <f t="array" ref="E153">_xlfn._xlws.FILTER($E$3:$E$18,($A$3:$A$18=A153)*($B$3:$B$18=B153)*($C$3:$C$18=C153)*($D$3:$D$18=C$146))</f>
        <v>1100220416.132</v>
      </c>
      <c r="F153" s="1"/>
      <c r="G153" s="1">
        <v>-1</v>
      </c>
      <c r="H153" s="1">
        <v>-1</v>
      </c>
      <c r="I153" s="1">
        <v>1</v>
      </c>
      <c r="J153" s="3">
        <f>(K153-$O$3)/$O$3*100</f>
        <v>3.2718042308264335</v>
      </c>
      <c r="K153" s="3" cm="1">
        <f t="array" ref="K153">_xlfn._xlws.FILTER($E$3:$E$18,($A$3:$A$18=G153)*($B$3:$B$18=H153)*($C$3:$C$18=I153)*($D$3:$D$18=I$146))</f>
        <v>1095979157.8399999</v>
      </c>
      <c r="L153" s="1"/>
      <c r="M153" s="1">
        <v>1</v>
      </c>
      <c r="N153" s="1">
        <v>-1</v>
      </c>
      <c r="O153" s="1">
        <v>1</v>
      </c>
      <c r="P153" s="3">
        <f>(Q153-$O$3)/$O$3*100</f>
        <v>4.3263966877602655</v>
      </c>
      <c r="Q153" s="3" cm="1">
        <f t="array" ref="Q153">_xlfn._xlws.FILTER($E$3:$E$18,($A$3:$A$18=M153)*($B$3:$B$18=N153)*($C$3:$C$18=O153)*($D$3:$D$18=O$146))</f>
        <v>1107171093.155</v>
      </c>
      <c r="R153" s="1"/>
      <c r="S153" s="1">
        <v>1</v>
      </c>
      <c r="T153" s="1">
        <v>-1</v>
      </c>
      <c r="U153" s="1">
        <v>1</v>
      </c>
      <c r="V153" s="3">
        <f>(W153-$O$3)/$O$3*100</f>
        <v>4.0070518877360186</v>
      </c>
      <c r="W153" s="3" cm="1">
        <f t="array" ref="W153">_xlfn._xlws.FILTER($E$3:$E$18,($A$3:$A$18=S153)*($B$3:$B$18=T153)*($C$3:$C$18=U153)*($D$3:$D$18=U$146))</f>
        <v>1103782024.4000001</v>
      </c>
    </row>
    <row r="154" spans="1:23" x14ac:dyDescent="0.2">
      <c r="A154" s="1">
        <v>-1</v>
      </c>
      <c r="B154" s="1">
        <v>1</v>
      </c>
      <c r="C154" s="1">
        <v>-1</v>
      </c>
      <c r="D154" s="3">
        <f t="shared" ref="D154" si="23">(E154-$O$3)/$O$3*100</f>
        <v>3.6764218867447194</v>
      </c>
      <c r="E154" s="2" cm="1">
        <f t="array" ref="E154">_xlfn._xlws.FILTER($E$3:$E$18,($A$3:$A$18=A154)*($B$3:$B$18=B154)*($C$3:$C$18=C154)*($D$3:$D$18=C$146))</f>
        <v>1100273190.6700001</v>
      </c>
      <c r="F154" s="1"/>
      <c r="G154" s="1">
        <v>-1</v>
      </c>
      <c r="H154" s="1">
        <v>1</v>
      </c>
      <c r="I154" s="1">
        <v>-1</v>
      </c>
      <c r="J154" s="3">
        <f t="shared" ref="J154" si="24">(K154-$O$3)/$O$3*100</f>
        <v>3.2718042308264335</v>
      </c>
      <c r="K154" s="3" cm="1">
        <f t="array" ref="K154">_xlfn._xlws.FILTER($E$3:$E$18,($A$3:$A$18=G154)*($B$3:$B$18=H154)*($C$3:$C$18=I154)*($D$3:$D$18=I$146))</f>
        <v>1095979157.8399999</v>
      </c>
      <c r="L154" s="1"/>
      <c r="M154" s="1">
        <v>1</v>
      </c>
      <c r="N154" s="1">
        <v>1</v>
      </c>
      <c r="O154" s="1">
        <v>-1</v>
      </c>
      <c r="P154" s="3">
        <f t="shared" ref="P154" si="25">(Q154-$O$3)/$O$3*100</f>
        <v>4.3794630457762125</v>
      </c>
      <c r="Q154" s="3" cm="1">
        <f t="array" ref="Q154">_xlfn._xlws.FILTER($E$3:$E$18,($A$3:$A$18=M154)*($B$3:$B$18=N154)*($C$3:$C$18=O154)*($D$3:$D$18=O$146))</f>
        <v>1107734263.546</v>
      </c>
      <c r="R154" s="1"/>
      <c r="S154" s="1">
        <v>1</v>
      </c>
      <c r="T154" s="1">
        <v>1</v>
      </c>
      <c r="U154" s="1">
        <v>-1</v>
      </c>
      <c r="V154" s="3">
        <f t="shared" ref="V154" si="26">(W154-$O$3)/$O$3*100</f>
        <v>4.0508772432073981</v>
      </c>
      <c r="W154" s="3" cm="1">
        <f t="array" ref="W154">_xlfn._xlws.FILTER($E$3:$E$18,($A$3:$A$18=S154)*($B$3:$B$18=T154)*($C$3:$C$18=U154)*($D$3:$D$18=U$146))</f>
        <v>1104247124.013</v>
      </c>
    </row>
    <row r="155" spans="1:23" x14ac:dyDescent="0.2">
      <c r="A155" s="1">
        <v>-1</v>
      </c>
      <c r="B155" s="1">
        <v>1</v>
      </c>
      <c r="C155" s="1">
        <v>1</v>
      </c>
      <c r="D155" s="3">
        <f>(E155-$O$3)/$O$3*100</f>
        <v>3.6764218867447194</v>
      </c>
      <c r="E155" s="2" cm="1">
        <f t="array" ref="E155">_xlfn._xlws.FILTER($E$3:$E$18,($A$3:$A$18=A155)*($B$3:$B$18=B155)*($C$3:$C$18=C155)*($D$3:$D$18=C$146))</f>
        <v>1100273190.6700001</v>
      </c>
      <c r="F155" s="1"/>
      <c r="G155" s="1">
        <v>-1</v>
      </c>
      <c r="H155" s="1">
        <v>1</v>
      </c>
      <c r="I155" s="1">
        <v>1</v>
      </c>
      <c r="J155" s="3">
        <f>(K155-$O$3)/$O$3*100</f>
        <v>3.2718042308264335</v>
      </c>
      <c r="K155" s="3" cm="1">
        <f t="array" ref="K155">_xlfn._xlws.FILTER($E$3:$E$18,($A$3:$A$18=G155)*($B$3:$B$18=H155)*($C$3:$C$18=I155)*($D$3:$D$18=I$146))</f>
        <v>1095979157.8399999</v>
      </c>
      <c r="L155" s="1"/>
      <c r="M155" s="1">
        <v>1</v>
      </c>
      <c r="N155" s="1">
        <v>1</v>
      </c>
      <c r="O155" s="1">
        <v>1</v>
      </c>
      <c r="P155" s="3">
        <f>(Q155-$O$3)/$O$3*100</f>
        <v>4.3794630457762125</v>
      </c>
      <c r="Q155" s="3" cm="1">
        <f t="array" ref="Q155">_xlfn._xlws.FILTER($E$3:$E$18,($A$3:$A$18=M155)*($B$3:$B$18=N155)*($C$3:$C$18=O155)*($D$3:$D$18=O$146))</f>
        <v>1107734263.546</v>
      </c>
      <c r="R155" s="1"/>
      <c r="S155" s="1">
        <v>1</v>
      </c>
      <c r="T155" s="1">
        <v>1</v>
      </c>
      <c r="U155" s="1">
        <v>1</v>
      </c>
      <c r="V155" s="3">
        <f>(W155-$O$3)/$O$3*100</f>
        <v>4.0508772432073981</v>
      </c>
      <c r="W155" s="3" cm="1">
        <f t="array" ref="W155">_xlfn._xlws.FILTER($E$3:$E$18,($A$3:$A$18=S155)*($B$3:$B$18=T155)*($C$3:$C$18=U155)*($D$3:$D$18=U$146))</f>
        <v>1104247124.013</v>
      </c>
    </row>
    <row r="156" spans="1:23" x14ac:dyDescent="0.2">
      <c r="A156" s="4">
        <v>-1</v>
      </c>
      <c r="B156" s="4">
        <v>-1</v>
      </c>
      <c r="C156" s="4">
        <v>-1</v>
      </c>
      <c r="D156" s="5">
        <f>(E156-$Q$3)/$Q$3*100</f>
        <v>106.87721564479202</v>
      </c>
      <c r="E156" s="2" cm="1">
        <f t="array" ref="E156">_xlfn._xlws.FILTER($H$3:$H$18,($A$3:$A$18=A156)*($B$3:$B$18=B156)*($C$3:$C$18=C156)*($D$3:$D$18=C$146))</f>
        <v>922412.26578444301</v>
      </c>
      <c r="F156" s="4"/>
      <c r="G156" s="4">
        <v>-1</v>
      </c>
      <c r="H156" s="4">
        <v>-1</v>
      </c>
      <c r="I156" s="4">
        <v>-1</v>
      </c>
      <c r="J156" s="5">
        <f>(K156-$Q$3)/$Q$3*100</f>
        <v>105.15845045116721</v>
      </c>
      <c r="K156" s="5" cm="1">
        <f t="array" ref="K156">_xlfn._xlws.FILTER($H$3:$H$18,($A$3:$A$18=G156)*($B$3:$B$18=H156)*($C$3:$C$18=I156)*($D$3:$D$18=I$146))</f>
        <v>914748.73410135496</v>
      </c>
      <c r="L156" s="4"/>
      <c r="M156" s="4">
        <v>1</v>
      </c>
      <c r="N156" s="4">
        <v>-1</v>
      </c>
      <c r="O156" s="4">
        <v>-1</v>
      </c>
      <c r="P156" s="5">
        <f>(Q156-$Q$3)/$Q$3*100</f>
        <v>154.98658275710747</v>
      </c>
      <c r="Q156" s="5" cm="1">
        <f t="array" ref="Q156">_xlfn._xlws.FILTER($H$3:$H$18,($A$3:$A$18=M156)*($B$3:$B$18=N156)*($C$3:$C$18=O156)*($D$3:$D$18=O$146))</f>
        <v>1136919.5530427999</v>
      </c>
      <c r="R156" s="4"/>
      <c r="S156" s="4">
        <v>1</v>
      </c>
      <c r="T156" s="4">
        <v>-1</v>
      </c>
      <c r="U156" s="4">
        <v>-1</v>
      </c>
      <c r="V156" s="5">
        <f>(W156-$Q$3)/$Q$3*100</f>
        <v>149.52175111926832</v>
      </c>
      <c r="W156" s="5" cm="1">
        <f t="array" ref="W156">_xlfn._xlws.FILTER($H$3:$H$18,($A$3:$A$18=S156)*($B$3:$B$18=T156)*($C$3:$C$18=U156)*($D$3:$D$18=U$146))</f>
        <v>1112553.2751156799</v>
      </c>
    </row>
    <row r="157" spans="1:23" x14ac:dyDescent="0.2">
      <c r="A157" s="4">
        <v>-1</v>
      </c>
      <c r="B157" s="4">
        <v>-1</v>
      </c>
      <c r="C157" s="4">
        <v>1</v>
      </c>
      <c r="D157" s="5">
        <f>(E157-$Q$3)/$Q$3*100</f>
        <v>106.87721564479202</v>
      </c>
      <c r="E157" s="2" cm="1">
        <f t="array" ref="E157">_xlfn._xlws.FILTER($H$3:$H$18,($A$3:$A$18=A157)*($B$3:$B$18=B157)*($C$3:$C$18=C157)*($D$3:$D$18=C$146))</f>
        <v>922412.26578444301</v>
      </c>
      <c r="F157" s="4"/>
      <c r="G157" s="4">
        <v>-1</v>
      </c>
      <c r="H157" s="4">
        <v>-1</v>
      </c>
      <c r="I157" s="4">
        <v>1</v>
      </c>
      <c r="J157" s="5">
        <f>(K157-$Q$3)/$Q$3*100</f>
        <v>105.15845045116721</v>
      </c>
      <c r="K157" s="5" cm="1">
        <f t="array" ref="K157">_xlfn._xlws.FILTER($H$3:$H$18,($A$3:$A$18=G157)*($B$3:$B$18=H157)*($C$3:$C$18=I157)*($D$3:$D$18=I$146))</f>
        <v>914748.73410135496</v>
      </c>
      <c r="L157" s="4"/>
      <c r="M157" s="4">
        <v>1</v>
      </c>
      <c r="N157" s="4">
        <v>-1</v>
      </c>
      <c r="O157" s="4">
        <v>1</v>
      </c>
      <c r="P157" s="5">
        <f>(Q157-$Q$3)/$Q$3*100</f>
        <v>154.98658275710747</v>
      </c>
      <c r="Q157" s="5" cm="1">
        <f t="array" ref="Q157">_xlfn._xlws.FILTER($H$3:$H$18,($A$3:$A$18=M157)*($B$3:$B$18=N157)*($C$3:$C$18=O157)*($D$3:$D$18=O$146))</f>
        <v>1136919.5530427999</v>
      </c>
      <c r="R157" s="4"/>
      <c r="S157" s="4">
        <v>1</v>
      </c>
      <c r="T157" s="4">
        <v>-1</v>
      </c>
      <c r="U157" s="4">
        <v>1</v>
      </c>
      <c r="V157" s="5">
        <f>(W157-$Q$3)/$Q$3*100</f>
        <v>149.52175111926832</v>
      </c>
      <c r="W157" s="5" cm="1">
        <f t="array" ref="W157">_xlfn._xlws.FILTER($H$3:$H$18,($A$3:$A$18=S157)*($B$3:$B$18=T157)*($C$3:$C$18=U157)*($D$3:$D$18=U$146))</f>
        <v>1112553.2751156799</v>
      </c>
    </row>
    <row r="158" spans="1:23" x14ac:dyDescent="0.2">
      <c r="A158" s="4">
        <v>-1</v>
      </c>
      <c r="B158" s="4">
        <v>1</v>
      </c>
      <c r="C158" s="4">
        <v>-1</v>
      </c>
      <c r="D158" s="5">
        <f t="shared" ref="D158" si="27">(E158-$Q$3)/$Q$3*100</f>
        <v>105.78417874962871</v>
      </c>
      <c r="E158" s="2" cm="1">
        <f t="array" ref="E158">_xlfn._xlws.FILTER($H$3:$H$18,($A$3:$A$18=A158)*($B$3:$B$18=B158)*($C$3:$C$18=C158)*($D$3:$D$18=C$146))</f>
        <v>917538.69555627101</v>
      </c>
      <c r="F158" s="4"/>
      <c r="G158" s="4">
        <v>-1</v>
      </c>
      <c r="H158" s="4">
        <v>1</v>
      </c>
      <c r="I158" s="4">
        <v>-1</v>
      </c>
      <c r="J158" s="5">
        <f t="shared" ref="J158" si="28">(K158-$Q$3)/$Q$3*100</f>
        <v>105.15845045116721</v>
      </c>
      <c r="K158" s="5" cm="1">
        <f t="array" ref="K158">_xlfn._xlws.FILTER($H$3:$H$18,($A$3:$A$18=G158)*($B$3:$B$18=H158)*($C$3:$C$18=I158)*($D$3:$D$18=I$146))</f>
        <v>914748.73410135496</v>
      </c>
      <c r="L158" s="4"/>
      <c r="M158" s="4">
        <v>1</v>
      </c>
      <c r="N158" s="4">
        <v>1</v>
      </c>
      <c r="O158" s="4">
        <v>-1</v>
      </c>
      <c r="P158" s="5">
        <f t="shared" ref="P158" si="29">(Q158-$Q$3)/$Q$3*100</f>
        <v>165.81715479577429</v>
      </c>
      <c r="Q158" s="5" cm="1">
        <f t="array" ref="Q158">_xlfn._xlws.FILTER($H$3:$H$18,($A$3:$A$18=M158)*($B$3:$B$18=N158)*($C$3:$C$18=O158)*($D$3:$D$18=O$146))</f>
        <v>1185210.28657182</v>
      </c>
      <c r="R158" s="4"/>
      <c r="S158" s="4">
        <v>1</v>
      </c>
      <c r="T158" s="4">
        <v>1</v>
      </c>
      <c r="U158" s="4">
        <v>-1</v>
      </c>
      <c r="V158" s="5">
        <f t="shared" ref="V158" si="30">(W158-$Q$3)/$Q$3*100</f>
        <v>158.57663487039818</v>
      </c>
      <c r="W158" s="5" cm="1">
        <f t="array" ref="W158">_xlfn._xlws.FILTER($H$3:$H$18,($A$3:$A$18=S158)*($B$3:$B$18=T158)*($C$3:$C$18=U158)*($D$3:$D$18=U$146))</f>
        <v>1152926.6715347201</v>
      </c>
    </row>
    <row r="159" spans="1:23" x14ac:dyDescent="0.2">
      <c r="A159" s="4">
        <v>-1</v>
      </c>
      <c r="B159" s="4">
        <v>1</v>
      </c>
      <c r="C159" s="4">
        <v>1</v>
      </c>
      <c r="D159" s="5">
        <f>(E159-$Q$3)/$Q$3*100</f>
        <v>105.78417874962871</v>
      </c>
      <c r="E159" s="2" cm="1">
        <f t="array" ref="E159">_xlfn._xlws.FILTER($H$3:$H$18,($A$3:$A$18=A159)*($B$3:$B$18=B159)*($C$3:$C$18=C159)*($D$3:$D$18=C$146))</f>
        <v>917538.69555627101</v>
      </c>
      <c r="F159" s="4"/>
      <c r="G159" s="4">
        <v>-1</v>
      </c>
      <c r="H159" s="4">
        <v>1</v>
      </c>
      <c r="I159" s="4">
        <v>1</v>
      </c>
      <c r="J159" s="5">
        <f>(K159-$Q$3)/$Q$3*100</f>
        <v>105.15845045116721</v>
      </c>
      <c r="K159" s="5" cm="1">
        <f t="array" ref="K159">_xlfn._xlws.FILTER($H$3:$H$18,($A$3:$A$18=G159)*($B$3:$B$18=H159)*($C$3:$C$18=I159)*($D$3:$D$18=I$146))</f>
        <v>914748.73410135496</v>
      </c>
      <c r="L159" s="4"/>
      <c r="M159" s="4">
        <v>1</v>
      </c>
      <c r="N159" s="4">
        <v>1</v>
      </c>
      <c r="O159" s="4">
        <v>1</v>
      </c>
      <c r="P159" s="5">
        <f>(Q159-$Q$3)/$Q$3*100</f>
        <v>165.81715479577429</v>
      </c>
      <c r="Q159" s="5" cm="1">
        <f t="array" ref="Q159">_xlfn._xlws.FILTER($H$3:$H$18,($A$3:$A$18=M159)*($B$3:$B$18=N159)*($C$3:$C$18=O159)*($D$3:$D$18=O$146))</f>
        <v>1185210.28657182</v>
      </c>
      <c r="R159" s="4"/>
      <c r="S159" s="4">
        <v>1</v>
      </c>
      <c r="T159" s="4">
        <v>1</v>
      </c>
      <c r="U159" s="4">
        <v>1</v>
      </c>
      <c r="V159" s="5">
        <f>(W159-$Q$3)/$Q$3*100</f>
        <v>158.57663487039818</v>
      </c>
      <c r="W159" s="5" cm="1">
        <f t="array" ref="W159">_xlfn._xlws.FILTER($H$3:$H$18,($A$3:$A$18=S159)*($B$3:$B$18=T159)*($C$3:$C$18=U159)*($D$3:$D$18=U$146))</f>
        <v>1152926.6715347201</v>
      </c>
    </row>
    <row r="160" spans="1:23" x14ac:dyDescent="0.2">
      <c r="A160" t="s">
        <v>29</v>
      </c>
      <c r="B160" t="s">
        <v>31</v>
      </c>
    </row>
    <row r="161" spans="1:2" x14ac:dyDescent="0.2">
      <c r="A161" t="s">
        <v>30</v>
      </c>
      <c r="B161" t="s">
        <v>31</v>
      </c>
    </row>
    <row r="162" spans="1:2" x14ac:dyDescent="0.2">
      <c r="A162" t="s">
        <v>29</v>
      </c>
      <c r="B162" t="s">
        <v>28</v>
      </c>
    </row>
    <row r="163" spans="1:2" x14ac:dyDescent="0.2">
      <c r="A163" t="s">
        <v>30</v>
      </c>
      <c r="B163" t="s">
        <v>28</v>
      </c>
    </row>
    <row r="164" spans="1:2" x14ac:dyDescent="0.2">
      <c r="A164" t="s">
        <v>29</v>
      </c>
      <c r="B164" t="s">
        <v>31</v>
      </c>
    </row>
    <row r="165" spans="1:2" x14ac:dyDescent="0.2">
      <c r="A165" t="s">
        <v>30</v>
      </c>
      <c r="B165" t="s">
        <v>31</v>
      </c>
    </row>
    <row r="166" spans="1:2" x14ac:dyDescent="0.2">
      <c r="A166" t="s">
        <v>29</v>
      </c>
      <c r="B166" t="s">
        <v>28</v>
      </c>
    </row>
    <row r="167" spans="1:2" x14ac:dyDescent="0.2">
      <c r="A167" t="s">
        <v>30</v>
      </c>
      <c r="B167" t="s">
        <v>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A784-053D-5741-BA9A-4B1E33C0AFB3}">
  <dimension ref="A1:C4"/>
  <sheetViews>
    <sheetView workbookViewId="0">
      <selection activeCell="A4" sqref="A4"/>
    </sheetView>
  </sheetViews>
  <sheetFormatPr baseColWidth="10" defaultRowHeight="16" x14ac:dyDescent="0.2"/>
  <cols>
    <col min="1" max="1" width="20.83203125" customWidth="1"/>
  </cols>
  <sheetData>
    <row r="1" spans="1:3" x14ac:dyDescent="0.2">
      <c r="A1" t="s">
        <v>19</v>
      </c>
    </row>
    <row r="3" spans="1:3" x14ac:dyDescent="0.2">
      <c r="A3" t="s">
        <v>20</v>
      </c>
      <c r="B3" t="s">
        <v>21</v>
      </c>
      <c r="C3" t="s">
        <v>22</v>
      </c>
    </row>
    <row r="4" spans="1:3" x14ac:dyDescent="0.2">
      <c r="A4" s="2">
        <v>1061256909.3789999</v>
      </c>
      <c r="B4" s="2">
        <v>35.44</v>
      </c>
      <c r="C4" s="2">
        <v>445874.26552000002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combined_results</vt:lpstr>
      <vt:lpstr>Null_case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2022-08-15T08:48:14Z</dcterms:created>
  <dcterms:modified xsi:type="dcterms:W3CDTF">2023-01-25T13:10:01Z</dcterms:modified>
</cp:coreProperties>
</file>