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44" activeTab="2"/>
  </bookViews>
  <sheets>
    <sheet name="Zad6" sheetId="6" r:id="rId1"/>
    <sheet name="Zad7" sheetId="7" r:id="rId2"/>
    <sheet name="Arkusz1" sheetId="1" r:id="rId3"/>
    <sheet name="Wykres-płeć" sheetId="4" r:id="rId4"/>
    <sheet name="Wykres-oceny" sheetId="5" r:id="rId5"/>
  </sheets>
  <calcPr calcId="144525"/>
  <pivotCaches>
    <pivotCache cacheId="0" r:id="rId6"/>
    <pivotCache cacheId="1" r:id="rId7"/>
  </pivotCaches>
</workbook>
</file>

<file path=xl/sharedStrings.xml><?xml version="1.0" encoding="utf-8"?>
<sst xmlns="http://schemas.openxmlformats.org/spreadsheetml/2006/main" count="88" uniqueCount="78">
  <si>
    <t>Płeć</t>
  </si>
  <si>
    <t>kobieta</t>
  </si>
  <si>
    <t>Grupa</t>
  </si>
  <si>
    <t>Count of Nazwisko</t>
  </si>
  <si>
    <t>Grand Total</t>
  </si>
  <si>
    <t>Ocena końcowa</t>
  </si>
  <si>
    <t>Nazwisko</t>
  </si>
  <si>
    <t>Imię</t>
  </si>
  <si>
    <t>Pesel</t>
  </si>
  <si>
    <t>Dzień</t>
  </si>
  <si>
    <t>Miesiac</t>
  </si>
  <si>
    <t>Rok</t>
  </si>
  <si>
    <t>Egzamin 1</t>
  </si>
  <si>
    <t>Egzamin 2</t>
  </si>
  <si>
    <t>Mezczyna</t>
  </si>
  <si>
    <t>Kobieta</t>
  </si>
  <si>
    <t xml:space="preserve">Numer </t>
  </si>
  <si>
    <t>Miesiąc</t>
  </si>
  <si>
    <t>Zając</t>
  </si>
  <si>
    <t>Tomasz</t>
  </si>
  <si>
    <t>styczeń</t>
  </si>
  <si>
    <t>Nowak</t>
  </si>
  <si>
    <t>Agnieszka</t>
  </si>
  <si>
    <t>luty</t>
  </si>
  <si>
    <t>Wrona</t>
  </si>
  <si>
    <t>Gabriela</t>
  </si>
  <si>
    <t>marzec</t>
  </si>
  <si>
    <t>Kalarus</t>
  </si>
  <si>
    <t>Joanna</t>
  </si>
  <si>
    <t>kwiecień</t>
  </si>
  <si>
    <t>Kminek</t>
  </si>
  <si>
    <t>Franciszka</t>
  </si>
  <si>
    <t>maj</t>
  </si>
  <si>
    <t>Krajewski</t>
  </si>
  <si>
    <t>Kacper</t>
  </si>
  <si>
    <t>czerwiec</t>
  </si>
  <si>
    <t>Szymczak</t>
  </si>
  <si>
    <t>Jan</t>
  </si>
  <si>
    <t>lipiec</t>
  </si>
  <si>
    <t>Grabowski</t>
  </si>
  <si>
    <t>Barbara</t>
  </si>
  <si>
    <t>sierpień</t>
  </si>
  <si>
    <t>Janik</t>
  </si>
  <si>
    <t>Ewa</t>
  </si>
  <si>
    <t xml:space="preserve"> </t>
  </si>
  <si>
    <t>wrzesień</t>
  </si>
  <si>
    <t>Małyga</t>
  </si>
  <si>
    <t>Jakub</t>
  </si>
  <si>
    <t>październik</t>
  </si>
  <si>
    <t>Krawczyk</t>
  </si>
  <si>
    <t>Marian</t>
  </si>
  <si>
    <t>listopad</t>
  </si>
  <si>
    <t>Stopa</t>
  </si>
  <si>
    <t>Stefan</t>
  </si>
  <si>
    <t>grudzień</t>
  </si>
  <si>
    <t>Kaczka</t>
  </si>
  <si>
    <t>Kasia</t>
  </si>
  <si>
    <t>Wysocki</t>
  </si>
  <si>
    <t>Maciej</t>
  </si>
  <si>
    <t>Wieczorek</t>
  </si>
  <si>
    <t>Radosław</t>
  </si>
  <si>
    <t>Kotlarska</t>
  </si>
  <si>
    <t>Anna</t>
  </si>
  <si>
    <t>Piechota</t>
  </si>
  <si>
    <t>zofia</t>
  </si>
  <si>
    <t>Leszczyńska</t>
  </si>
  <si>
    <t>Beata</t>
  </si>
  <si>
    <t>Sołtys</t>
  </si>
  <si>
    <t>Kogut</t>
  </si>
  <si>
    <t>Marianna</t>
  </si>
  <si>
    <t xml:space="preserve">Witkowski </t>
  </si>
  <si>
    <t>Filip</t>
  </si>
  <si>
    <t>Młynarska</t>
  </si>
  <si>
    <t>Agata</t>
  </si>
  <si>
    <t>Nikita</t>
  </si>
  <si>
    <t>Kocherhan</t>
  </si>
  <si>
    <t>04231500000</t>
  </si>
  <si>
    <t>Sum of Ocena końcowa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</si>
</sst>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2">
    <font>
      <sz val="11"/>
      <color theme="1"/>
      <name val="Calibri"/>
      <charset val="134"/>
      <scheme val="minor"/>
    </font>
    <font>
      <b/>
      <sz val="10"/>
      <name val="Arial CE"/>
      <charset val="238"/>
    </font>
    <font>
      <sz val="10"/>
      <name val="Arial CE"/>
      <charset val="238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ck">
        <color rgb="FF0019AA"/>
      </left>
      <right style="thin">
        <color rgb="FFAAAAAA"/>
      </right>
      <top style="thick">
        <color rgb="FF0019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ck">
        <color rgb="FF0019AA"/>
      </top>
      <bottom style="thin">
        <color rgb="FFAAAAAA"/>
      </bottom>
      <diagonal/>
    </border>
    <border>
      <left style="thick">
        <color rgb="FF0019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ck">
        <color rgb="FF0019AA"/>
      </left>
      <right style="thin">
        <color rgb="FFAAAAAA"/>
      </right>
      <top style="thin">
        <color rgb="FFAAAAAA"/>
      </top>
      <bottom style="thick">
        <color rgb="FF0019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ck">
        <color rgb="FF0019AA"/>
      </bottom>
      <diagonal/>
    </border>
    <border>
      <left/>
      <right style="thin">
        <color rgb="FFAAAAAA"/>
      </right>
      <top/>
      <bottom/>
      <diagonal/>
    </border>
    <border>
      <left style="thin">
        <color rgb="FFAAAAAA"/>
      </left>
      <right style="thick">
        <color rgb="FF0019AA"/>
      </right>
      <top style="thick">
        <color rgb="FF0019AA"/>
      </top>
      <bottom style="thin">
        <color rgb="FFAAAAAA"/>
      </bottom>
      <diagonal/>
    </border>
    <border>
      <left style="thin">
        <color rgb="FFAAAAAA"/>
      </left>
      <right style="thick">
        <color rgb="FF0019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ck">
        <color rgb="FF0019AA"/>
      </right>
      <top style="thin">
        <color rgb="FFAAAAAA"/>
      </top>
      <bottom style="thick">
        <color rgb="FF0019AA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4" applyNumberFormat="0" applyAlignment="0" applyProtection="0">
      <alignment vertical="center"/>
    </xf>
    <xf numFmtId="0" fontId="12" fillId="5" borderId="15" applyNumberFormat="0" applyAlignment="0" applyProtection="0">
      <alignment vertical="center"/>
    </xf>
    <xf numFmtId="0" fontId="13" fillId="5" borderId="14" applyNumberFormat="0" applyAlignment="0" applyProtection="0">
      <alignment vertical="center"/>
    </xf>
    <xf numFmtId="0" fontId="14" fillId="6" borderId="16" applyNumberFormat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23">
    <xf numFmtId="0" fontId="0" fillId="0" borderId="0" xfId="0"/>
    <xf numFmtId="0" fontId="0" fillId="2" borderId="0" xfId="0" applyFill="1"/>
    <xf numFmtId="0" fontId="1" fillId="0" borderId="1" xfId="0" applyFont="1" applyBorder="1"/>
    <xf numFmtId="0" fontId="1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4" xfId="0" applyFont="1" applyBorder="1" applyAlignment="1">
      <alignment wrapText="1"/>
    </xf>
    <xf numFmtId="0" fontId="0" fillId="0" borderId="4" xfId="0" applyBorder="1"/>
    <xf numFmtId="0" fontId="2" fillId="0" borderId="5" xfId="0" applyFont="1" applyBorder="1"/>
    <xf numFmtId="0" fontId="2" fillId="0" borderId="6" xfId="0" applyFont="1" applyBorder="1"/>
    <xf numFmtId="0" fontId="0" fillId="0" borderId="6" xfId="0" applyBorder="1"/>
    <xf numFmtId="0" fontId="2" fillId="0" borderId="6" xfId="0" applyFont="1" applyBorder="1" applyAlignment="1">
      <alignment wrapText="1"/>
    </xf>
    <xf numFmtId="0" fontId="2" fillId="0" borderId="0" xfId="0" applyFont="1" applyBorder="1"/>
    <xf numFmtId="49" fontId="2" fillId="0" borderId="0" xfId="0" applyNumberFormat="1" applyFont="1" applyBorder="1"/>
    <xf numFmtId="0" fontId="2" fillId="0" borderId="0" xfId="0" applyFont="1" applyBorder="1" applyAlignment="1">
      <alignment wrapText="1"/>
    </xf>
    <xf numFmtId="0" fontId="0" fillId="0" borderId="7" xfId="0" applyBorder="1"/>
    <xf numFmtId="0" fontId="1" fillId="0" borderId="8" xfId="0" applyFont="1" applyBorder="1"/>
    <xf numFmtId="0" fontId="1" fillId="0" borderId="0" xfId="0" applyFont="1"/>
    <xf numFmtId="0" fontId="0" fillId="0" borderId="9" xfId="0" applyBorder="1" applyAlignment="1">
      <alignment wrapText="1"/>
    </xf>
    <xf numFmtId="0" fontId="0" fillId="0" borderId="0" xfId="0" applyAlignment="1">
      <alignment wrapText="1"/>
    </xf>
    <xf numFmtId="0" fontId="0" fillId="0" borderId="10" xfId="0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">
    <dxf>
      <fill>
        <patternFill patternType="solid">
          <bgColor rgb="FFFFFF00"/>
        </patternFill>
      </fill>
    </dxf>
  </dxfs>
  <tableStyles count="0" defaultTableStyle="TableStyleMedium2" defaultPivotStyle="PivotStyleMedium9"/>
  <colors>
    <mruColors>
      <color rgb="000019AA"/>
      <color rgb="00AAAAA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pivotCacheDefinition" Target="pivotCache/pivotCacheDefinition2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pieChart>
        <c:varyColors val="1"/>
        <c:ser>
          <c:idx val="0"/>
          <c:order val="0"/>
          <c:spPr/>
          <c:explosion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delete val="1"/>
          </c:dLbls>
          <c:cat>
            <c:strRef>
              <c:f>Arkusz1!$L$1:$M$1</c:f>
              <c:strCache>
                <c:ptCount val="2"/>
                <c:pt idx="0">
                  <c:v>Mezczyna</c:v>
                </c:pt>
                <c:pt idx="1">
                  <c:v>Kobieta</c:v>
                </c:pt>
              </c:strCache>
            </c:strRef>
          </c:cat>
          <c:val>
            <c:numRef>
              <c:f>Arkusz1!$L$2:$M$2</c:f>
              <c:numCache>
                <c:formatCode>General</c:formatCode>
                <c:ptCount val="2"/>
                <c:pt idx="0">
                  <c:v>10</c:v>
                </c:pt>
                <c:pt idx="1">
                  <c:v>13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pivotSource>
    <c:name>[Lab1.xlsx]Wykres-oceny!PivotTable5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'Wykres-oceny'!$B$3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'Wykres-oceny'!$A$4:$A$7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cat>
          <c:val>
            <c:numRef>
              <c:f>'Wykres-oceny'!$B$4:$B$7</c:f>
              <c:numCache>
                <c:formatCode>General</c:formatCode>
                <c:ptCount val="3"/>
                <c:pt idx="0">
                  <c:v>36</c:v>
                </c:pt>
                <c:pt idx="1">
                  <c:v>38</c:v>
                </c:pt>
                <c:pt idx="2">
                  <c:v>16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2800787"/>
        <c:axId val="782463932"/>
      </c:barChart>
      <c:catAx>
        <c:axId val="7280078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82463932"/>
        <c:crosses val="autoZero"/>
        <c:auto val="1"/>
        <c:lblAlgn val="ctr"/>
        <c:lblOffset val="100"/>
        <c:noMultiLvlLbl val="0"/>
      </c:catAx>
      <c:valAx>
        <c:axId val="7824639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28007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557530</xdr:colOff>
      <xdr:row>2</xdr:row>
      <xdr:rowOff>124460</xdr:rowOff>
    </xdr:from>
    <xdr:to>
      <xdr:col>11</xdr:col>
      <xdr:colOff>248920</xdr:colOff>
      <xdr:row>17</xdr:row>
      <xdr:rowOff>124460</xdr:rowOff>
    </xdr:to>
    <xdr:graphicFrame>
      <xdr:nvGraphicFramePr>
        <xdr:cNvPr id="2" name="Chart 1"/>
        <xdr:cNvGraphicFramePr/>
      </xdr:nvGraphicFramePr>
      <xdr:xfrm>
        <a:off x="2386330" y="490220"/>
        <a:ext cx="456819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299720</xdr:colOff>
      <xdr:row>2</xdr:row>
      <xdr:rowOff>132080</xdr:rowOff>
    </xdr:from>
    <xdr:to>
      <xdr:col>10</xdr:col>
      <xdr:colOff>604520</xdr:colOff>
      <xdr:row>17</xdr:row>
      <xdr:rowOff>132080</xdr:rowOff>
    </xdr:to>
    <xdr:graphicFrame>
      <xdr:nvGraphicFramePr>
        <xdr:cNvPr id="2" name="Chart 1"/>
        <xdr:cNvGraphicFramePr/>
      </xdr:nvGraphicFramePr>
      <xdr:xfrm>
        <a:off x="3286760" y="49784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5582.7887731481" refreshedBy="Nikita" recordCount="23">
  <cacheSource type="worksheet">
    <worksheetSource ref="H1:K24" sheet="Arkusz1"/>
  </cacheSource>
  <cacheFields count="4">
    <cacheField name="Grupa" numFmtId="0">
      <sharedItems containsSemiMixedTypes="0" containsString="0" containsNumber="1" containsInteger="1" minValue="0" maxValue="3" count="3">
        <n v="1"/>
        <n v="2"/>
        <n v="3"/>
      </sharedItems>
    </cacheField>
    <cacheField name="Egzamin 1" numFmtId="0">
      <sharedItems containsSemiMixedTypes="0" containsString="0" containsNumber="1" containsInteger="1" minValue="0" maxValue="49" count="16">
        <n v="44"/>
        <n v="26"/>
        <n v="49"/>
        <n v="30"/>
        <n v="43"/>
        <n v="39"/>
        <n v="40"/>
        <n v="33"/>
        <n v="45"/>
        <n v="38"/>
        <n v="27"/>
        <n v="32"/>
        <n v="29"/>
        <n v="35"/>
        <n v="24"/>
        <n v="18"/>
      </sharedItems>
    </cacheField>
    <cacheField name="Egzamin 2" numFmtId="0">
      <sharedItems containsSemiMixedTypes="0" containsString="0" containsNumber="1" containsInteger="1" minValue="0" maxValue="50" count="16">
        <n v="48"/>
        <n v="20"/>
        <n v="37"/>
        <n v="33"/>
        <n v="46"/>
        <n v="50"/>
        <n v="42"/>
        <n v="40"/>
        <n v="26"/>
        <n v="49"/>
        <n v="30"/>
        <n v="43"/>
        <n v="45"/>
        <n v="27"/>
        <n v="22"/>
        <n v="24"/>
      </sharedItems>
    </cacheField>
    <cacheField name="Ocena końcowa" numFmtId="0">
      <sharedItems containsSemiMixedTypes="0" containsString="0" containsNumber="1" containsInteger="1" minValue="0" maxValue="5" count="3">
        <n v="5"/>
        <n v="2"/>
        <n v="4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5583.8409837963" refreshedBy="Nikita" recordCount="23">
  <cacheSource type="worksheet">
    <worksheetSource ref="A1:M24" sheet="Arkusz1"/>
  </cacheSource>
  <cacheFields count="13">
    <cacheField name="Nazwisko" numFmtId="0">
      <sharedItems count="23">
        <s v="Zając"/>
        <s v="Nowak"/>
        <s v="Wrona"/>
        <s v="Kalarus"/>
        <s v="Kminek"/>
        <s v="Krajewski"/>
        <s v="Szymczak"/>
        <s v="Grabowski"/>
        <s v="Janik"/>
        <s v="Małyga"/>
        <s v="Krawczyk"/>
        <s v="Stopa"/>
        <s v="Kaczka"/>
        <s v="Wysocki"/>
        <s v="Wieczorek"/>
        <s v="Kotlarska"/>
        <s v="Piechota"/>
        <s v="Leszczyńska"/>
        <s v="Sołtys"/>
        <s v="Kogut"/>
        <s v="Witkowski "/>
        <s v="Młynarska"/>
        <s v="Nikita"/>
      </sharedItems>
    </cacheField>
    <cacheField name="Imię" numFmtId="0">
      <sharedItems count="22">
        <s v="Tomasz"/>
        <s v="Agnieszka"/>
        <s v="Gabriela"/>
        <s v="Joanna"/>
        <s v="Franciszka"/>
        <s v="Kacper"/>
        <s v="Jan"/>
        <s v="Barbara"/>
        <s v="Ewa"/>
        <s v="Jakub"/>
        <s v="Marian"/>
        <s v="Stefan"/>
        <s v="Kasia"/>
        <s v="Maciej"/>
        <s v="Radosław"/>
        <s v="Anna"/>
        <s v="zofia"/>
        <s v="Beata"/>
        <s v="Marianna"/>
        <s v="Filip"/>
        <s v="Agata"/>
        <s v="Kocherhan"/>
      </sharedItems>
    </cacheField>
    <cacheField name="Pesel" numFmtId="0">
      <sharedItems containsNumber="1" containsInteger="1" containsMixedTypes="1" count="22">
        <n v="88103032931"/>
        <n v="87072724289"/>
        <n v="85111779283"/>
        <n v="86080941169"/>
        <n v="89011129700"/>
        <n v="90112004373"/>
        <n v="91023191330"/>
        <n v="89052085069"/>
        <n v="88120262427"/>
        <n v="92022716243"/>
        <n v="89102588171"/>
        <n v="89022379914"/>
        <n v="89010737704"/>
        <n v="92080709353"/>
        <n v="89042750933"/>
        <n v="89112466825"/>
        <n v="89020265394"/>
        <n v="84051840149"/>
        <n v="89052295172"/>
        <n v="83041812338"/>
        <n v="86072032543"/>
        <s v="04231500000"/>
      </sharedItems>
    </cacheField>
    <cacheField name="Płeć" numFmtId="0">
      <sharedItems count="2">
        <s v="mężczyzna"/>
        <s v="kobieta"/>
      </sharedItems>
    </cacheField>
    <cacheField name="Dzień" numFmtId="0">
      <sharedItems count="15">
        <s v="30"/>
        <s v="27"/>
        <s v="17"/>
        <s v="09"/>
        <s v="11"/>
        <s v="20"/>
        <s v="31"/>
        <s v="02"/>
        <s v="25"/>
        <s v="23"/>
        <s v="07"/>
        <s v="24"/>
        <s v="18"/>
        <s v="22"/>
        <s v="15"/>
      </sharedItems>
    </cacheField>
    <cacheField name="Miesiac" numFmtId="0">
      <sharedItems containsSemiMixedTypes="0" containsString="0" containsNumber="1" containsInteger="1" minValue="0" maxValue="12" count="10">
        <n v="10"/>
        <n v="7"/>
        <n v="11"/>
        <n v="8"/>
        <n v="1"/>
        <n v="2"/>
        <n v="5"/>
        <n v="12"/>
        <n v="4"/>
        <n v="3"/>
      </sharedItems>
    </cacheField>
    <cacheField name="Rok" numFmtId="0">
      <sharedItems containsSemiMixedTypes="0" containsString="0" containsNumber="1" containsInteger="1" minValue="0" maxValue="2004" count="11">
        <n v="1988"/>
        <n v="1987"/>
        <n v="1985"/>
        <n v="1986"/>
        <n v="1989"/>
        <n v="1990"/>
        <n v="1991"/>
        <n v="1992"/>
        <n v="1984"/>
        <n v="1983"/>
        <n v="2004"/>
      </sharedItems>
    </cacheField>
    <cacheField name="Grupa" numFmtId="0">
      <sharedItems containsSemiMixedTypes="0" containsString="0" containsNumber="1" containsInteger="1" minValue="0" maxValue="3" count="3">
        <n v="1"/>
        <n v="2"/>
        <n v="3"/>
      </sharedItems>
    </cacheField>
    <cacheField name="Egzamin 1" numFmtId="0">
      <sharedItems containsSemiMixedTypes="0" containsString="0" containsNumber="1" containsInteger="1" minValue="0" maxValue="49" count="16">
        <n v="44"/>
        <n v="26"/>
        <n v="49"/>
        <n v="30"/>
        <n v="43"/>
        <n v="39"/>
        <n v="40"/>
        <n v="33"/>
        <n v="45"/>
        <n v="38"/>
        <n v="27"/>
        <n v="32"/>
        <n v="29"/>
        <n v="35"/>
        <n v="24"/>
        <n v="18"/>
      </sharedItems>
    </cacheField>
    <cacheField name="Egzamin 2" numFmtId="0">
      <sharedItems containsSemiMixedTypes="0" containsString="0" containsNumber="1" containsInteger="1" minValue="0" maxValue="50" count="16">
        <n v="48"/>
        <n v="20"/>
        <n v="37"/>
        <n v="33"/>
        <n v="46"/>
        <n v="50"/>
        <n v="42"/>
        <n v="40"/>
        <n v="26"/>
        <n v="49"/>
        <n v="30"/>
        <n v="43"/>
        <n v="45"/>
        <n v="27"/>
        <n v="22"/>
        <n v="24"/>
      </sharedItems>
    </cacheField>
    <cacheField name="Ocena końcowa" numFmtId="0">
      <sharedItems containsSemiMixedTypes="0" containsString="0" containsNumber="1" containsInteger="1" minValue="0" maxValue="5" count="3">
        <n v="5"/>
        <n v="2"/>
        <n v="4"/>
      </sharedItems>
    </cacheField>
    <cacheField name="Mezczyna" numFmtId="0">
      <sharedItems containsString="0" containsBlank="1" containsNumber="1" containsInteger="1" minValue="0" maxValue="10" count="2">
        <n v="10"/>
        <m/>
      </sharedItems>
    </cacheField>
    <cacheField name="Kobieta" numFmtId="0">
      <sharedItems containsBlank="1" containsNumber="1" containsInteger="1" containsMixedTypes="1" count="3">
        <n v="13"/>
        <m/>
        <s v=" 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3">
  <r>
    <x v="0"/>
    <x v="0"/>
    <x v="0"/>
    <x v="0"/>
  </r>
  <r>
    <x v="1"/>
    <x v="1"/>
    <x v="1"/>
    <x v="1"/>
  </r>
  <r>
    <x v="1"/>
    <x v="2"/>
    <x v="2"/>
    <x v="0"/>
  </r>
  <r>
    <x v="0"/>
    <x v="3"/>
    <x v="3"/>
    <x v="2"/>
  </r>
  <r>
    <x v="2"/>
    <x v="4"/>
    <x v="4"/>
    <x v="0"/>
  </r>
  <r>
    <x v="0"/>
    <x v="5"/>
    <x v="5"/>
    <x v="0"/>
  </r>
  <r>
    <x v="1"/>
    <x v="6"/>
    <x v="6"/>
    <x v="2"/>
  </r>
  <r>
    <x v="0"/>
    <x v="1"/>
    <x v="7"/>
    <x v="2"/>
  </r>
  <r>
    <x v="0"/>
    <x v="2"/>
    <x v="8"/>
    <x v="2"/>
  </r>
  <r>
    <x v="1"/>
    <x v="3"/>
    <x v="9"/>
    <x v="2"/>
  </r>
  <r>
    <x v="0"/>
    <x v="4"/>
    <x v="10"/>
    <x v="2"/>
  </r>
  <r>
    <x v="1"/>
    <x v="7"/>
    <x v="8"/>
    <x v="2"/>
  </r>
  <r>
    <x v="2"/>
    <x v="8"/>
    <x v="9"/>
    <x v="0"/>
  </r>
  <r>
    <x v="0"/>
    <x v="2"/>
    <x v="10"/>
    <x v="2"/>
  </r>
  <r>
    <x v="1"/>
    <x v="9"/>
    <x v="11"/>
    <x v="2"/>
  </r>
  <r>
    <x v="0"/>
    <x v="10"/>
    <x v="1"/>
    <x v="1"/>
  </r>
  <r>
    <x v="1"/>
    <x v="11"/>
    <x v="12"/>
    <x v="2"/>
  </r>
  <r>
    <x v="2"/>
    <x v="5"/>
    <x v="7"/>
    <x v="2"/>
  </r>
  <r>
    <x v="1"/>
    <x v="12"/>
    <x v="3"/>
    <x v="2"/>
  </r>
  <r>
    <x v="0"/>
    <x v="13"/>
    <x v="13"/>
    <x v="2"/>
  </r>
  <r>
    <x v="1"/>
    <x v="14"/>
    <x v="14"/>
    <x v="1"/>
  </r>
  <r>
    <x v="2"/>
    <x v="15"/>
    <x v="15"/>
    <x v="1"/>
  </r>
  <r>
    <x v="1"/>
    <x v="2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3">
  <r>
    <x v="0"/>
    <x v="0"/>
    <x v="0"/>
    <x v="0"/>
    <x v="0"/>
    <x v="0"/>
    <x v="0"/>
    <x v="0"/>
    <x v="0"/>
    <x v="0"/>
    <x v="0"/>
    <x v="0"/>
    <x v="0"/>
  </r>
  <r>
    <x v="1"/>
    <x v="1"/>
    <x v="1"/>
    <x v="1"/>
    <x v="1"/>
    <x v="1"/>
    <x v="1"/>
    <x v="1"/>
    <x v="1"/>
    <x v="1"/>
    <x v="1"/>
    <x v="1"/>
    <x v="1"/>
  </r>
  <r>
    <x v="2"/>
    <x v="2"/>
    <x v="2"/>
    <x v="1"/>
    <x v="2"/>
    <x v="2"/>
    <x v="2"/>
    <x v="1"/>
    <x v="2"/>
    <x v="2"/>
    <x v="0"/>
    <x v="1"/>
    <x v="1"/>
  </r>
  <r>
    <x v="3"/>
    <x v="3"/>
    <x v="3"/>
    <x v="1"/>
    <x v="3"/>
    <x v="3"/>
    <x v="3"/>
    <x v="0"/>
    <x v="3"/>
    <x v="3"/>
    <x v="2"/>
    <x v="1"/>
    <x v="1"/>
  </r>
  <r>
    <x v="4"/>
    <x v="4"/>
    <x v="4"/>
    <x v="1"/>
    <x v="4"/>
    <x v="4"/>
    <x v="4"/>
    <x v="2"/>
    <x v="4"/>
    <x v="4"/>
    <x v="0"/>
    <x v="1"/>
    <x v="1"/>
  </r>
  <r>
    <x v="5"/>
    <x v="5"/>
    <x v="5"/>
    <x v="0"/>
    <x v="5"/>
    <x v="2"/>
    <x v="5"/>
    <x v="0"/>
    <x v="5"/>
    <x v="5"/>
    <x v="0"/>
    <x v="1"/>
    <x v="1"/>
  </r>
  <r>
    <x v="6"/>
    <x v="6"/>
    <x v="6"/>
    <x v="0"/>
    <x v="6"/>
    <x v="5"/>
    <x v="6"/>
    <x v="1"/>
    <x v="6"/>
    <x v="6"/>
    <x v="2"/>
    <x v="1"/>
    <x v="1"/>
  </r>
  <r>
    <x v="7"/>
    <x v="7"/>
    <x v="7"/>
    <x v="1"/>
    <x v="5"/>
    <x v="6"/>
    <x v="4"/>
    <x v="0"/>
    <x v="1"/>
    <x v="7"/>
    <x v="2"/>
    <x v="1"/>
    <x v="1"/>
  </r>
  <r>
    <x v="8"/>
    <x v="8"/>
    <x v="8"/>
    <x v="1"/>
    <x v="7"/>
    <x v="7"/>
    <x v="0"/>
    <x v="0"/>
    <x v="2"/>
    <x v="8"/>
    <x v="2"/>
    <x v="1"/>
    <x v="2"/>
  </r>
  <r>
    <x v="9"/>
    <x v="9"/>
    <x v="9"/>
    <x v="1"/>
    <x v="1"/>
    <x v="5"/>
    <x v="7"/>
    <x v="1"/>
    <x v="3"/>
    <x v="9"/>
    <x v="2"/>
    <x v="1"/>
    <x v="1"/>
  </r>
  <r>
    <x v="10"/>
    <x v="10"/>
    <x v="10"/>
    <x v="0"/>
    <x v="8"/>
    <x v="0"/>
    <x v="4"/>
    <x v="0"/>
    <x v="4"/>
    <x v="10"/>
    <x v="2"/>
    <x v="1"/>
    <x v="1"/>
  </r>
  <r>
    <x v="11"/>
    <x v="11"/>
    <x v="11"/>
    <x v="0"/>
    <x v="9"/>
    <x v="5"/>
    <x v="4"/>
    <x v="1"/>
    <x v="7"/>
    <x v="8"/>
    <x v="2"/>
    <x v="1"/>
    <x v="1"/>
  </r>
  <r>
    <x v="12"/>
    <x v="12"/>
    <x v="12"/>
    <x v="1"/>
    <x v="10"/>
    <x v="4"/>
    <x v="4"/>
    <x v="2"/>
    <x v="8"/>
    <x v="9"/>
    <x v="0"/>
    <x v="1"/>
    <x v="1"/>
  </r>
  <r>
    <x v="13"/>
    <x v="13"/>
    <x v="13"/>
    <x v="0"/>
    <x v="10"/>
    <x v="3"/>
    <x v="7"/>
    <x v="0"/>
    <x v="2"/>
    <x v="10"/>
    <x v="2"/>
    <x v="1"/>
    <x v="1"/>
  </r>
  <r>
    <x v="14"/>
    <x v="14"/>
    <x v="14"/>
    <x v="0"/>
    <x v="1"/>
    <x v="8"/>
    <x v="4"/>
    <x v="1"/>
    <x v="9"/>
    <x v="11"/>
    <x v="2"/>
    <x v="1"/>
    <x v="1"/>
  </r>
  <r>
    <x v="15"/>
    <x v="15"/>
    <x v="15"/>
    <x v="1"/>
    <x v="11"/>
    <x v="2"/>
    <x v="4"/>
    <x v="0"/>
    <x v="10"/>
    <x v="1"/>
    <x v="1"/>
    <x v="1"/>
    <x v="1"/>
  </r>
  <r>
    <x v="16"/>
    <x v="16"/>
    <x v="16"/>
    <x v="0"/>
    <x v="7"/>
    <x v="5"/>
    <x v="4"/>
    <x v="1"/>
    <x v="11"/>
    <x v="12"/>
    <x v="2"/>
    <x v="1"/>
    <x v="1"/>
  </r>
  <r>
    <x v="17"/>
    <x v="17"/>
    <x v="17"/>
    <x v="1"/>
    <x v="12"/>
    <x v="6"/>
    <x v="8"/>
    <x v="2"/>
    <x v="5"/>
    <x v="7"/>
    <x v="2"/>
    <x v="1"/>
    <x v="1"/>
  </r>
  <r>
    <x v="18"/>
    <x v="0"/>
    <x v="18"/>
    <x v="0"/>
    <x v="13"/>
    <x v="6"/>
    <x v="4"/>
    <x v="1"/>
    <x v="12"/>
    <x v="3"/>
    <x v="2"/>
    <x v="1"/>
    <x v="1"/>
  </r>
  <r>
    <x v="19"/>
    <x v="18"/>
    <x v="9"/>
    <x v="1"/>
    <x v="1"/>
    <x v="5"/>
    <x v="7"/>
    <x v="0"/>
    <x v="13"/>
    <x v="13"/>
    <x v="2"/>
    <x v="1"/>
    <x v="1"/>
  </r>
  <r>
    <x v="20"/>
    <x v="19"/>
    <x v="19"/>
    <x v="0"/>
    <x v="12"/>
    <x v="8"/>
    <x v="9"/>
    <x v="1"/>
    <x v="14"/>
    <x v="14"/>
    <x v="1"/>
    <x v="1"/>
    <x v="1"/>
  </r>
  <r>
    <x v="21"/>
    <x v="20"/>
    <x v="20"/>
    <x v="1"/>
    <x v="5"/>
    <x v="1"/>
    <x v="3"/>
    <x v="2"/>
    <x v="15"/>
    <x v="15"/>
    <x v="1"/>
    <x v="1"/>
    <x v="1"/>
  </r>
  <r>
    <x v="22"/>
    <x v="21"/>
    <x v="21"/>
    <x v="1"/>
    <x v="14"/>
    <x v="9"/>
    <x v="10"/>
    <x v="1"/>
    <x v="2"/>
    <x v="0"/>
    <x v="0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>
  <location ref="A3:B7" firstHeaderRow="1" firstDataRow="1" firstDataCol="1" rowPageCount="1" colPageCount="1"/>
  <pivotFields count="13">
    <pivotField dataField="1" compact="0" showAll="0">
      <items count="24">
        <item x="7"/>
        <item x="8"/>
        <item x="12"/>
        <item x="3"/>
        <item x="4"/>
        <item x="19"/>
        <item x="15"/>
        <item x="5"/>
        <item x="10"/>
        <item x="17"/>
        <item x="9"/>
        <item x="21"/>
        <item x="22"/>
        <item x="1"/>
        <item x="16"/>
        <item x="18"/>
        <item x="11"/>
        <item x="6"/>
        <item x="14"/>
        <item x="20"/>
        <item x="2"/>
        <item x="13"/>
        <item x="0"/>
        <item t="default"/>
      </items>
    </pivotField>
    <pivotField compact="0" showAll="0"/>
    <pivotField compact="0" showAll="0"/>
    <pivotField axis="axisPage" compact="0" showAll="0">
      <items count="3">
        <item x="1"/>
        <item x="0"/>
        <item t="default"/>
      </items>
    </pivotField>
    <pivotField compact="0" showAll="0"/>
    <pivotField compact="0" showAll="0"/>
    <pivotField compact="0" showAll="0"/>
    <pivotField axis="axisRow" compact="0" showAll="0">
      <items count="4">
        <item x="0"/>
        <item x="1"/>
        <item x="2"/>
        <item t="default"/>
      </items>
    </pivotField>
    <pivotField compact="0" showAll="0"/>
    <pivotField compact="0" showAll="0"/>
    <pivotField compact="0" showAll="0"/>
    <pivotField compact="0" showAll="0"/>
    <pivotField compact="0" showAll="0"/>
  </pivotFields>
  <rowFields count="1">
    <field x="7"/>
  </rowFields>
  <rowItems count="4">
    <i>
      <x/>
    </i>
    <i>
      <x v="1"/>
    </i>
    <i>
      <x v="2"/>
    </i>
    <i t="grand">
      <x/>
    </i>
  </rowItems>
  <colItems count="1">
    <i/>
  </colItems>
  <pageFields count="1">
    <pageField fld="3" item="0"/>
  </pageFields>
  <dataFields count="1">
    <dataField name="Count of Nazwisko" fld="0" subtotal="count" baseField="0" baseItem="0"/>
  </dataFields>
  <pivotTableStyleInfo name="PivotStyleMedium9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1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>
  <location ref="A3:B7" firstHeaderRow="1" firstDataRow="1" firstDataCol="1" rowPageCount="1" colPageCount="1"/>
  <pivotFields count="13">
    <pivotField dataField="1" compact="0" showAll="0">
      <items count="24">
        <item x="7"/>
        <item x="8"/>
        <item x="12"/>
        <item x="3"/>
        <item x="4"/>
        <item x="19"/>
        <item x="15"/>
        <item x="5"/>
        <item x="10"/>
        <item x="17"/>
        <item x="9"/>
        <item x="21"/>
        <item x="22"/>
        <item x="1"/>
        <item x="16"/>
        <item x="18"/>
        <item x="11"/>
        <item x="6"/>
        <item x="14"/>
        <item x="20"/>
        <item x="2"/>
        <item x="13"/>
        <item x="0"/>
        <item t="default"/>
      </items>
    </pivotField>
    <pivotField compact="0" showAll="0"/>
    <pivotField compact="0" showAll="0"/>
    <pivotField axis="axisPage" compact="0" showAll="0">
      <items count="3">
        <item x="1"/>
        <item x="0"/>
        <item t="default"/>
      </items>
    </pivotField>
    <pivotField compact="0" showAll="0"/>
    <pivotField compact="0" showAll="0"/>
    <pivotField compact="0" showAll="0"/>
    <pivotField compact="0" showAll="0"/>
    <pivotField compact="0" showAll="0"/>
    <pivotField compact="0" showAll="0"/>
    <pivotField axis="axisRow" compact="0" showAll="0">
      <items count="4">
        <item x="1"/>
        <item x="2"/>
        <item x="0"/>
        <item t="default"/>
      </items>
    </pivotField>
    <pivotField compact="0" showAll="0"/>
    <pivotField compact="0" showAll="0"/>
  </pivotFields>
  <rowFields count="1">
    <field x="10"/>
  </rowFields>
  <rowItems count="4">
    <i>
      <x/>
    </i>
    <i>
      <x v="1"/>
    </i>
    <i>
      <x v="2"/>
    </i>
    <i t="grand">
      <x/>
    </i>
  </rowItems>
  <colItems count="1">
    <i/>
  </colItems>
  <pageFields count="1">
    <pageField fld="3" item="0"/>
  </pageFields>
  <dataFields count="1">
    <dataField name="Count of Nazwisko" fld="0" subtotal="count" baseField="0" baseItem="0"/>
  </dataFields>
  <pivotTableStyleInfo name="PivotStyleMedium9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5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2">
  <location ref="A3:B7" firstHeaderRow="1" firstDataRow="1" firstDataCol="1"/>
  <pivotFields count="4">
    <pivotField axis="axisRow" compact="0" showAll="0">
      <items count="4">
        <item x="0"/>
        <item x="1"/>
        <item x="2"/>
        <item t="default"/>
      </items>
    </pivotField>
    <pivotField compact="0" showAll="0"/>
    <pivotField compact="0" showAll="0"/>
    <pivotField dataField="1" compact="0" showAll="0">
      <items count="4">
        <item x="1"/>
        <item x="2"/>
        <item x="0"/>
        <item t="default"/>
      </items>
    </pivotField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Ocena końcowa" fld="3" baseField="0" baseItem="0"/>
  </dataFields>
  <formats count="1">
    <format dxfId="0">
      <pivotArea field="0" type="button" dataOnly="0" labelOnly="1" outline="0" fieldPosition="0"/>
    </format>
  </formats>
  <pivotTableStyleInfo name="PivotStyleMedium9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A3" sqref="A3"/>
    </sheetView>
  </sheetViews>
  <sheetFormatPr defaultColWidth="8.88888888888889" defaultRowHeight="14.4" outlineLevelRow="6" outlineLevelCol="1"/>
  <cols>
    <col min="1" max="1" width="11.6666666666667"/>
    <col min="2" max="2" width="18.2222222222222"/>
  </cols>
  <sheetData>
    <row r="1" spans="1:2">
      <c r="A1" t="s">
        <v>0</v>
      </c>
      <c r="B1" t="s">
        <v>1</v>
      </c>
    </row>
    <row r="3" spans="1:2">
      <c r="A3" t="s">
        <v>2</v>
      </c>
      <c r="B3" t="s">
        <v>3</v>
      </c>
    </row>
    <row r="4" spans="1:2">
      <c r="A4">
        <v>1</v>
      </c>
      <c r="B4">
        <v>5</v>
      </c>
    </row>
    <row r="5" spans="1:2">
      <c r="A5">
        <v>2</v>
      </c>
      <c r="B5">
        <v>4</v>
      </c>
    </row>
    <row r="6" spans="1:2">
      <c r="A6">
        <v>3</v>
      </c>
      <c r="B6">
        <v>4</v>
      </c>
    </row>
    <row r="7" spans="1:2">
      <c r="A7" t="s">
        <v>4</v>
      </c>
      <c r="B7">
        <v>13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A1" sqref="A1"/>
    </sheetView>
  </sheetViews>
  <sheetFormatPr defaultColWidth="8.88888888888889" defaultRowHeight="14.4" outlineLevelRow="6" outlineLevelCol="1"/>
  <cols>
    <col min="1" max="1" width="17.7777777777778"/>
    <col min="2" max="2" width="18.2222222222222"/>
  </cols>
  <sheetData>
    <row r="1" spans="1:2">
      <c r="A1" t="s">
        <v>0</v>
      </c>
      <c r="B1" t="s">
        <v>1</v>
      </c>
    </row>
    <row r="3" spans="1:2">
      <c r="A3" t="s">
        <v>5</v>
      </c>
      <c r="B3" t="s">
        <v>3</v>
      </c>
    </row>
    <row r="4" spans="1:2">
      <c r="A4">
        <v>2</v>
      </c>
      <c r="B4">
        <v>3</v>
      </c>
    </row>
    <row r="5" spans="1:2">
      <c r="A5">
        <v>4</v>
      </c>
      <c r="B5">
        <v>6</v>
      </c>
    </row>
    <row r="6" spans="1:2">
      <c r="A6">
        <v>5</v>
      </c>
      <c r="B6">
        <v>4</v>
      </c>
    </row>
    <row r="7" spans="1:2">
      <c r="A7" t="s">
        <v>4</v>
      </c>
      <c r="B7">
        <v>13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5"/>
  <sheetViews>
    <sheetView tabSelected="1" workbookViewId="0">
      <selection activeCell="L19" sqref="L19"/>
    </sheetView>
  </sheetViews>
  <sheetFormatPr defaultColWidth="9" defaultRowHeight="14.4"/>
  <cols>
    <col min="1" max="1" width="12" customWidth="1"/>
    <col min="2" max="2" width="12.1388888888889" customWidth="1"/>
    <col min="3" max="3" width="14.712962962963" customWidth="1"/>
    <col min="4" max="7" width="10.4259259259259" customWidth="1"/>
    <col min="10" max="10" width="10.4259259259259" customWidth="1"/>
    <col min="11" max="11" width="22.8518518518519" customWidth="1"/>
    <col min="12" max="12" width="9.22222222222222"/>
  </cols>
  <sheetData>
    <row r="1" ht="15.15" spans="1:17">
      <c r="A1" s="2" t="s">
        <v>6</v>
      </c>
      <c r="B1" s="3" t="s">
        <v>7</v>
      </c>
      <c r="C1" s="3" t="s">
        <v>8</v>
      </c>
      <c r="D1" s="3" t="s">
        <v>0</v>
      </c>
      <c r="E1" s="3" t="s">
        <v>9</v>
      </c>
      <c r="F1" s="3" t="s">
        <v>10</v>
      </c>
      <c r="G1" s="3" t="s">
        <v>11</v>
      </c>
      <c r="H1" s="3" t="s">
        <v>2</v>
      </c>
      <c r="I1" s="3" t="s">
        <v>12</v>
      </c>
      <c r="J1" s="3" t="s">
        <v>13</v>
      </c>
      <c r="K1" s="16" t="s">
        <v>5</v>
      </c>
      <c r="L1" s="17" t="s">
        <v>14</v>
      </c>
      <c r="M1" s="17" t="s">
        <v>15</v>
      </c>
      <c r="P1" t="s">
        <v>16</v>
      </c>
      <c r="Q1" t="s">
        <v>17</v>
      </c>
    </row>
    <row r="2" spans="1:17">
      <c r="A2" s="4" t="s">
        <v>18</v>
      </c>
      <c r="B2" s="5" t="s">
        <v>19</v>
      </c>
      <c r="C2" s="5">
        <v>88103032931</v>
      </c>
      <c r="D2" s="6" t="str">
        <f>IF(MOD(MID(C2,10,1),2)&gt;0,"mężczyzna","kobieta")</f>
        <v>mężczyzna</v>
      </c>
      <c r="E2" s="5" t="str">
        <f>MID(C2,5,2)</f>
        <v>30</v>
      </c>
      <c r="F2" s="6" t="str">
        <f>IF(VALUE(MID(C2,3,1))&gt;1,CHOOSE(VALUE(MID(C2,3,2))-20,"styczeń","luty","marzec","kwiecień","maj","czerwiec","lipiec","sierpień","wrzesień","październik","listopad","grudzień"),CHOOSE(VALUE(MID(C2,3,2)),"styczeń","luty","marzec","kwiecień","maj","czerwiec","lipiec","sierpień","wrzesień","październik","listopad","grudzień"))</f>
        <v>październik</v>
      </c>
      <c r="G2" s="6">
        <f>IF(VALUE(MID(C2,3,1))&gt;1,2000+VALUE(LEFT(C2,2)),1900+VALUE(LEFT(C2,2)))</f>
        <v>1988</v>
      </c>
      <c r="H2" s="5">
        <v>1</v>
      </c>
      <c r="I2" s="7">
        <v>44</v>
      </c>
      <c r="J2" s="7">
        <v>48</v>
      </c>
      <c r="K2" s="18">
        <f>IF(AND(I2=25,J2=25),3,IF(AND(I2+J2&gt;50,I2+J2&lt;=85),4,IF(I2+J2&gt;85,5,2)))</f>
        <v>5</v>
      </c>
      <c r="L2" s="19">
        <f>COUNTIF(D2:D24,"mężczyzna")</f>
        <v>10</v>
      </c>
      <c r="M2" s="19">
        <f>COUNTIF(D2:D24,"kobieta")</f>
        <v>13</v>
      </c>
      <c r="P2">
        <v>1</v>
      </c>
      <c r="Q2" t="s">
        <v>20</v>
      </c>
    </row>
    <row r="3" spans="1:17">
      <c r="A3" s="4" t="s">
        <v>21</v>
      </c>
      <c r="B3" s="5" t="s">
        <v>22</v>
      </c>
      <c r="C3" s="5">
        <v>87072724289</v>
      </c>
      <c r="D3" s="6" t="str">
        <f t="shared" ref="D3:D24" si="0">IF(MOD(MID(C3,10,1),2)&gt;0,"mężczyzna","kobieta")</f>
        <v>kobieta</v>
      </c>
      <c r="E3" s="5" t="str">
        <f t="shared" ref="E3:E24" si="1">MID(C3,5,2)</f>
        <v>27</v>
      </c>
      <c r="F3" s="6" t="str">
        <f>IF(VALUE(MID(C3,3,1))&gt;1,CHOOSE(VALUE(MID(C3,3,2))-20,"styczeń","luty","marzec","kwiecień","maj","czerwiec","lipiec","sierpień","wrzesień","październik","listopad","grudzień"),CHOOSE(VALUE(MID(C3,3,2)),"styczeń","luty","marzec","kwiecień","maj","czerwiec","lipiec","sierpień","wrzesień","październik","listopad","grudzień"))</f>
        <v>lipiec</v>
      </c>
      <c r="G3" s="6">
        <f t="shared" ref="G3:G24" si="2">IF(VALUE(MID(C3,3,1))&gt;1,2000+VALUE(LEFT(C3,2)),1900+VALUE(LEFT(C3,2)))</f>
        <v>1987</v>
      </c>
      <c r="H3" s="5">
        <v>2</v>
      </c>
      <c r="I3" s="7">
        <v>26</v>
      </c>
      <c r="J3" s="7">
        <v>20</v>
      </c>
      <c r="K3" s="18">
        <f t="shared" ref="K3:K24" si="3">IF(AND(I3=25,J3=25),3,IF(AND(I3+J3&gt;50,I3+J3&lt;=85),4,IF(I3+J3&gt;85,5,2)))</f>
        <v>2</v>
      </c>
      <c r="P3">
        <v>2</v>
      </c>
      <c r="Q3" t="s">
        <v>23</v>
      </c>
    </row>
    <row r="4" spans="1:17">
      <c r="A4" s="4" t="s">
        <v>24</v>
      </c>
      <c r="B4" s="5" t="s">
        <v>25</v>
      </c>
      <c r="C4" s="5">
        <v>85111779283</v>
      </c>
      <c r="D4" s="6" t="str">
        <f t="shared" si="0"/>
        <v>kobieta</v>
      </c>
      <c r="E4" s="5" t="str">
        <f t="shared" si="1"/>
        <v>17</v>
      </c>
      <c r="F4" s="6" t="str">
        <f t="shared" ref="F4:F24" si="4">IF(VALUE(MID(C4,3,1))&gt;1,CHOOSE(VALUE(MID(C4,3,2))-20,"styczeń","luty","marzec","kwiecień","maj","czerwiec","lipiec","sierpień","wrzesień","październik","listopad","grudzień"),CHOOSE(VALUE(MID(C4,3,2)),"styczeń","luty","marzec","kwiecień","maj","czerwiec","lipiec","sierpień","wrzesień","październik","listopad","grudzień"))</f>
        <v>listopad</v>
      </c>
      <c r="G4" s="6">
        <f t="shared" si="2"/>
        <v>1985</v>
      </c>
      <c r="H4" s="5">
        <v>2</v>
      </c>
      <c r="I4" s="7">
        <v>49</v>
      </c>
      <c r="J4" s="7">
        <v>37</v>
      </c>
      <c r="K4" s="18">
        <f t="shared" si="3"/>
        <v>5</v>
      </c>
      <c r="P4">
        <v>3</v>
      </c>
      <c r="Q4" t="s">
        <v>26</v>
      </c>
    </row>
    <row r="5" spans="1:17">
      <c r="A5" s="4" t="s">
        <v>27</v>
      </c>
      <c r="B5" s="5" t="s">
        <v>28</v>
      </c>
      <c r="C5" s="5">
        <v>86080941169</v>
      </c>
      <c r="D5" s="6" t="str">
        <f t="shared" si="0"/>
        <v>kobieta</v>
      </c>
      <c r="E5" s="5" t="str">
        <f t="shared" si="1"/>
        <v>09</v>
      </c>
      <c r="F5" s="6" t="str">
        <f t="shared" si="4"/>
        <v>sierpień</v>
      </c>
      <c r="G5" s="6">
        <f t="shared" si="2"/>
        <v>1986</v>
      </c>
      <c r="H5" s="5">
        <v>1</v>
      </c>
      <c r="I5" s="7">
        <v>30</v>
      </c>
      <c r="J5" s="7">
        <v>33</v>
      </c>
      <c r="K5" s="18">
        <f t="shared" si="3"/>
        <v>4</v>
      </c>
      <c r="P5">
        <v>4</v>
      </c>
      <c r="Q5" t="s">
        <v>29</v>
      </c>
    </row>
    <row r="6" spans="1:17">
      <c r="A6" s="4" t="s">
        <v>30</v>
      </c>
      <c r="B6" s="5" t="s">
        <v>31</v>
      </c>
      <c r="C6" s="5">
        <v>89011129700</v>
      </c>
      <c r="D6" s="6" t="str">
        <f t="shared" si="0"/>
        <v>kobieta</v>
      </c>
      <c r="E6" s="5" t="str">
        <f t="shared" si="1"/>
        <v>11</v>
      </c>
      <c r="F6" s="6" t="str">
        <f t="shared" si="4"/>
        <v>styczeń</v>
      </c>
      <c r="G6" s="6">
        <f t="shared" si="2"/>
        <v>1989</v>
      </c>
      <c r="H6" s="5">
        <v>3</v>
      </c>
      <c r="I6" s="7">
        <v>43</v>
      </c>
      <c r="J6" s="7">
        <v>46</v>
      </c>
      <c r="K6" s="18">
        <f t="shared" si="3"/>
        <v>5</v>
      </c>
      <c r="P6">
        <v>5</v>
      </c>
      <c r="Q6" t="s">
        <v>32</v>
      </c>
    </row>
    <row r="7" spans="1:17">
      <c r="A7" s="4" t="s">
        <v>33</v>
      </c>
      <c r="B7" s="5" t="s">
        <v>34</v>
      </c>
      <c r="C7" s="5">
        <v>90112004373</v>
      </c>
      <c r="D7" s="6" t="str">
        <f t="shared" si="0"/>
        <v>mężczyzna</v>
      </c>
      <c r="E7" s="5" t="str">
        <f t="shared" si="1"/>
        <v>20</v>
      </c>
      <c r="F7" s="6" t="str">
        <f t="shared" si="4"/>
        <v>listopad</v>
      </c>
      <c r="G7" s="6">
        <f t="shared" si="2"/>
        <v>1990</v>
      </c>
      <c r="H7" s="5">
        <v>1</v>
      </c>
      <c r="I7" s="7">
        <v>39</v>
      </c>
      <c r="J7" s="7">
        <v>50</v>
      </c>
      <c r="K7" s="18">
        <f t="shared" si="3"/>
        <v>5</v>
      </c>
      <c r="P7">
        <v>6</v>
      </c>
      <c r="Q7" t="s">
        <v>35</v>
      </c>
    </row>
    <row r="8" spans="1:17">
      <c r="A8" s="4" t="s">
        <v>36</v>
      </c>
      <c r="B8" s="5" t="s">
        <v>37</v>
      </c>
      <c r="C8" s="5">
        <v>91023191330</v>
      </c>
      <c r="D8" s="6" t="str">
        <f t="shared" si="0"/>
        <v>mężczyzna</v>
      </c>
      <c r="E8" s="5" t="str">
        <f t="shared" si="1"/>
        <v>31</v>
      </c>
      <c r="F8" s="6" t="str">
        <f t="shared" si="4"/>
        <v>luty</v>
      </c>
      <c r="G8" s="6">
        <f t="shared" si="2"/>
        <v>1991</v>
      </c>
      <c r="H8" s="5">
        <v>2</v>
      </c>
      <c r="I8" s="7">
        <v>40</v>
      </c>
      <c r="J8" s="7">
        <v>42</v>
      </c>
      <c r="K8" s="18">
        <f t="shared" si="3"/>
        <v>4</v>
      </c>
      <c r="P8">
        <v>7</v>
      </c>
      <c r="Q8" t="s">
        <v>38</v>
      </c>
    </row>
    <row r="9" spans="1:17">
      <c r="A9" s="4" t="s">
        <v>39</v>
      </c>
      <c r="B9" s="5" t="s">
        <v>40</v>
      </c>
      <c r="C9" s="5">
        <v>89052085069</v>
      </c>
      <c r="D9" s="6" t="str">
        <f t="shared" si="0"/>
        <v>kobieta</v>
      </c>
      <c r="E9" s="5" t="str">
        <f t="shared" si="1"/>
        <v>20</v>
      </c>
      <c r="F9" s="6" t="str">
        <f t="shared" si="4"/>
        <v>maj</v>
      </c>
      <c r="G9" s="6">
        <f t="shared" si="2"/>
        <v>1989</v>
      </c>
      <c r="H9" s="5">
        <v>1</v>
      </c>
      <c r="I9" s="7">
        <v>26</v>
      </c>
      <c r="J9" s="7">
        <v>40</v>
      </c>
      <c r="K9" s="18">
        <f t="shared" si="3"/>
        <v>4</v>
      </c>
      <c r="P9">
        <v>8</v>
      </c>
      <c r="Q9" t="s">
        <v>41</v>
      </c>
    </row>
    <row r="10" spans="1:17">
      <c r="A10" s="4" t="s">
        <v>42</v>
      </c>
      <c r="B10" s="5" t="s">
        <v>43</v>
      </c>
      <c r="C10" s="5">
        <v>88120262427</v>
      </c>
      <c r="D10" s="6" t="str">
        <f t="shared" si="0"/>
        <v>kobieta</v>
      </c>
      <c r="E10" s="5" t="str">
        <f t="shared" si="1"/>
        <v>02</v>
      </c>
      <c r="F10" s="6" t="str">
        <f t="shared" si="4"/>
        <v>grudzień</v>
      </c>
      <c r="G10" s="6">
        <f t="shared" si="2"/>
        <v>1988</v>
      </c>
      <c r="H10" s="5">
        <v>1</v>
      </c>
      <c r="I10" s="7">
        <v>49</v>
      </c>
      <c r="J10" s="7">
        <v>26</v>
      </c>
      <c r="K10" s="18">
        <f t="shared" si="3"/>
        <v>4</v>
      </c>
      <c r="M10" t="s">
        <v>44</v>
      </c>
      <c r="P10">
        <v>9</v>
      </c>
      <c r="Q10" t="s">
        <v>45</v>
      </c>
    </row>
    <row r="11" spans="1:17">
      <c r="A11" s="4" t="s">
        <v>46</v>
      </c>
      <c r="B11" s="5" t="s">
        <v>47</v>
      </c>
      <c r="C11" s="5">
        <v>92022716243</v>
      </c>
      <c r="D11" s="6" t="str">
        <f t="shared" si="0"/>
        <v>kobieta</v>
      </c>
      <c r="E11" s="5" t="str">
        <f t="shared" si="1"/>
        <v>27</v>
      </c>
      <c r="F11" s="6" t="str">
        <f t="shared" si="4"/>
        <v>luty</v>
      </c>
      <c r="G11" s="6">
        <f t="shared" si="2"/>
        <v>1992</v>
      </c>
      <c r="H11" s="5">
        <v>2</v>
      </c>
      <c r="I11" s="7">
        <v>30</v>
      </c>
      <c r="J11" s="7">
        <v>49</v>
      </c>
      <c r="K11" s="18">
        <f t="shared" si="3"/>
        <v>4</v>
      </c>
      <c r="P11">
        <v>10</v>
      </c>
      <c r="Q11" t="s">
        <v>48</v>
      </c>
    </row>
    <row r="12" spans="1:17">
      <c r="A12" s="4" t="s">
        <v>49</v>
      </c>
      <c r="B12" s="5" t="s">
        <v>50</v>
      </c>
      <c r="C12" s="5">
        <v>89102588171</v>
      </c>
      <c r="D12" s="6" t="str">
        <f t="shared" si="0"/>
        <v>mężczyzna</v>
      </c>
      <c r="E12" s="5" t="str">
        <f t="shared" si="1"/>
        <v>25</v>
      </c>
      <c r="F12" s="6" t="str">
        <f t="shared" si="4"/>
        <v>październik</v>
      </c>
      <c r="G12" s="6">
        <f t="shared" si="2"/>
        <v>1989</v>
      </c>
      <c r="H12" s="5">
        <v>1</v>
      </c>
      <c r="I12" s="7">
        <v>43</v>
      </c>
      <c r="J12" s="7">
        <v>30</v>
      </c>
      <c r="K12" s="18">
        <f t="shared" si="3"/>
        <v>4</v>
      </c>
      <c r="P12">
        <v>11</v>
      </c>
      <c r="Q12" t="s">
        <v>51</v>
      </c>
    </row>
    <row r="13" spans="1:17">
      <c r="A13" s="4" t="s">
        <v>52</v>
      </c>
      <c r="B13" s="5" t="s">
        <v>53</v>
      </c>
      <c r="C13" s="5">
        <v>89022379914</v>
      </c>
      <c r="D13" s="6" t="str">
        <f t="shared" si="0"/>
        <v>mężczyzna</v>
      </c>
      <c r="E13" s="5" t="str">
        <f t="shared" si="1"/>
        <v>23</v>
      </c>
      <c r="F13" s="6" t="str">
        <f t="shared" si="4"/>
        <v>luty</v>
      </c>
      <c r="G13" s="6">
        <f t="shared" si="2"/>
        <v>1989</v>
      </c>
      <c r="H13" s="5">
        <v>2</v>
      </c>
      <c r="I13" s="7">
        <v>33</v>
      </c>
      <c r="J13" s="7">
        <v>26</v>
      </c>
      <c r="K13" s="18">
        <f t="shared" si="3"/>
        <v>4</v>
      </c>
      <c r="P13">
        <v>12</v>
      </c>
      <c r="Q13" t="s">
        <v>54</v>
      </c>
    </row>
    <row r="14" spans="1:11">
      <c r="A14" s="4" t="s">
        <v>55</v>
      </c>
      <c r="B14" s="5" t="s">
        <v>56</v>
      </c>
      <c r="C14" s="5">
        <v>89010737704</v>
      </c>
      <c r="D14" s="6" t="str">
        <f t="shared" si="0"/>
        <v>kobieta</v>
      </c>
      <c r="E14" s="5" t="str">
        <f t="shared" si="1"/>
        <v>07</v>
      </c>
      <c r="F14" s="6" t="str">
        <f t="shared" si="4"/>
        <v>styczeń</v>
      </c>
      <c r="G14" s="6">
        <f t="shared" si="2"/>
        <v>1989</v>
      </c>
      <c r="H14" s="5">
        <v>3</v>
      </c>
      <c r="I14" s="7">
        <v>45</v>
      </c>
      <c r="J14" s="7">
        <v>49</v>
      </c>
      <c r="K14" s="18">
        <f t="shared" si="3"/>
        <v>5</v>
      </c>
    </row>
    <row r="15" spans="1:11">
      <c r="A15" s="4" t="s">
        <v>57</v>
      </c>
      <c r="B15" s="5" t="s">
        <v>58</v>
      </c>
      <c r="C15" s="5">
        <v>92080709353</v>
      </c>
      <c r="D15" s="6" t="str">
        <f t="shared" si="0"/>
        <v>mężczyzna</v>
      </c>
      <c r="E15" s="5" t="str">
        <f t="shared" si="1"/>
        <v>07</v>
      </c>
      <c r="F15" s="6" t="str">
        <f t="shared" si="4"/>
        <v>sierpień</v>
      </c>
      <c r="G15" s="6">
        <f t="shared" si="2"/>
        <v>1992</v>
      </c>
      <c r="H15" s="5">
        <v>1</v>
      </c>
      <c r="I15" s="7">
        <v>49</v>
      </c>
      <c r="J15" s="7">
        <v>30</v>
      </c>
      <c r="K15" s="18">
        <f t="shared" si="3"/>
        <v>4</v>
      </c>
    </row>
    <row r="16" spans="1:11">
      <c r="A16" s="4" t="s">
        <v>59</v>
      </c>
      <c r="B16" s="5" t="s">
        <v>60</v>
      </c>
      <c r="C16" s="5">
        <v>89042750933</v>
      </c>
      <c r="D16" s="6" t="str">
        <f t="shared" si="0"/>
        <v>mężczyzna</v>
      </c>
      <c r="E16" s="5" t="str">
        <f t="shared" si="1"/>
        <v>27</v>
      </c>
      <c r="F16" s="6" t="str">
        <f t="shared" si="4"/>
        <v>kwiecień</v>
      </c>
      <c r="G16" s="6">
        <f t="shared" si="2"/>
        <v>1989</v>
      </c>
      <c r="H16" s="5">
        <v>2</v>
      </c>
      <c r="I16" s="7">
        <v>38</v>
      </c>
      <c r="J16" s="7">
        <v>43</v>
      </c>
      <c r="K16" s="18">
        <f t="shared" si="3"/>
        <v>4</v>
      </c>
    </row>
    <row r="17" spans="1:11">
      <c r="A17" s="4" t="s">
        <v>61</v>
      </c>
      <c r="B17" s="5" t="s">
        <v>62</v>
      </c>
      <c r="C17" s="5">
        <v>89112466825</v>
      </c>
      <c r="D17" s="6" t="str">
        <f t="shared" si="0"/>
        <v>kobieta</v>
      </c>
      <c r="E17" s="5" t="str">
        <f t="shared" si="1"/>
        <v>24</v>
      </c>
      <c r="F17" s="6" t="str">
        <f t="shared" si="4"/>
        <v>listopad</v>
      </c>
      <c r="G17" s="6">
        <f t="shared" si="2"/>
        <v>1989</v>
      </c>
      <c r="H17" s="5">
        <v>1</v>
      </c>
      <c r="I17" s="7">
        <v>27</v>
      </c>
      <c r="J17" s="7">
        <v>20</v>
      </c>
      <c r="K17" s="18">
        <f t="shared" si="3"/>
        <v>2</v>
      </c>
    </row>
    <row r="18" spans="1:11">
      <c r="A18" s="4" t="s">
        <v>63</v>
      </c>
      <c r="B18" s="5" t="s">
        <v>64</v>
      </c>
      <c r="C18" s="5">
        <v>89020265394</v>
      </c>
      <c r="D18" s="6" t="str">
        <f t="shared" si="0"/>
        <v>mężczyzna</v>
      </c>
      <c r="E18" s="5" t="str">
        <f t="shared" si="1"/>
        <v>02</v>
      </c>
      <c r="F18" s="6" t="str">
        <f t="shared" si="4"/>
        <v>luty</v>
      </c>
      <c r="G18" s="6">
        <f t="shared" si="2"/>
        <v>1989</v>
      </c>
      <c r="H18" s="5">
        <v>2</v>
      </c>
      <c r="I18" s="7">
        <v>32</v>
      </c>
      <c r="J18" s="7">
        <v>45</v>
      </c>
      <c r="K18" s="18">
        <f t="shared" si="3"/>
        <v>4</v>
      </c>
    </row>
    <row r="19" spans="1:11">
      <c r="A19" s="4" t="s">
        <v>65</v>
      </c>
      <c r="B19" s="5" t="s">
        <v>66</v>
      </c>
      <c r="C19" s="5">
        <v>84051840149</v>
      </c>
      <c r="D19" s="6" t="str">
        <f t="shared" si="0"/>
        <v>kobieta</v>
      </c>
      <c r="E19" s="5" t="str">
        <f t="shared" si="1"/>
        <v>18</v>
      </c>
      <c r="F19" s="6" t="str">
        <f t="shared" si="4"/>
        <v>maj</v>
      </c>
      <c r="G19" s="6">
        <f t="shared" si="2"/>
        <v>1984</v>
      </c>
      <c r="H19" s="5">
        <v>3</v>
      </c>
      <c r="I19" s="7">
        <v>39</v>
      </c>
      <c r="J19" s="7">
        <v>40</v>
      </c>
      <c r="K19" s="18">
        <f t="shared" si="3"/>
        <v>4</v>
      </c>
    </row>
    <row r="20" spans="1:11">
      <c r="A20" s="4" t="s">
        <v>67</v>
      </c>
      <c r="B20" s="5" t="s">
        <v>19</v>
      </c>
      <c r="C20" s="5">
        <v>89052295172</v>
      </c>
      <c r="D20" s="6" t="str">
        <f t="shared" si="0"/>
        <v>mężczyzna</v>
      </c>
      <c r="E20" s="5" t="str">
        <f t="shared" si="1"/>
        <v>22</v>
      </c>
      <c r="F20" s="6" t="str">
        <f t="shared" si="4"/>
        <v>maj</v>
      </c>
      <c r="G20" s="6">
        <f t="shared" si="2"/>
        <v>1989</v>
      </c>
      <c r="H20" s="5">
        <v>2</v>
      </c>
      <c r="I20" s="7">
        <v>29</v>
      </c>
      <c r="J20" s="7">
        <v>33</v>
      </c>
      <c r="K20" s="18">
        <f t="shared" si="3"/>
        <v>4</v>
      </c>
    </row>
    <row r="21" spans="1:11">
      <c r="A21" s="4" t="s">
        <v>68</v>
      </c>
      <c r="B21" s="5" t="s">
        <v>69</v>
      </c>
      <c r="C21" s="5">
        <v>92022716243</v>
      </c>
      <c r="D21" s="6" t="str">
        <f t="shared" si="0"/>
        <v>kobieta</v>
      </c>
      <c r="E21" s="5" t="str">
        <f t="shared" si="1"/>
        <v>27</v>
      </c>
      <c r="F21" s="6" t="str">
        <f t="shared" si="4"/>
        <v>luty</v>
      </c>
      <c r="G21" s="6">
        <f t="shared" si="2"/>
        <v>1992</v>
      </c>
      <c r="H21" s="5">
        <v>1</v>
      </c>
      <c r="I21" s="7">
        <v>35</v>
      </c>
      <c r="J21" s="7">
        <v>27</v>
      </c>
      <c r="K21" s="18">
        <f t="shared" si="3"/>
        <v>4</v>
      </c>
    </row>
    <row r="22" spans="1:11">
      <c r="A22" s="4" t="s">
        <v>70</v>
      </c>
      <c r="B22" s="5" t="s">
        <v>71</v>
      </c>
      <c r="C22" s="7">
        <v>83041812338</v>
      </c>
      <c r="D22" s="6" t="str">
        <f t="shared" si="0"/>
        <v>mężczyzna</v>
      </c>
      <c r="E22" s="5" t="str">
        <f t="shared" si="1"/>
        <v>18</v>
      </c>
      <c r="F22" s="6" t="str">
        <f t="shared" si="4"/>
        <v>kwiecień</v>
      </c>
      <c r="G22" s="6">
        <f t="shared" si="2"/>
        <v>1983</v>
      </c>
      <c r="H22" s="5">
        <v>2</v>
      </c>
      <c r="I22" s="7">
        <v>24</v>
      </c>
      <c r="J22" s="7">
        <v>22</v>
      </c>
      <c r="K22" s="18">
        <f t="shared" si="3"/>
        <v>2</v>
      </c>
    </row>
    <row r="23" ht="15.15" spans="1:11">
      <c r="A23" s="8" t="s">
        <v>72</v>
      </c>
      <c r="B23" s="9" t="s">
        <v>73</v>
      </c>
      <c r="C23" s="10">
        <v>86072032543</v>
      </c>
      <c r="D23" s="11" t="str">
        <f t="shared" si="0"/>
        <v>kobieta</v>
      </c>
      <c r="E23" s="9" t="str">
        <f t="shared" si="1"/>
        <v>20</v>
      </c>
      <c r="F23" s="11" t="str">
        <f t="shared" si="4"/>
        <v>lipiec</v>
      </c>
      <c r="G23" s="11">
        <f t="shared" si="2"/>
        <v>1986</v>
      </c>
      <c r="H23" s="9">
        <v>3</v>
      </c>
      <c r="I23" s="10">
        <v>18</v>
      </c>
      <c r="J23" s="10">
        <v>24</v>
      </c>
      <c r="K23" s="20">
        <f t="shared" si="3"/>
        <v>2</v>
      </c>
    </row>
    <row r="24" ht="15.15" spans="1:11">
      <c r="A24" s="12" t="s">
        <v>74</v>
      </c>
      <c r="B24" s="12" t="s">
        <v>75</v>
      </c>
      <c r="C24" s="13" t="s">
        <v>76</v>
      </c>
      <c r="D24" s="14" t="str">
        <f t="shared" si="0"/>
        <v>kobieta</v>
      </c>
      <c r="E24" s="12" t="str">
        <f t="shared" si="1"/>
        <v>15</v>
      </c>
      <c r="F24" s="14" t="str">
        <f t="shared" si="4"/>
        <v>marzec</v>
      </c>
      <c r="G24" s="14">
        <f t="shared" si="2"/>
        <v>2004</v>
      </c>
      <c r="H24" s="12">
        <v>2</v>
      </c>
      <c r="I24" s="21">
        <v>49</v>
      </c>
      <c r="J24" s="21">
        <v>48</v>
      </c>
      <c r="K24" s="22">
        <f t="shared" si="3"/>
        <v>5</v>
      </c>
    </row>
    <row r="25" spans="2:2">
      <c r="B25" s="15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M10" sqref="$A10:$XFD10"/>
    </sheetView>
  </sheetViews>
  <sheetFormatPr defaultColWidth="8.88888888888889" defaultRowHeight="14.4"/>
  <sheetData/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7"/>
  <sheetViews>
    <sheetView workbookViewId="0">
      <selection activeCell="F4" sqref="F4"/>
    </sheetView>
  </sheetViews>
  <sheetFormatPr defaultColWidth="8.88888888888889" defaultRowHeight="14.4" outlineLevelRow="6" outlineLevelCol="1"/>
  <cols>
    <col min="1" max="1" width="11.6666666666667"/>
    <col min="2" max="2" width="23"/>
  </cols>
  <sheetData>
    <row r="3" spans="1:2">
      <c r="A3" s="1" t="s">
        <v>2</v>
      </c>
      <c r="B3" s="1" t="s">
        <v>77</v>
      </c>
    </row>
    <row r="4" spans="1:2">
      <c r="A4">
        <v>1</v>
      </c>
      <c r="B4">
        <v>36</v>
      </c>
    </row>
    <row r="5" spans="1:2">
      <c r="A5">
        <v>2</v>
      </c>
      <c r="B5">
        <v>38</v>
      </c>
    </row>
    <row r="6" spans="1:2">
      <c r="A6">
        <v>3</v>
      </c>
      <c r="B6">
        <v>16</v>
      </c>
    </row>
    <row r="7" spans="1:2">
      <c r="A7" t="s">
        <v>4</v>
      </c>
      <c r="B7">
        <v>90</v>
      </c>
    </row>
  </sheetData>
  <pageMargins left="0.75" right="0.75" top="1" bottom="1" header="0.5" footer="0.5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Zad6</vt:lpstr>
      <vt:lpstr>Zad7</vt:lpstr>
      <vt:lpstr>Arkusz1</vt:lpstr>
      <vt:lpstr>Wykres-płeć</vt:lpstr>
      <vt:lpstr>Wykres-oceny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Nikita</cp:lastModifiedBy>
  <dcterms:created xsi:type="dcterms:W3CDTF">2006-09-16T00:00:00Z</dcterms:created>
  <dcterms:modified xsi:type="dcterms:W3CDTF">2024-10-18T19:11:29Z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3E3E2A9F7AE04030AE49A386D674E6C7_13</vt:lpwstr>
  </property>
  <property fmtid="{D5CDD505-2E9C-101B-9397-08002B2CF9AE}" pid="3" name="KSOProductBuildVer">
    <vt:lpwstr>1033-12.2.0.13472</vt:lpwstr>
  </property>
</Properties>
</file>