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6" windowHeight="123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7" i="2" l="1"/>
  <c r="B8" i="2"/>
  <c r="B9" i="2"/>
  <c r="B10" i="2"/>
  <c r="B5" i="2"/>
  <c r="B6" i="2" s="1"/>
  <c r="B1" i="2"/>
  <c r="B4" i="2" l="1"/>
  <c r="B8" i="1"/>
  <c r="G6" i="2"/>
  <c r="P6" i="2"/>
  <c r="O6" i="2"/>
  <c r="N6" i="2"/>
  <c r="M6" i="2"/>
  <c r="L6" i="2"/>
  <c r="K6" i="2"/>
  <c r="J6" i="2"/>
  <c r="I6" i="2"/>
  <c r="H6" i="2"/>
  <c r="F6" i="2"/>
  <c r="E6" i="2"/>
  <c r="D6" i="2"/>
  <c r="B13" i="1" l="1"/>
  <c r="L22" i="1"/>
  <c r="K22" i="1"/>
  <c r="J22" i="1"/>
  <c r="I22" i="1"/>
  <c r="H22" i="1"/>
  <c r="G22" i="1"/>
  <c r="F22" i="1"/>
  <c r="E22" i="1"/>
  <c r="D22" i="1"/>
  <c r="C22" i="1"/>
  <c r="B21" i="1"/>
  <c r="B10" i="1"/>
  <c r="C21" i="1"/>
  <c r="D21" i="1"/>
  <c r="E21" i="1"/>
  <c r="F21" i="1"/>
  <c r="G21" i="1"/>
  <c r="H21" i="1"/>
  <c r="I21" i="1"/>
  <c r="J21" i="1"/>
  <c r="K21" i="1"/>
  <c r="L21" i="1"/>
  <c r="M13" i="1" l="1"/>
  <c r="B9" i="1" l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B4" i="1"/>
  <c r="C4" i="1"/>
  <c r="D4" i="1"/>
  <c r="E4" i="1"/>
  <c r="F4" i="1"/>
  <c r="G4" i="1"/>
  <c r="H4" i="1"/>
  <c r="I4" i="1"/>
  <c r="J4" i="1"/>
  <c r="K4" i="1"/>
  <c r="L4" i="1"/>
  <c r="M4" i="1"/>
  <c r="A4" i="1"/>
</calcChain>
</file>

<file path=xl/sharedStrings.xml><?xml version="1.0" encoding="utf-8"?>
<sst xmlns="http://schemas.openxmlformats.org/spreadsheetml/2006/main" count="40" uniqueCount="33">
  <si>
    <t>Xmin</t>
  </si>
  <si>
    <t>Xmax</t>
  </si>
  <si>
    <t>размах</t>
  </si>
  <si>
    <t>Xi</t>
  </si>
  <si>
    <t>Ni</t>
  </si>
  <si>
    <t>Wi</t>
  </si>
  <si>
    <t>Количество частичных  интервалов (k)</t>
  </si>
  <si>
    <t>Шаг интервального ряда (h)</t>
  </si>
  <si>
    <t xml:space="preserve">промежутки </t>
  </si>
  <si>
    <t>[12,11;12,22]</t>
  </si>
  <si>
    <t>[12,33;12,44]</t>
  </si>
  <si>
    <t>[12,44;12,55]</t>
  </si>
  <si>
    <t>[12,55;12,66]</t>
  </si>
  <si>
    <t>[12,66;12,77]</t>
  </si>
  <si>
    <t>[12,77;12,88]</t>
  </si>
  <si>
    <t>[12,88;12,99]</t>
  </si>
  <si>
    <t>[12;12,11]</t>
  </si>
  <si>
    <t>[12,22;12,33]</t>
  </si>
  <si>
    <t>[12,99;13,10]</t>
  </si>
  <si>
    <t>[13,10;13,21]</t>
  </si>
  <si>
    <t>серидина интервала (Xi)</t>
  </si>
  <si>
    <t>n</t>
  </si>
  <si>
    <t>Эмпирическая функция</t>
  </si>
  <si>
    <t>частотный ряд</t>
  </si>
  <si>
    <t>выборочное среднее(Mx)</t>
  </si>
  <si>
    <t>мода(Mo)</t>
  </si>
  <si>
    <t>медиана(Me)</t>
  </si>
  <si>
    <t>абсолютное отклонение(0)</t>
  </si>
  <si>
    <t>коэффициент вариации(V)</t>
  </si>
  <si>
    <t>Q(x)</t>
  </si>
  <si>
    <t>сумма xi</t>
  </si>
  <si>
    <t>Точечная оценка генеральной десперсии (D~)</t>
  </si>
  <si>
    <t>Среднее абсолютное отклонение (Ø)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</si>
</sst>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Font="0" applyAlignment="0" applyProtection="0"/>
  </cellStyleXfs>
  <cellXfs count="30">
    <xf numFmtId="0" fontId="0" fillId="0" borderId="0" xfId="0"/>
    <xf numFmtId="0" fontId="2" fillId="2" borderId="0" xfId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3" fillId="3" borderId="0" xfId="2" applyNumberFormat="1" applyAlignment="1">
      <alignment horizontal="center"/>
    </xf>
    <xf numFmtId="0" fontId="2" fillId="5" borderId="0" xfId="1" applyFill="1"/>
    <xf numFmtId="164" fontId="3" fillId="3" borderId="0" xfId="2" applyNumberFormat="1" applyAlignment="1">
      <alignment horizontal="center"/>
    </xf>
    <xf numFmtId="0" fontId="3" fillId="3" borderId="0" xfId="2" applyAlignment="1">
      <alignment horizontal="center"/>
    </xf>
    <xf numFmtId="0" fontId="3" fillId="3" borderId="0" xfId="2"/>
    <xf numFmtId="165" fontId="3" fillId="3" borderId="0" xfId="2" applyNumberFormat="1"/>
    <xf numFmtId="0" fontId="2" fillId="4" borderId="1" xfId="3" applyFont="1"/>
    <xf numFmtId="0" fontId="0" fillId="4" borderId="1" xfId="3" applyFont="1"/>
    <xf numFmtId="165" fontId="3" fillId="3" borderId="0" xfId="2" applyNumberFormat="1" applyAlignment="1">
      <alignment horizontal="center"/>
    </xf>
    <xf numFmtId="0" fontId="0" fillId="5" borderId="0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0" fontId="2" fillId="7" borderId="1" xfId="3" applyFont="1" applyFill="1"/>
    <xf numFmtId="0" fontId="0" fillId="7" borderId="0" xfId="0" applyFont="1" applyFill="1" applyAlignment="1">
      <alignment horizontal="center"/>
    </xf>
    <xf numFmtId="0" fontId="3" fillId="8" borderId="0" xfId="1" applyFont="1" applyFill="1"/>
    <xf numFmtId="0" fontId="1" fillId="4" borderId="1" xfId="3" applyFont="1" applyAlignment="1">
      <alignment horizontal="center"/>
    </xf>
    <xf numFmtId="0" fontId="1" fillId="4" borderId="1" xfId="3" applyFont="1" applyAlignment="1">
      <alignment horizontal="center" vertical="top" wrapText="1"/>
    </xf>
    <xf numFmtId="0" fontId="1" fillId="4" borderId="1" xfId="3" applyFont="1" applyAlignment="1">
      <alignment horizontal="center" wrapText="1"/>
    </xf>
    <xf numFmtId="0" fontId="1" fillId="4" borderId="1" xfId="3" applyFont="1"/>
  </cellXfs>
  <cellStyles count="4">
    <cellStyle name="Акцент2" xfId="2" builtinId="33"/>
    <cellStyle name="Обычный" xfId="0" builtinId="0"/>
    <cellStyle name="Примечание" xfId="3" builtinId="1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cat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5F-48D0-8617-1D1ECDF1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15328"/>
        <c:axId val="217315520"/>
      </c:barChart>
      <c:catAx>
        <c:axId val="218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315520"/>
        <c:crosses val="autoZero"/>
        <c:auto val="1"/>
        <c:lblAlgn val="ctr"/>
        <c:lblOffset val="100"/>
        <c:noMultiLvlLbl val="0"/>
      </c:catAx>
      <c:valAx>
        <c:axId val="217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9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97-4432-9DC5-C43700953B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97-4432-9DC5-C4370095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17376"/>
        <c:axId val="140574720"/>
      </c:lineChart>
      <c:catAx>
        <c:axId val="2189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74720"/>
        <c:crosses val="autoZero"/>
        <c:auto val="1"/>
        <c:lblAlgn val="ctr"/>
        <c:lblOffset val="100"/>
        <c:noMultiLvlLbl val="0"/>
      </c:catAx>
      <c:valAx>
        <c:axId val="140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9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19050</xdr:rowOff>
    </xdr:from>
    <xdr:to>
      <xdr:col>20</xdr:col>
      <xdr:colOff>161925</xdr:colOff>
      <xdr:row>9</xdr:row>
      <xdr:rowOff>238125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238126</xdr:rowOff>
    </xdr:from>
    <xdr:to>
      <xdr:col>20</xdr:col>
      <xdr:colOff>171450</xdr:colOff>
      <xdr:row>21</xdr:row>
      <xdr:rowOff>28576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5</xdr:row>
      <xdr:rowOff>19051</xdr:rowOff>
    </xdr:from>
    <xdr:to>
      <xdr:col>23</xdr:col>
      <xdr:colOff>507800</xdr:colOff>
      <xdr:row>21</xdr:row>
      <xdr:rowOff>9525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3350" y="971551"/>
          <a:ext cx="2669975" cy="3571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E10" sqref="E10"/>
    </sheetView>
  </sheetViews>
  <sheetFormatPr defaultRowHeight="14.4" x14ac:dyDescent="0.3"/>
  <cols>
    <col min="1" max="1" width="18.44140625" customWidth="1"/>
    <col min="2" max="2" width="11.6640625" customWidth="1"/>
    <col min="3" max="3" width="12" customWidth="1"/>
    <col min="4" max="4" width="11.6640625" customWidth="1"/>
    <col min="5" max="5" width="11.5546875" customWidth="1"/>
    <col min="6" max="6" width="11.88671875" customWidth="1"/>
    <col min="7" max="7" width="12.21875" customWidth="1"/>
    <col min="8" max="9" width="11.5546875" customWidth="1"/>
    <col min="10" max="10" width="12.109375" customWidth="1"/>
    <col min="11" max="11" width="11.6640625" customWidth="1"/>
    <col min="12" max="12" width="12.109375" customWidth="1"/>
    <col min="14" max="14" width="3.88671875" customWidth="1"/>
    <col min="23" max="23" width="23.33203125" customWidth="1"/>
  </cols>
  <sheetData>
    <row r="1" spans="1:23" x14ac:dyDescent="0.3">
      <c r="A1" s="11"/>
      <c r="B1" s="11"/>
      <c r="C1" s="11"/>
      <c r="D1" s="11"/>
      <c r="E1" s="11"/>
      <c r="F1" s="29" t="s">
        <v>23</v>
      </c>
      <c r="G1" s="11"/>
      <c r="H1" s="11"/>
      <c r="I1" s="11"/>
      <c r="J1" s="11"/>
      <c r="K1" s="11"/>
      <c r="L1" s="11"/>
      <c r="M1" s="11"/>
      <c r="N1" s="11"/>
      <c r="O1" s="6"/>
      <c r="P1" s="6"/>
    </row>
    <row r="2" spans="1:23" x14ac:dyDescent="0.3">
      <c r="A2" s="9">
        <v>12</v>
      </c>
      <c r="B2" s="10">
        <v>12.1</v>
      </c>
      <c r="C2" s="9">
        <v>12.2</v>
      </c>
      <c r="D2" s="9">
        <v>12.3</v>
      </c>
      <c r="E2" s="9">
        <v>12.4</v>
      </c>
      <c r="F2" s="9">
        <v>12.5</v>
      </c>
      <c r="G2" s="9">
        <v>12.6</v>
      </c>
      <c r="H2" s="9">
        <v>12.7</v>
      </c>
      <c r="I2" s="9">
        <v>12.8</v>
      </c>
      <c r="J2" s="9">
        <v>12.9</v>
      </c>
      <c r="K2" s="9">
        <v>13</v>
      </c>
      <c r="L2" s="9">
        <v>13.1</v>
      </c>
      <c r="M2" s="9">
        <v>13.2</v>
      </c>
      <c r="N2" s="1" t="s">
        <v>3</v>
      </c>
    </row>
    <row r="3" spans="1:23" x14ac:dyDescent="0.3">
      <c r="A3">
        <v>1</v>
      </c>
      <c r="B3">
        <v>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1</v>
      </c>
      <c r="K3">
        <v>3</v>
      </c>
      <c r="L3">
        <v>2</v>
      </c>
      <c r="M3">
        <v>1</v>
      </c>
      <c r="N3" s="1" t="s">
        <v>4</v>
      </c>
      <c r="P3" s="6"/>
    </row>
    <row r="4" spans="1:23" x14ac:dyDescent="0.3">
      <c r="A4">
        <f>A2/15</f>
        <v>0.8</v>
      </c>
      <c r="B4">
        <f t="shared" ref="B4:M4" si="0">B2/15</f>
        <v>0.80666666666666664</v>
      </c>
      <c r="C4">
        <f t="shared" si="0"/>
        <v>0.81333333333333324</v>
      </c>
      <c r="D4">
        <f t="shared" si="0"/>
        <v>0.82000000000000006</v>
      </c>
      <c r="E4">
        <f t="shared" si="0"/>
        <v>0.82666666666666666</v>
      </c>
      <c r="F4">
        <f t="shared" si="0"/>
        <v>0.83333333333333337</v>
      </c>
      <c r="G4">
        <f t="shared" si="0"/>
        <v>0.84</v>
      </c>
      <c r="H4">
        <f t="shared" si="0"/>
        <v>0.84666666666666657</v>
      </c>
      <c r="I4">
        <f t="shared" si="0"/>
        <v>0.85333333333333339</v>
      </c>
      <c r="J4">
        <f t="shared" si="0"/>
        <v>0.86</v>
      </c>
      <c r="K4">
        <f t="shared" si="0"/>
        <v>0.8666666666666667</v>
      </c>
      <c r="L4">
        <f t="shared" si="0"/>
        <v>0.87333333333333329</v>
      </c>
      <c r="M4">
        <f t="shared" si="0"/>
        <v>0.88</v>
      </c>
      <c r="N4" s="1" t="s">
        <v>5</v>
      </c>
      <c r="P4" s="6"/>
    </row>
    <row r="5" spans="1:23" x14ac:dyDescent="0.3">
      <c r="W5" s="9" t="s">
        <v>22</v>
      </c>
    </row>
    <row r="6" spans="1:23" x14ac:dyDescent="0.3">
      <c r="A6" s="26" t="s">
        <v>0</v>
      </c>
      <c r="B6" s="2">
        <v>12</v>
      </c>
    </row>
    <row r="7" spans="1:23" x14ac:dyDescent="0.3">
      <c r="A7" s="26" t="s">
        <v>1</v>
      </c>
      <c r="B7" s="2">
        <v>13.2</v>
      </c>
    </row>
    <row r="8" spans="1:23" x14ac:dyDescent="0.3">
      <c r="A8" s="26" t="s">
        <v>2</v>
      </c>
      <c r="B8" s="2">
        <f>B7-B6</f>
        <v>1.1999999999999993</v>
      </c>
    </row>
    <row r="9" spans="1:23" ht="43.95" customHeight="1" x14ac:dyDescent="0.3">
      <c r="A9" s="27" t="s">
        <v>6</v>
      </c>
      <c r="B9" s="3">
        <f>1+3.32*LN(20)</f>
        <v>10.945831148199249</v>
      </c>
    </row>
    <row r="10" spans="1:23" ht="28.8" x14ac:dyDescent="0.3">
      <c r="A10" s="28" t="s">
        <v>7</v>
      </c>
      <c r="B10" s="4">
        <f>B8/B9</f>
        <v>0.10963077940384792</v>
      </c>
    </row>
    <row r="11" spans="1:23" x14ac:dyDescent="0.3">
      <c r="A11" s="2"/>
    </row>
    <row r="13" spans="1:23" x14ac:dyDescent="0.3">
      <c r="A13" s="12"/>
      <c r="B13" s="5">
        <f>$B$6+$B$10</f>
        <v>12.109630779403847</v>
      </c>
      <c r="C13" s="5">
        <f>B13+$B$10</f>
        <v>12.219261558807695</v>
      </c>
      <c r="D13" s="5">
        <f t="shared" ref="D13:M13" si="1">C13+$B$10</f>
        <v>12.328892338211542</v>
      </c>
      <c r="E13" s="5">
        <f t="shared" si="1"/>
        <v>12.438523117615389</v>
      </c>
      <c r="F13" s="5">
        <f t="shared" si="1"/>
        <v>12.548153897019237</v>
      </c>
      <c r="G13" s="5">
        <f t="shared" si="1"/>
        <v>12.657784676423084</v>
      </c>
      <c r="H13" s="5">
        <f t="shared" si="1"/>
        <v>12.767415455826931</v>
      </c>
      <c r="I13" s="5">
        <f t="shared" si="1"/>
        <v>12.877046235230779</v>
      </c>
      <c r="J13" s="5">
        <f t="shared" si="1"/>
        <v>12.986677014634626</v>
      </c>
      <c r="K13" s="5">
        <f t="shared" si="1"/>
        <v>13.096307794038474</v>
      </c>
      <c r="L13" s="5">
        <f t="shared" si="1"/>
        <v>13.205938573442321</v>
      </c>
      <c r="M13" s="9">
        <f t="shared" si="1"/>
        <v>13.315569352846168</v>
      </c>
    </row>
    <row r="14" spans="1:23" x14ac:dyDescent="0.3">
      <c r="A14" s="29" t="s">
        <v>8</v>
      </c>
      <c r="B14" t="s">
        <v>16</v>
      </c>
      <c r="C14" t="s">
        <v>9</v>
      </c>
      <c r="D14" t="s">
        <v>17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18</v>
      </c>
      <c r="L14" t="s">
        <v>19</v>
      </c>
      <c r="M14" s="9"/>
    </row>
    <row r="15" spans="1:23" x14ac:dyDescent="0.3">
      <c r="A15" s="29" t="s">
        <v>4</v>
      </c>
      <c r="B15" s="2">
        <v>3</v>
      </c>
      <c r="C15" s="2">
        <v>1</v>
      </c>
      <c r="D15" s="2">
        <v>2</v>
      </c>
      <c r="E15" s="2">
        <v>1</v>
      </c>
      <c r="F15" s="2">
        <v>2</v>
      </c>
      <c r="G15" s="2">
        <v>2</v>
      </c>
      <c r="H15" s="2">
        <v>1</v>
      </c>
      <c r="I15" s="2">
        <v>2</v>
      </c>
      <c r="J15" s="2">
        <v>1</v>
      </c>
      <c r="K15" s="2">
        <v>2</v>
      </c>
      <c r="L15" s="2">
        <v>3</v>
      </c>
      <c r="M15" s="9"/>
    </row>
    <row r="17" spans="1:13" ht="12.75" customHeight="1" x14ac:dyDescent="0.3"/>
    <row r="18" spans="1:13" hidden="1" x14ac:dyDescent="0.3"/>
    <row r="19" spans="1:13" ht="15.75" customHeight="1" x14ac:dyDescent="0.3">
      <c r="A19" s="28" t="s">
        <v>20</v>
      </c>
      <c r="B19" s="7">
        <v>12.055</v>
      </c>
      <c r="C19" s="7">
        <v>12.164999999999999</v>
      </c>
      <c r="D19" s="8">
        <v>12.275</v>
      </c>
      <c r="E19" s="8">
        <v>12.385</v>
      </c>
      <c r="F19" s="8">
        <v>12.494999999999999</v>
      </c>
      <c r="G19" s="8">
        <v>12.605</v>
      </c>
      <c r="H19" s="8">
        <v>12.715</v>
      </c>
      <c r="I19" s="8">
        <v>12.824999999999999</v>
      </c>
      <c r="J19" s="8">
        <v>12.935</v>
      </c>
      <c r="K19" s="8">
        <v>13.045</v>
      </c>
      <c r="L19" s="8">
        <v>13.154999999999999</v>
      </c>
      <c r="M19" s="9"/>
    </row>
    <row r="20" spans="1:13" x14ac:dyDescent="0.3">
      <c r="A20" s="26" t="s">
        <v>21</v>
      </c>
      <c r="B20" s="2">
        <v>3</v>
      </c>
      <c r="C20" s="2">
        <v>1</v>
      </c>
      <c r="D20" s="2">
        <v>2</v>
      </c>
      <c r="E20" s="2">
        <v>1</v>
      </c>
      <c r="F20" s="2">
        <v>2</v>
      </c>
      <c r="G20" s="2">
        <v>2</v>
      </c>
      <c r="H20" s="2">
        <v>1</v>
      </c>
      <c r="I20" s="2">
        <v>2</v>
      </c>
      <c r="J20" s="2">
        <v>1</v>
      </c>
      <c r="K20" s="2">
        <v>2</v>
      </c>
      <c r="L20" s="2">
        <v>3</v>
      </c>
      <c r="M20" s="9"/>
    </row>
    <row r="21" spans="1:13" x14ac:dyDescent="0.3">
      <c r="A21" s="26" t="s">
        <v>5</v>
      </c>
      <c r="B21" s="2">
        <f>B20/20</f>
        <v>0.15</v>
      </c>
      <c r="C21" s="2">
        <f t="shared" ref="C21:L21" si="2">C20/20</f>
        <v>0.05</v>
      </c>
      <c r="D21" s="2">
        <f t="shared" si="2"/>
        <v>0.1</v>
      </c>
      <c r="E21" s="2">
        <f t="shared" si="2"/>
        <v>0.05</v>
      </c>
      <c r="F21" s="2">
        <f t="shared" si="2"/>
        <v>0.1</v>
      </c>
      <c r="G21" s="2">
        <f t="shared" si="2"/>
        <v>0.1</v>
      </c>
      <c r="H21" s="2">
        <f t="shared" si="2"/>
        <v>0.05</v>
      </c>
      <c r="I21" s="2">
        <f t="shared" si="2"/>
        <v>0.1</v>
      </c>
      <c r="J21" s="2">
        <f t="shared" si="2"/>
        <v>0.05</v>
      </c>
      <c r="K21" s="2">
        <f t="shared" si="2"/>
        <v>0.1</v>
      </c>
      <c r="L21" s="2">
        <f t="shared" si="2"/>
        <v>0.15</v>
      </c>
      <c r="M21" s="9"/>
    </row>
    <row r="22" spans="1:13" x14ac:dyDescent="0.3">
      <c r="A22" s="12"/>
      <c r="B22">
        <v>0.15</v>
      </c>
      <c r="C22">
        <f t="shared" ref="C22:L22" si="3">B22+C21</f>
        <v>0.2</v>
      </c>
      <c r="D22">
        <f t="shared" si="3"/>
        <v>0.30000000000000004</v>
      </c>
      <c r="E22">
        <f t="shared" si="3"/>
        <v>0.35000000000000003</v>
      </c>
      <c r="F22">
        <f t="shared" si="3"/>
        <v>0.45000000000000007</v>
      </c>
      <c r="G22">
        <f t="shared" si="3"/>
        <v>0.55000000000000004</v>
      </c>
      <c r="H22">
        <f t="shared" si="3"/>
        <v>0.60000000000000009</v>
      </c>
      <c r="I22">
        <f t="shared" si="3"/>
        <v>0.70000000000000007</v>
      </c>
      <c r="J22">
        <f t="shared" si="3"/>
        <v>0.75000000000000011</v>
      </c>
      <c r="K22">
        <f t="shared" si="3"/>
        <v>0.85000000000000009</v>
      </c>
      <c r="L22">
        <f t="shared" si="3"/>
        <v>1</v>
      </c>
      <c r="M22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S11" sqref="S11"/>
    </sheetView>
  </sheetViews>
  <sheetFormatPr defaultRowHeight="14.4" x14ac:dyDescent="0.3"/>
  <cols>
    <col min="1" max="1" width="26.5546875" customWidth="1"/>
  </cols>
  <sheetData>
    <row r="1" spans="1:17" x14ac:dyDescent="0.3">
      <c r="A1" s="15" t="s">
        <v>24</v>
      </c>
      <c r="B1" s="20">
        <f>(D4+E4+F4+G4+H4+I4+J4+K4+L4+M4+N4+O4+P4)/20</f>
        <v>8.19</v>
      </c>
      <c r="D1" s="19">
        <v>12</v>
      </c>
      <c r="E1" s="19">
        <v>12.1</v>
      </c>
      <c r="F1" s="19">
        <v>12.1</v>
      </c>
      <c r="G1" s="19">
        <v>12.2</v>
      </c>
      <c r="H1" s="19">
        <v>12.3</v>
      </c>
      <c r="I1" s="19">
        <v>12.4</v>
      </c>
      <c r="J1" s="19">
        <v>12.5</v>
      </c>
      <c r="K1" s="19">
        <v>12.5</v>
      </c>
      <c r="L1" s="19">
        <v>12.6</v>
      </c>
      <c r="M1" s="19">
        <v>12.6</v>
      </c>
      <c r="N1" s="19">
        <v>12.7</v>
      </c>
      <c r="O1" s="19">
        <v>12.8</v>
      </c>
      <c r="P1" s="19">
        <v>12.8</v>
      </c>
      <c r="Q1" s="19">
        <v>12.9</v>
      </c>
    </row>
    <row r="2" spans="1:17" x14ac:dyDescent="0.3">
      <c r="A2" s="15" t="s">
        <v>25</v>
      </c>
      <c r="B2" s="20">
        <v>13</v>
      </c>
      <c r="D2" s="19">
        <v>13</v>
      </c>
      <c r="E2" s="19">
        <v>13</v>
      </c>
      <c r="F2" s="19">
        <v>13</v>
      </c>
      <c r="G2" s="19">
        <v>13.1</v>
      </c>
      <c r="H2" s="19">
        <v>13.1</v>
      </c>
      <c r="I2" s="19">
        <v>13.2</v>
      </c>
      <c r="J2" s="19"/>
      <c r="K2" s="19"/>
      <c r="L2" s="19"/>
      <c r="M2" s="19"/>
      <c r="N2" s="19"/>
      <c r="O2" s="19"/>
      <c r="P2" s="19"/>
      <c r="Q2" s="19"/>
    </row>
    <row r="3" spans="1:17" x14ac:dyDescent="0.3">
      <c r="A3" s="15" t="s">
        <v>26</v>
      </c>
      <c r="B3" s="20">
        <v>12.35</v>
      </c>
      <c r="D3" s="23"/>
      <c r="E3" s="23"/>
      <c r="F3" s="23"/>
      <c r="G3" s="23"/>
      <c r="H3" s="23"/>
      <c r="I3" s="23" t="s">
        <v>23</v>
      </c>
      <c r="J3" s="23"/>
      <c r="K3" s="23"/>
      <c r="L3" s="23"/>
      <c r="M3" s="23"/>
      <c r="N3" s="23"/>
      <c r="O3" s="23"/>
      <c r="P3" s="23"/>
      <c r="Q3" s="23"/>
    </row>
    <row r="4" spans="1:17" x14ac:dyDescent="0.3">
      <c r="A4" s="15" t="s">
        <v>2</v>
      </c>
      <c r="B4" s="20">
        <f>P4-D4</f>
        <v>1.1999999999999993</v>
      </c>
      <c r="D4" s="8">
        <v>12</v>
      </c>
      <c r="E4" s="13">
        <v>12.1</v>
      </c>
      <c r="F4" s="8">
        <v>12.2</v>
      </c>
      <c r="G4" s="8">
        <v>12.3</v>
      </c>
      <c r="H4" s="8">
        <v>12.4</v>
      </c>
      <c r="I4" s="8">
        <v>12.5</v>
      </c>
      <c r="J4" s="8">
        <v>12.6</v>
      </c>
      <c r="K4" s="8">
        <v>12.7</v>
      </c>
      <c r="L4" s="8">
        <v>12.8</v>
      </c>
      <c r="M4" s="8">
        <v>12.9</v>
      </c>
      <c r="N4" s="8">
        <v>13</v>
      </c>
      <c r="O4" s="8">
        <v>13.1</v>
      </c>
      <c r="P4" s="8">
        <v>13.2</v>
      </c>
      <c r="Q4" s="25" t="s">
        <v>3</v>
      </c>
    </row>
    <row r="5" spans="1:17" x14ac:dyDescent="0.3">
      <c r="A5" s="15" t="s">
        <v>27</v>
      </c>
      <c r="B5" s="20">
        <f>SQRT(B10)</f>
        <v>4.4698433977042198</v>
      </c>
      <c r="D5" s="24">
        <v>1</v>
      </c>
      <c r="E5" s="24">
        <v>2</v>
      </c>
      <c r="F5" s="24">
        <v>1</v>
      </c>
      <c r="G5" s="24">
        <v>1</v>
      </c>
      <c r="H5" s="24">
        <v>1</v>
      </c>
      <c r="I5" s="24">
        <v>2</v>
      </c>
      <c r="J5" s="24">
        <v>2</v>
      </c>
      <c r="K5" s="24">
        <v>1</v>
      </c>
      <c r="L5" s="24">
        <v>2</v>
      </c>
      <c r="M5" s="24">
        <v>1</v>
      </c>
      <c r="N5" s="24">
        <v>3</v>
      </c>
      <c r="O5" s="24">
        <v>2</v>
      </c>
      <c r="P5" s="24">
        <v>1</v>
      </c>
      <c r="Q5" s="25" t="s">
        <v>4</v>
      </c>
    </row>
    <row r="6" spans="1:17" x14ac:dyDescent="0.3">
      <c r="A6" s="15" t="s">
        <v>28</v>
      </c>
      <c r="B6" s="21">
        <f>(B5*100)/B1</f>
        <v>54.576842462810987</v>
      </c>
      <c r="D6" s="24">
        <f>D4/15</f>
        <v>0.8</v>
      </c>
      <c r="E6" s="24">
        <f t="shared" ref="E6:P6" si="0">E4/15</f>
        <v>0.80666666666666664</v>
      </c>
      <c r="F6" s="24">
        <f t="shared" si="0"/>
        <v>0.81333333333333324</v>
      </c>
      <c r="G6" s="24">
        <f>G4/15</f>
        <v>0.82000000000000006</v>
      </c>
      <c r="H6" s="24">
        <f t="shared" si="0"/>
        <v>0.82666666666666666</v>
      </c>
      <c r="I6" s="24">
        <f t="shared" si="0"/>
        <v>0.83333333333333337</v>
      </c>
      <c r="J6" s="24">
        <f t="shared" si="0"/>
        <v>0.84</v>
      </c>
      <c r="K6" s="24">
        <f t="shared" si="0"/>
        <v>0.84666666666666657</v>
      </c>
      <c r="L6" s="24">
        <f t="shared" si="0"/>
        <v>0.85333333333333339</v>
      </c>
      <c r="M6" s="24">
        <f t="shared" si="0"/>
        <v>0.86</v>
      </c>
      <c r="N6" s="24">
        <f t="shared" si="0"/>
        <v>0.8666666666666667</v>
      </c>
      <c r="O6" s="24">
        <f t="shared" si="0"/>
        <v>0.87333333333333329</v>
      </c>
      <c r="P6" s="24">
        <f t="shared" si="0"/>
        <v>0.88</v>
      </c>
      <c r="Q6" s="25" t="s">
        <v>5</v>
      </c>
    </row>
    <row r="7" spans="1:17" x14ac:dyDescent="0.3">
      <c r="A7" s="15" t="s">
        <v>29</v>
      </c>
      <c r="B7" s="21">
        <f>SQRT((20/(20-1))*B10)</f>
        <v>4.585962563255281</v>
      </c>
    </row>
    <row r="8" spans="1:17" ht="28.8" x14ac:dyDescent="0.3">
      <c r="A8" s="16" t="s">
        <v>32</v>
      </c>
      <c r="B8" s="20">
        <f>(ABS(D1-B1)+ABS(E1-B1)+ABS(F1-B1)+ABS(G1-B1)+ABS(H1-B1)+ABS(I1-B1)+ABS(J1-B1)+ABS(K1-B1)+ABS(L1-B1)+ABS(M1-B1)+ABS(N1-B1)+ABS(O1-B1)+ABS(P1-B1)+ABS(Q1-B1)+ABS(D2-B1)+ABS(E2-B1)+ABS(F2-B1)+ABS(G2-B1)+ABS(H2-B1)+ABS(I2-B1))/20</f>
        <v>4.4550000000000001</v>
      </c>
    </row>
    <row r="9" spans="1:17" x14ac:dyDescent="0.3">
      <c r="A9" s="17" t="s">
        <v>30</v>
      </c>
      <c r="B9" s="22">
        <f>D4+E4+F4+G4+H4+I4+J4+K4+L4+M4+N4+O4+P4</f>
        <v>163.79999999999998</v>
      </c>
    </row>
    <row r="10" spans="1:17" ht="28.8" x14ac:dyDescent="0.3">
      <c r="A10" s="18" t="s">
        <v>31</v>
      </c>
      <c r="B10" s="20">
        <f>((D1-B1)^2+(E1-B1)^2+(F1-B1)^2+(G1-B1)^2+(H1-B1)^2+(I1-B1)^2+(J1-B1)^2+(K1-B1)^2+(L1-B1)^2+(M1-B1)^2+(N1-B1)^2+(O1-B1)^2+(P1-B1)^2+(Q1-B1)^2+(D2-B1)^2+(E2-B1)^2+(F2-B1)^2+(G2-B1)^2+(H2-B1)^2+(I2-B1)^2)/20</f>
        <v>19.979500000000002</v>
      </c>
    </row>
    <row r="14" spans="1:17" x14ac:dyDescent="0.3">
      <c r="G14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2022-10-12T12:37:37Z</dcterms:modified>
</cp:coreProperties>
</file>