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</sheets>
  <calcPr calcId="145621"/>
</workbook>
</file>

<file path=xl/calcChain.xml><?xml version="1.0" encoding="utf-8"?>
<calcChain xmlns="http://schemas.openxmlformats.org/spreadsheetml/2006/main"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CA878" i="13" l="1"/>
  <c r="CA879" i="13"/>
  <c r="CA880" i="13"/>
  <c r="CA881" i="13"/>
  <c r="CA882" i="13"/>
  <c r="CA883" i="13"/>
  <c r="CA884" i="13"/>
  <c r="CA885" i="13"/>
  <c r="CA886" i="13"/>
  <c r="CA887" i="13"/>
  <c r="CA888" i="13"/>
  <c r="CA889" i="13"/>
  <c r="CA890" i="13"/>
  <c r="CA891" i="13"/>
  <c r="CA892" i="13"/>
  <c r="CA893" i="13"/>
  <c r="CA894" i="13"/>
  <c r="CA895" i="13"/>
  <c r="CA896" i="13"/>
  <c r="CA897" i="13"/>
  <c r="CA898" i="13"/>
  <c r="CA899" i="13"/>
  <c r="CA900" i="13"/>
  <c r="CA901" i="13"/>
  <c r="CA902" i="13"/>
  <c r="CA903" i="13"/>
  <c r="CA904" i="13"/>
  <c r="CA905" i="13"/>
  <c r="CA906" i="13"/>
  <c r="CA907" i="13"/>
  <c r="CA908" i="13"/>
  <c r="CA909" i="13"/>
  <c r="CA910" i="13"/>
  <c r="CA911" i="13"/>
  <c r="CA912" i="13"/>
  <c r="CA913" i="13"/>
  <c r="CA914" i="13"/>
  <c r="CA915" i="13"/>
  <c r="CA916" i="13"/>
  <c r="CA917" i="13"/>
  <c r="CA918" i="13"/>
  <c r="CA919" i="13"/>
  <c r="CA920" i="13"/>
  <c r="CA921" i="13"/>
  <c r="CA922" i="13"/>
  <c r="CA923" i="13"/>
  <c r="CA924" i="13"/>
  <c r="CA925" i="13"/>
  <c r="CA926" i="13"/>
  <c r="CA927" i="13"/>
  <c r="CA928" i="13"/>
  <c r="CA929" i="13"/>
  <c r="CA930" i="13"/>
  <c r="CA931" i="13"/>
  <c r="CA932" i="13"/>
  <c r="CA933" i="13"/>
  <c r="CA934" i="13"/>
  <c r="CA935" i="13"/>
  <c r="CA936" i="13"/>
  <c r="CA937" i="13"/>
  <c r="CA938" i="13"/>
  <c r="CA939" i="13"/>
  <c r="CA940" i="13"/>
  <c r="CA941" i="13"/>
  <c r="CA942" i="13"/>
  <c r="CA943" i="13"/>
  <c r="CA944" i="13"/>
  <c r="CA945" i="13"/>
  <c r="CA946" i="13"/>
  <c r="CA947" i="13"/>
  <c r="CA948" i="13"/>
  <c r="CA949" i="13"/>
  <c r="BY949" i="13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CA877" i="13"/>
  <c r="BY877" i="13"/>
  <c r="AC877" i="13"/>
  <c r="AG877" i="13" s="1"/>
  <c r="CA876" i="13"/>
  <c r="BY876" i="13"/>
  <c r="AC876" i="13"/>
  <c r="AG876" i="13" s="1"/>
  <c r="CA875" i="13"/>
  <c r="BY875" i="13"/>
  <c r="AC875" i="13"/>
  <c r="AG875" i="13" s="1"/>
  <c r="CA874" i="13"/>
  <c r="BY874" i="13"/>
  <c r="AC874" i="13"/>
  <c r="AG874" i="13" s="1"/>
  <c r="CA873" i="13"/>
  <c r="BY873" i="13"/>
  <c r="AC873" i="13"/>
  <c r="AG873" i="13" s="1"/>
  <c r="CA872" i="13"/>
  <c r="BY872" i="13"/>
  <c r="AC872" i="13"/>
  <c r="AG872" i="13" s="1"/>
  <c r="CA871" i="13"/>
  <c r="BY871" i="13"/>
  <c r="AC871" i="13"/>
  <c r="AG871" i="13" s="1"/>
  <c r="CA870" i="13"/>
  <c r="BY870" i="13"/>
  <c r="AC870" i="13"/>
  <c r="AG870" i="13" s="1"/>
  <c r="AC878" i="13"/>
  <c r="CA869" i="13"/>
  <c r="BY869" i="13"/>
  <c r="AC869" i="13"/>
  <c r="AG869" i="13" s="1"/>
  <c r="CA868" i="13"/>
  <c r="BY868" i="13"/>
  <c r="AC868" i="13"/>
  <c r="AG868" i="13" s="1"/>
  <c r="CA867" i="13"/>
  <c r="BY867" i="13"/>
  <c r="AC867" i="13"/>
  <c r="AG867" i="13" s="1"/>
  <c r="CA866" i="13"/>
  <c r="BY866" i="13"/>
  <c r="AC866" i="13"/>
  <c r="AG866" i="13" s="1"/>
  <c r="CA865" i="13"/>
  <c r="BY865" i="13"/>
  <c r="AC865" i="13"/>
  <c r="AG865" i="13" s="1"/>
  <c r="CA864" i="13"/>
  <c r="BY864" i="13"/>
  <c r="AC864" i="13"/>
  <c r="AG864" i="13" s="1"/>
  <c r="CA863" i="13"/>
  <c r="BY863" i="13"/>
  <c r="AC863" i="13"/>
  <c r="AG863" i="13" s="1"/>
  <c r="CA862" i="13"/>
  <c r="BY862" i="13"/>
  <c r="AC862" i="13"/>
  <c r="AG862" i="13" s="1"/>
  <c r="CA861" i="13"/>
  <c r="BY861" i="13"/>
  <c r="AC861" i="13"/>
  <c r="AG861" i="13" s="1"/>
  <c r="CA860" i="13"/>
  <c r="BY860" i="13"/>
  <c r="AC860" i="13"/>
  <c r="AG860" i="13" s="1"/>
  <c r="CA859" i="13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G832" i="13"/>
  <c r="AC832" i="13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CA778" i="13" l="1"/>
  <c r="BY778" i="13"/>
  <c r="BY777" i="13"/>
  <c r="BY776" i="13"/>
  <c r="BY775" i="13"/>
  <c r="BY774" i="13"/>
  <c r="CA773" i="13"/>
  <c r="BY773" i="13"/>
  <c r="AC773" i="13"/>
  <c r="AG773" i="13" s="1"/>
  <c r="CA772" i="13"/>
  <c r="BY772" i="13"/>
  <c r="AC772" i="13"/>
  <c r="AG772" i="13" s="1"/>
  <c r="CA771" i="13"/>
  <c r="BY771" i="13"/>
  <c r="AC771" i="13"/>
  <c r="AG771" i="13" s="1"/>
  <c r="CA770" i="13"/>
  <c r="BY770" i="13"/>
  <c r="AC770" i="13"/>
  <c r="AG770" i="13" s="1"/>
  <c r="CA769" i="13"/>
  <c r="BY769" i="13"/>
  <c r="AC769" i="13"/>
  <c r="AG769" i="13" s="1"/>
  <c r="CA768" i="13"/>
  <c r="BY768" i="13"/>
  <c r="AC768" i="13"/>
  <c r="AG768" i="13" s="1"/>
  <c r="CA767" i="13"/>
  <c r="BY767" i="13"/>
  <c r="AC767" i="13"/>
  <c r="AG767" i="13" s="1"/>
  <c r="CA766" i="13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CA757" i="13"/>
  <c r="BY757" i="13"/>
  <c r="AC757" i="13"/>
  <c r="AG757" i="13" s="1"/>
  <c r="CA756" i="13"/>
  <c r="BY756" i="13"/>
  <c r="AC756" i="13"/>
  <c r="CA755" i="13"/>
  <c r="BY755" i="13"/>
  <c r="AC755" i="13"/>
  <c r="AG755" i="13" s="1"/>
  <c r="CA754" i="13"/>
  <c r="BY754" i="13"/>
  <c r="AC754" i="13"/>
  <c r="CA753" i="13"/>
  <c r="BY753" i="13"/>
  <c r="AC753" i="13"/>
  <c r="AG753" i="13" s="1"/>
  <c r="CA752" i="13"/>
  <c r="BY752" i="13"/>
  <c r="AC752" i="13"/>
  <c r="CA751" i="13"/>
  <c r="BY751" i="13"/>
  <c r="AC751" i="13"/>
  <c r="AG751" i="13" s="1"/>
  <c r="CA750" i="13"/>
  <c r="BY750" i="13"/>
  <c r="AC750" i="13"/>
  <c r="CA749" i="13"/>
  <c r="BY749" i="13"/>
  <c r="AC749" i="13"/>
  <c r="AG749" i="13" s="1"/>
  <c r="CA748" i="13"/>
  <c r="BY748" i="13"/>
  <c r="AC748" i="13"/>
  <c r="CA747" i="13"/>
  <c r="BY747" i="13"/>
  <c r="AC747" i="13"/>
  <c r="AG747" i="13" s="1"/>
  <c r="CA746" i="13"/>
  <c r="BY746" i="13"/>
  <c r="AC746" i="13"/>
  <c r="CA745" i="13"/>
  <c r="BY745" i="13"/>
  <c r="AC745" i="13"/>
  <c r="AG745" i="13" s="1"/>
  <c r="CA744" i="13"/>
  <c r="BY744" i="13"/>
  <c r="AC744" i="13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CA3" i="13" l="1"/>
  <c r="CA4" i="13"/>
  <c r="CA5" i="13"/>
  <c r="CA6" i="13"/>
  <c r="CA7" i="13"/>
  <c r="CA8" i="13"/>
  <c r="CA9" i="13"/>
  <c r="CA10" i="13"/>
  <c r="CA11" i="13"/>
  <c r="CA12" i="13"/>
  <c r="CA13" i="13"/>
  <c r="CA14" i="13"/>
  <c r="CA15" i="13"/>
  <c r="CA16" i="13"/>
  <c r="CA17" i="13"/>
  <c r="CA18" i="13"/>
  <c r="CA19" i="13"/>
  <c r="CA20" i="13"/>
  <c r="CA21" i="13"/>
  <c r="CA22" i="13"/>
  <c r="CA23" i="13"/>
  <c r="CA24" i="13"/>
  <c r="CA25" i="13"/>
  <c r="CA26" i="13"/>
  <c r="CA27" i="13"/>
  <c r="CA28" i="13"/>
  <c r="CA29" i="13"/>
  <c r="CA30" i="13"/>
  <c r="CA31" i="13"/>
  <c r="CA32" i="13"/>
  <c r="CA33" i="13"/>
  <c r="CA34" i="13"/>
  <c r="CA35" i="13"/>
  <c r="CA36" i="13"/>
  <c r="CA37" i="13"/>
  <c r="CA38" i="13"/>
  <c r="CA39" i="13"/>
  <c r="CA40" i="13"/>
  <c r="CA41" i="13"/>
  <c r="CA42" i="13"/>
  <c r="CA43" i="13"/>
  <c r="CA44" i="13"/>
  <c r="CA45" i="13"/>
  <c r="CA46" i="13"/>
  <c r="CA47" i="13"/>
  <c r="CA48" i="13"/>
  <c r="CA49" i="13"/>
  <c r="CA50" i="13"/>
  <c r="CA51" i="13"/>
  <c r="CA52" i="13"/>
  <c r="CA53" i="13"/>
  <c r="CA54" i="13"/>
  <c r="CA55" i="13"/>
  <c r="CA56" i="13"/>
  <c r="CA57" i="13"/>
  <c r="CA58" i="13"/>
  <c r="CA59" i="13"/>
  <c r="CA60" i="13"/>
  <c r="CA61" i="13"/>
  <c r="CA62" i="13"/>
  <c r="CA63" i="13"/>
  <c r="CA64" i="13"/>
  <c r="CA65" i="13"/>
  <c r="CA66" i="13"/>
  <c r="CA67" i="13"/>
  <c r="CA68" i="13"/>
  <c r="CA69" i="13"/>
  <c r="CA70" i="13"/>
  <c r="CA71" i="13"/>
  <c r="CA72" i="13"/>
  <c r="CA73" i="13"/>
  <c r="CA77" i="13"/>
  <c r="CA78" i="13"/>
  <c r="CA79" i="13"/>
  <c r="CA80" i="13"/>
  <c r="CA81" i="13"/>
  <c r="CA82" i="13"/>
  <c r="CA83" i="13"/>
  <c r="CA84" i="13"/>
  <c r="CA85" i="13"/>
  <c r="CA86" i="13"/>
  <c r="CA87" i="13"/>
  <c r="CA88" i="13"/>
  <c r="CA89" i="13"/>
  <c r="CA90" i="13"/>
  <c r="CA91" i="13"/>
  <c r="CA96" i="13"/>
  <c r="CA97" i="13"/>
  <c r="CA98" i="13"/>
  <c r="CA99" i="13"/>
  <c r="CA100" i="13"/>
  <c r="CA101" i="13"/>
  <c r="CA102" i="13"/>
  <c r="CA103" i="13"/>
  <c r="CA104" i="13"/>
  <c r="CA105" i="13"/>
  <c r="CA106" i="13"/>
  <c r="CA107" i="13"/>
  <c r="CA108" i="13"/>
  <c r="CA109" i="13"/>
  <c r="CA110" i="13"/>
  <c r="CA111" i="13"/>
  <c r="CA112" i="13"/>
  <c r="CA113" i="13"/>
  <c r="CA114" i="13"/>
  <c r="CA115" i="13"/>
  <c r="CA116" i="13"/>
  <c r="CA117" i="13"/>
  <c r="CA118" i="13"/>
  <c r="CA119" i="13"/>
  <c r="CA120" i="13"/>
  <c r="CA128" i="13"/>
  <c r="CA129" i="13"/>
  <c r="CA130" i="13"/>
  <c r="CA131" i="13"/>
  <c r="CA132" i="13"/>
  <c r="CA133" i="13"/>
  <c r="CA134" i="13"/>
  <c r="CA135" i="13"/>
  <c r="CA136" i="13"/>
  <c r="CA137" i="13"/>
  <c r="CA138" i="13"/>
  <c r="CA139" i="13"/>
  <c r="CA140" i="13"/>
  <c r="CA141" i="13"/>
  <c r="CA142" i="13"/>
  <c r="CA143" i="13"/>
  <c r="CA144" i="13"/>
  <c r="CA145" i="13"/>
  <c r="CA146" i="13"/>
  <c r="CA147" i="13"/>
  <c r="CA148" i="13"/>
  <c r="CA149" i="13"/>
  <c r="CA150" i="13"/>
  <c r="CA151" i="13"/>
  <c r="CA152" i="13"/>
  <c r="CA153" i="13"/>
  <c r="CA154" i="13"/>
  <c r="CA155" i="13"/>
  <c r="CA156" i="13"/>
  <c r="CA157" i="13"/>
  <c r="CA158" i="13"/>
  <c r="CA180" i="13"/>
  <c r="CA181" i="13"/>
  <c r="CA182" i="13"/>
  <c r="CA183" i="13"/>
  <c r="CA184" i="13"/>
  <c r="CA185" i="13"/>
  <c r="CA186" i="13"/>
  <c r="CA187" i="13"/>
  <c r="CA188" i="13"/>
  <c r="CA189" i="13"/>
  <c r="CA190" i="13"/>
  <c r="CA191" i="13"/>
  <c r="CA192" i="13"/>
  <c r="CA193" i="13"/>
  <c r="CA194" i="13"/>
  <c r="CA195" i="13"/>
  <c r="CA196" i="13"/>
  <c r="CA197" i="13"/>
  <c r="CA198" i="13"/>
  <c r="CA199" i="13"/>
  <c r="CA200" i="13"/>
  <c r="CA201" i="13"/>
  <c r="CA202" i="13"/>
  <c r="CA203" i="13"/>
  <c r="CA204" i="13"/>
  <c r="CA205" i="13"/>
  <c r="CA206" i="13"/>
  <c r="CA207" i="13"/>
  <c r="CA208" i="13"/>
  <c r="CA209" i="13"/>
  <c r="CA210" i="13"/>
  <c r="CA211" i="13"/>
  <c r="CA212" i="13"/>
  <c r="CA213" i="13"/>
  <c r="CA214" i="13"/>
  <c r="CA216" i="13"/>
  <c r="CA218" i="13"/>
  <c r="CA219" i="13"/>
  <c r="CA223" i="13"/>
  <c r="CA224" i="13"/>
  <c r="CA226" i="13"/>
  <c r="CA229" i="13"/>
  <c r="CA230" i="13"/>
  <c r="CA231" i="13"/>
  <c r="CA232" i="13"/>
  <c r="CA233" i="13"/>
  <c r="CA234" i="13"/>
  <c r="CA235" i="13"/>
  <c r="CA236" i="13"/>
  <c r="CA237" i="13"/>
  <c r="CA238" i="13"/>
  <c r="CA239" i="13"/>
  <c r="CA240" i="13"/>
  <c r="CA241" i="13"/>
  <c r="CA242" i="13"/>
  <c r="CA243" i="13"/>
  <c r="CA244" i="13"/>
  <c r="CA253" i="13"/>
  <c r="CA254" i="13"/>
  <c r="CA255" i="13"/>
  <c r="CA256" i="13"/>
  <c r="CA257" i="13"/>
  <c r="CA258" i="13"/>
  <c r="CA259" i="13"/>
  <c r="CA260" i="13"/>
  <c r="CA261" i="13"/>
  <c r="CA262" i="13"/>
  <c r="CA263" i="13"/>
  <c r="CA264" i="13"/>
  <c r="CA268" i="13"/>
  <c r="CA269" i="13"/>
  <c r="CA270" i="13"/>
  <c r="CA271" i="13"/>
  <c r="CA272" i="13"/>
  <c r="CA273" i="13"/>
  <c r="CA274" i="13"/>
  <c r="CA275" i="13"/>
  <c r="CA276" i="13"/>
  <c r="CA277" i="13"/>
  <c r="CA278" i="13"/>
  <c r="CA279" i="13"/>
  <c r="CA280" i="13"/>
  <c r="CA281" i="13"/>
  <c r="CA282" i="13"/>
  <c r="CA283" i="13"/>
  <c r="CA284" i="13"/>
  <c r="CA285" i="13"/>
  <c r="CA286" i="13"/>
  <c r="CA287" i="13"/>
  <c r="CA288" i="13"/>
  <c r="CA289" i="13"/>
  <c r="CA290" i="13"/>
  <c r="CA291" i="13"/>
  <c r="CA292" i="13"/>
  <c r="CA293" i="13"/>
  <c r="CA294" i="13"/>
  <c r="CA295" i="13"/>
  <c r="CA296" i="13"/>
  <c r="CA297" i="13"/>
  <c r="CA298" i="13"/>
  <c r="CA299" i="13"/>
  <c r="CA300" i="13"/>
  <c r="CA301" i="13"/>
  <c r="CA302" i="13"/>
  <c r="CA303" i="13"/>
  <c r="CA304" i="13"/>
  <c r="CA305" i="13"/>
  <c r="CA306" i="13"/>
  <c r="CA307" i="13"/>
  <c r="CA308" i="13"/>
  <c r="CA309" i="13"/>
  <c r="CA310" i="13"/>
  <c r="CA311" i="13"/>
  <c r="CA312" i="13"/>
  <c r="CA313" i="13"/>
  <c r="CA314" i="13"/>
  <c r="CA315" i="13"/>
  <c r="CA316" i="13"/>
  <c r="CA317" i="13"/>
  <c r="CA318" i="13"/>
  <c r="CA319" i="13"/>
  <c r="CA320" i="13"/>
  <c r="CA321" i="13"/>
  <c r="CA322" i="13"/>
  <c r="CA323" i="13"/>
  <c r="CA324" i="13"/>
  <c r="CA326" i="13"/>
  <c r="CA327" i="13"/>
  <c r="CA328" i="13"/>
  <c r="CA329" i="13"/>
  <c r="CA330" i="13"/>
  <c r="CA331" i="13"/>
  <c r="CA332" i="13"/>
  <c r="CA333" i="13"/>
  <c r="CA334" i="13"/>
  <c r="CA335" i="13"/>
  <c r="CA336" i="13"/>
  <c r="CA337" i="13"/>
  <c r="CA338" i="13"/>
  <c r="CA339" i="13"/>
  <c r="CA340" i="13"/>
  <c r="CA341" i="13"/>
  <c r="CA342" i="13"/>
  <c r="CA343" i="13"/>
  <c r="CA344" i="13"/>
  <c r="CA345" i="13"/>
  <c r="CA346" i="13"/>
  <c r="CA347" i="13"/>
  <c r="CA348" i="13"/>
  <c r="CA349" i="13"/>
  <c r="CA350" i="13"/>
  <c r="CA351" i="13"/>
  <c r="CA352" i="13"/>
  <c r="CA353" i="13"/>
  <c r="CA354" i="13"/>
  <c r="CA355" i="13"/>
  <c r="CA356" i="13"/>
  <c r="CA357" i="13"/>
  <c r="CA358" i="13"/>
  <c r="CA359" i="13"/>
  <c r="CA360" i="13"/>
  <c r="CA361" i="13"/>
  <c r="CA362" i="13"/>
  <c r="CA363" i="13"/>
  <c r="CA364" i="13"/>
  <c r="CA365" i="13"/>
  <c r="CA366" i="13"/>
  <c r="CA367" i="13"/>
  <c r="CA368" i="13"/>
  <c r="CA369" i="13"/>
  <c r="CA370" i="13"/>
  <c r="CA371" i="13"/>
  <c r="CA372" i="13"/>
  <c r="CA373" i="13"/>
  <c r="CA374" i="13"/>
  <c r="CA375" i="13"/>
  <c r="CA376" i="13"/>
  <c r="CA377" i="13"/>
  <c r="CA378" i="13"/>
  <c r="CA379" i="13"/>
  <c r="CA381" i="13"/>
  <c r="CA382" i="13"/>
  <c r="CA383" i="13"/>
  <c r="CA384" i="13"/>
  <c r="CA385" i="13"/>
  <c r="CA386" i="13"/>
  <c r="CA387" i="13"/>
  <c r="CA388" i="13"/>
  <c r="CA389" i="13"/>
  <c r="CA390" i="13"/>
  <c r="CA391" i="13"/>
  <c r="CA392" i="13"/>
  <c r="CA394" i="13"/>
  <c r="CA395" i="13"/>
  <c r="CA396" i="13"/>
  <c r="CA397" i="13"/>
  <c r="CA398" i="13"/>
  <c r="CA399" i="13"/>
  <c r="CA400" i="13"/>
  <c r="CA401" i="13"/>
  <c r="CA402" i="13"/>
  <c r="CA403" i="13"/>
  <c r="CA404" i="13"/>
  <c r="CA405" i="13"/>
  <c r="CA406" i="13"/>
  <c r="CA407" i="13"/>
  <c r="CA408" i="13"/>
  <c r="CA409" i="13"/>
  <c r="CA410" i="13"/>
  <c r="CA411" i="13"/>
  <c r="CA412" i="13"/>
  <c r="CA413" i="13"/>
  <c r="CA414" i="13"/>
  <c r="CA415" i="13"/>
  <c r="CA416" i="13"/>
  <c r="CA417" i="13"/>
  <c r="CA418" i="13"/>
  <c r="CA419" i="13"/>
  <c r="CA420" i="13"/>
  <c r="CA421" i="13"/>
  <c r="CA422" i="13"/>
  <c r="CA423" i="13"/>
  <c r="CA424" i="13"/>
  <c r="CA425" i="13"/>
  <c r="CA426" i="13"/>
  <c r="CA427" i="13"/>
  <c r="CA428" i="13"/>
  <c r="CA429" i="13"/>
  <c r="CA430" i="13"/>
  <c r="CA431" i="13"/>
  <c r="CA432" i="13"/>
  <c r="CA433" i="13"/>
  <c r="CA434" i="13"/>
  <c r="CA435" i="13"/>
  <c r="CA436" i="13"/>
  <c r="CA437" i="13"/>
  <c r="CA438" i="13"/>
  <c r="CA439" i="13"/>
  <c r="CA440" i="13"/>
  <c r="CA441" i="13"/>
  <c r="CA442" i="13"/>
  <c r="CA443" i="13"/>
  <c r="CA444" i="13"/>
  <c r="CA445" i="13"/>
  <c r="CA446" i="13"/>
  <c r="CA447" i="13"/>
  <c r="CA448" i="13"/>
  <c r="CA449" i="13"/>
  <c r="CA450" i="13"/>
  <c r="CA451" i="13"/>
  <c r="CA452" i="13"/>
  <c r="CA453" i="13"/>
  <c r="CA454" i="13"/>
  <c r="CA455" i="13"/>
  <c r="CA456" i="13"/>
  <c r="CA457" i="13"/>
  <c r="CA458" i="13"/>
  <c r="CA459" i="13"/>
  <c r="CA460" i="13"/>
  <c r="CA461" i="13"/>
  <c r="CA462" i="13"/>
  <c r="CA463" i="13"/>
  <c r="CA464" i="13"/>
  <c r="CA465" i="13"/>
  <c r="CA466" i="13"/>
  <c r="CA467" i="13"/>
  <c r="CA468" i="13"/>
  <c r="CA469" i="13"/>
  <c r="CA470" i="13"/>
  <c r="CA471" i="13"/>
  <c r="CA472" i="13"/>
  <c r="CA473" i="13"/>
  <c r="CA474" i="13"/>
  <c r="CA475" i="13"/>
  <c r="CA476" i="13"/>
  <c r="CA477" i="13"/>
  <c r="CA478" i="13"/>
  <c r="CA479" i="13"/>
  <c r="CA480" i="13"/>
  <c r="CA481" i="13"/>
  <c r="CA482" i="13"/>
  <c r="CA483" i="13"/>
  <c r="CA484" i="13"/>
  <c r="CA485" i="13"/>
  <c r="CA486" i="13"/>
  <c r="CA487" i="13"/>
  <c r="CA488" i="13"/>
  <c r="CA489" i="13"/>
  <c r="CA490" i="13"/>
  <c r="CA491" i="13"/>
  <c r="CA492" i="13"/>
  <c r="CA496" i="13"/>
  <c r="CA497" i="13"/>
  <c r="CA499" i="13"/>
  <c r="CA500" i="13"/>
  <c r="CA501" i="13"/>
  <c r="CA502" i="13"/>
  <c r="CA503" i="13"/>
  <c r="CA504" i="13"/>
  <c r="CA505" i="13"/>
  <c r="CA506" i="13"/>
  <c r="CA507" i="13"/>
  <c r="CA508" i="13"/>
  <c r="CA509" i="13"/>
  <c r="CA510" i="13"/>
  <c r="CA511" i="13"/>
  <c r="CA512" i="13"/>
  <c r="CA513" i="13"/>
  <c r="CA514" i="13"/>
  <c r="CA515" i="13"/>
  <c r="CA516" i="13"/>
  <c r="CA517" i="13"/>
  <c r="CA518" i="13"/>
  <c r="CA519" i="13"/>
  <c r="CA520" i="13"/>
  <c r="CA521" i="13"/>
  <c r="CA522" i="13"/>
  <c r="CA523" i="13"/>
  <c r="CA524" i="13"/>
  <c r="CA525" i="13"/>
  <c r="CA526" i="13"/>
  <c r="CA527" i="13"/>
  <c r="CA528" i="13"/>
  <c r="CA529" i="13"/>
  <c r="CA530" i="13"/>
  <c r="CA531" i="13"/>
  <c r="CA532" i="13"/>
  <c r="CA533" i="13"/>
  <c r="CA537" i="13"/>
  <c r="CA539" i="13"/>
  <c r="CA540" i="13"/>
  <c r="CA542" i="13"/>
  <c r="CA543" i="13"/>
  <c r="CA544" i="13"/>
  <c r="CA545" i="13"/>
  <c r="CA546" i="13"/>
  <c r="CA547" i="13"/>
  <c r="CA548" i="13"/>
  <c r="CA549" i="13"/>
  <c r="CA550" i="13"/>
  <c r="CA551" i="13"/>
  <c r="CA552" i="13"/>
  <c r="CA553" i="13"/>
  <c r="CA554" i="13"/>
  <c r="CA555" i="13"/>
  <c r="CA556" i="13"/>
  <c r="CA557" i="13"/>
  <c r="CA558" i="13"/>
  <c r="CA559" i="13"/>
  <c r="CA560" i="13"/>
  <c r="CA561" i="13"/>
  <c r="CA562" i="13"/>
  <c r="CA563" i="13"/>
  <c r="CA564" i="13"/>
  <c r="CA565" i="13"/>
  <c r="CA566" i="13"/>
  <c r="CA567" i="13"/>
  <c r="CA568" i="13"/>
  <c r="CA569" i="13"/>
  <c r="CA570" i="13"/>
  <c r="CA571" i="13"/>
  <c r="CA572" i="13"/>
  <c r="CA573" i="13"/>
  <c r="CA574" i="13"/>
  <c r="CA575" i="13"/>
  <c r="CA576" i="13"/>
  <c r="CA585" i="13"/>
  <c r="CA586" i="13"/>
  <c r="CA587" i="13"/>
  <c r="CA588" i="13"/>
  <c r="CA589" i="13"/>
  <c r="CA590" i="13"/>
  <c r="CA591" i="13"/>
  <c r="CA592" i="13"/>
  <c r="CA593" i="13"/>
  <c r="CA594" i="13"/>
  <c r="CA595" i="13"/>
  <c r="CA596" i="13"/>
  <c r="CA597" i="13"/>
  <c r="CA598" i="13"/>
  <c r="CA599" i="13"/>
  <c r="CA600" i="13"/>
  <c r="CA603" i="13"/>
  <c r="CA604" i="13"/>
  <c r="CA605" i="13"/>
  <c r="CA606" i="13"/>
  <c r="CA607" i="13"/>
  <c r="CA608" i="13"/>
  <c r="CA609" i="13"/>
  <c r="CA610" i="13"/>
  <c r="CA612" i="13"/>
  <c r="CA613" i="13"/>
  <c r="CA614" i="13"/>
  <c r="CA615" i="13"/>
  <c r="CA616" i="13"/>
  <c r="CA617" i="13"/>
  <c r="CA618" i="13"/>
  <c r="CA619" i="13"/>
  <c r="CA620" i="13"/>
  <c r="CA621" i="13"/>
  <c r="CA622" i="13"/>
  <c r="CA623" i="13"/>
  <c r="CA624" i="13"/>
  <c r="CA625" i="13"/>
  <c r="CA626" i="13"/>
  <c r="CA627" i="13"/>
  <c r="CA628" i="13"/>
  <c r="CA629" i="13"/>
  <c r="CA630" i="13"/>
  <c r="CA631" i="13"/>
  <c r="CA632" i="13"/>
  <c r="CA633" i="13"/>
  <c r="CA634" i="13"/>
  <c r="CA640" i="13"/>
  <c r="CA641" i="13"/>
  <c r="CA642" i="13"/>
  <c r="CA643" i="13"/>
  <c r="CA644" i="13"/>
  <c r="CA645" i="13"/>
  <c r="CA646" i="13"/>
  <c r="CA647" i="13"/>
  <c r="CA648" i="13"/>
  <c r="CA649" i="13"/>
  <c r="CA650" i="13"/>
  <c r="CA651" i="13"/>
  <c r="CA652" i="13"/>
  <c r="CA653" i="13"/>
  <c r="CA654" i="13"/>
  <c r="CA655" i="13"/>
  <c r="CA656" i="13"/>
  <c r="CA657" i="13"/>
  <c r="CA658" i="13"/>
  <c r="CA659" i="13"/>
  <c r="CA660" i="13"/>
  <c r="CA661" i="13"/>
  <c r="CA662" i="13"/>
  <c r="CA663" i="13"/>
  <c r="CA664" i="13"/>
  <c r="CA665" i="13"/>
  <c r="CA666" i="13"/>
  <c r="CA667" i="13"/>
  <c r="CA668" i="13"/>
  <c r="CA669" i="13"/>
  <c r="CA670" i="13"/>
  <c r="CA671" i="13"/>
  <c r="CA672" i="13"/>
  <c r="CA673" i="13"/>
  <c r="CA674" i="13"/>
  <c r="CA675" i="13"/>
  <c r="CA676" i="13"/>
  <c r="CA677" i="13"/>
  <c r="CA678" i="13"/>
  <c r="CA679" i="13"/>
  <c r="CA680" i="13"/>
  <c r="CA681" i="13"/>
  <c r="CA682" i="13"/>
  <c r="CA683" i="13"/>
  <c r="CA684" i="13"/>
  <c r="CA685" i="13"/>
  <c r="CA686" i="13"/>
  <c r="CA687" i="13"/>
  <c r="CA688" i="13"/>
  <c r="CA689" i="13"/>
  <c r="CA690" i="13"/>
  <c r="CA691" i="13"/>
  <c r="CA692" i="13"/>
  <c r="CA693" i="13"/>
  <c r="CA694" i="13"/>
  <c r="CA695" i="13"/>
  <c r="CA696" i="13"/>
  <c r="CA697" i="13"/>
  <c r="CA698" i="13"/>
  <c r="CA699" i="13"/>
  <c r="CA700" i="13"/>
  <c r="CA701" i="13"/>
  <c r="CA702" i="13"/>
  <c r="CA703" i="13"/>
  <c r="CA704" i="13"/>
  <c r="CA705" i="13"/>
  <c r="CA706" i="13"/>
  <c r="CA707" i="13"/>
  <c r="CA708" i="13"/>
  <c r="CA709" i="13"/>
  <c r="CA710" i="13"/>
  <c r="CA711" i="13"/>
  <c r="CA712" i="13"/>
  <c r="CA713" i="13"/>
  <c r="CA714" i="13"/>
  <c r="CA715" i="13"/>
  <c r="CA716" i="13"/>
  <c r="CA717" i="13"/>
  <c r="CA718" i="13"/>
  <c r="CA719" i="13"/>
  <c r="CA720" i="13"/>
  <c r="CA721" i="13"/>
  <c r="CA722" i="13"/>
  <c r="CA723" i="13"/>
  <c r="CA724" i="13"/>
  <c r="CA725" i="13"/>
  <c r="CA726" i="13"/>
  <c r="CA727" i="13"/>
  <c r="CA728" i="13"/>
  <c r="CA729" i="13"/>
  <c r="CA730" i="13"/>
  <c r="CA731" i="13"/>
  <c r="CA732" i="13"/>
  <c r="CA733" i="13"/>
  <c r="CA734" i="13"/>
  <c r="CA735" i="13"/>
  <c r="CA736" i="13"/>
  <c r="CA737" i="13"/>
  <c r="CA738" i="13"/>
  <c r="CA739" i="13"/>
  <c r="CA740" i="13"/>
  <c r="CA741" i="13"/>
  <c r="CA742" i="13"/>
  <c r="CA743" i="13"/>
  <c r="CA758" i="13"/>
  <c r="CA759" i="13"/>
  <c r="CA760" i="13"/>
  <c r="CA761" i="13"/>
  <c r="CA762" i="13"/>
  <c r="CA763" i="13"/>
  <c r="CA764" i="13"/>
  <c r="CA765" i="13"/>
  <c r="CA774" i="13"/>
  <c r="CA775" i="13"/>
  <c r="CA776" i="13"/>
  <c r="CA777" i="13"/>
  <c r="CA779" i="13"/>
  <c r="CA780" i="13"/>
  <c r="CA781" i="13"/>
  <c r="CA782" i="13"/>
  <c r="CA783" i="13"/>
  <c r="CA784" i="13"/>
  <c r="CA785" i="13"/>
  <c r="CA786" i="13"/>
  <c r="CA787" i="13"/>
  <c r="CA788" i="13"/>
  <c r="CA789" i="13"/>
  <c r="CA790" i="13"/>
  <c r="CA791" i="13"/>
  <c r="CA792" i="13"/>
  <c r="CA793" i="13"/>
  <c r="CA794" i="13"/>
  <c r="CA795" i="13"/>
  <c r="CA796" i="13"/>
  <c r="CA797" i="13"/>
  <c r="CA850" i="13"/>
  <c r="CA851" i="13"/>
  <c r="CA852" i="13"/>
  <c r="CA853" i="13"/>
  <c r="CA854" i="13"/>
  <c r="CA855" i="13"/>
  <c r="CA856" i="13"/>
  <c r="CA857" i="13"/>
  <c r="CA858" i="13"/>
  <c r="BY741" i="13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CA639" i="13" s="1"/>
  <c r="BZ638" i="13"/>
  <c r="CA638" i="13" s="1"/>
  <c r="BJ639" i="13"/>
  <c r="AC639" i="13"/>
  <c r="BJ638" i="13"/>
  <c r="AC638" i="13"/>
  <c r="BZ637" i="13"/>
  <c r="CA637" i="13" s="1"/>
  <c r="BZ636" i="13"/>
  <c r="CA636" i="13" s="1"/>
  <c r="BZ635" i="13"/>
  <c r="CA635" i="13" s="1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CA611" i="13" s="1"/>
  <c r="AC611" i="13"/>
  <c r="AC610" i="13"/>
  <c r="AC609" i="13"/>
  <c r="AC608" i="13"/>
  <c r="AC607" i="13"/>
  <c r="AC606" i="13"/>
  <c r="AC605" i="13"/>
  <c r="AC604" i="13"/>
  <c r="BZ602" i="13"/>
  <c r="CA602" i="13" s="1"/>
  <c r="BZ601" i="13"/>
  <c r="CA601" i="13" s="1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CA584" i="13" s="1"/>
  <c r="BJ584" i="13"/>
  <c r="AC584" i="13"/>
  <c r="BZ583" i="13"/>
  <c r="CA583" i="13" s="1"/>
  <c r="BZ581" i="13"/>
  <c r="CA581" i="13" s="1"/>
  <c r="BZ582" i="13"/>
  <c r="CA582" i="13" s="1"/>
  <c r="BZ580" i="13"/>
  <c r="CA580" i="13" s="1"/>
  <c r="BJ583" i="13"/>
  <c r="AC583" i="13"/>
  <c r="BJ582" i="13"/>
  <c r="AC582" i="13"/>
  <c r="BJ581" i="13"/>
  <c r="AC581" i="13"/>
  <c r="BJ580" i="13"/>
  <c r="AC580" i="13"/>
  <c r="BZ579" i="13"/>
  <c r="CA579" i="13" s="1"/>
  <c r="BZ578" i="13"/>
  <c r="CA578" i="13" s="1"/>
  <c r="BZ577" i="13"/>
  <c r="CA577" i="13" s="1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CA536" i="13" s="1"/>
  <c r="BZ538" i="13"/>
  <c r="CA538" i="13" s="1"/>
  <c r="AC538" i="13"/>
  <c r="AC539" i="13"/>
  <c r="AC537" i="13"/>
  <c r="AC540" i="13"/>
  <c r="BZ541" i="13"/>
  <c r="CA541" i="13" s="1"/>
  <c r="BZ535" i="13"/>
  <c r="CA535" i="13" s="1"/>
  <c r="BZ534" i="13"/>
  <c r="CA534" i="13" s="1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CA498" i="13" s="1"/>
  <c r="AC498" i="13"/>
  <c r="AC497" i="13"/>
  <c r="BZ495" i="13"/>
  <c r="CA495" i="13" s="1"/>
  <c r="BZ494" i="13"/>
  <c r="CA494" i="13" s="1"/>
  <c r="AC495" i="13"/>
  <c r="AC496" i="13"/>
  <c r="AC494" i="13"/>
  <c r="BZ493" i="13"/>
  <c r="CA493" i="13" s="1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CA2" i="13" l="1"/>
  <c r="BJ424" i="13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CA393" i="13" s="1"/>
  <c r="AC396" i="13"/>
  <c r="AC387" i="13"/>
  <c r="BZ380" i="13"/>
  <c r="CA380" i="13" s="1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CA325" i="13" s="1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CA267" i="13" s="1"/>
  <c r="BZ265" i="13"/>
  <c r="CA265" i="13" s="1"/>
  <c r="BZ266" i="13"/>
  <c r="CA266" i="13" s="1"/>
  <c r="E5" i="14"/>
  <c r="E3" i="14"/>
  <c r="E2" i="14"/>
  <c r="O256" i="13"/>
  <c r="O257" i="13"/>
  <c r="O258" i="13"/>
  <c r="O259" i="13"/>
  <c r="O260" i="13"/>
  <c r="O261" i="13"/>
  <c r="O262" i="13"/>
  <c r="O264" i="13"/>
  <c r="O263" i="13"/>
  <c r="O255" i="13"/>
  <c r="O254" i="13"/>
  <c r="O253" i="13"/>
  <c r="BZ252" i="13"/>
  <c r="CA252" i="13" s="1"/>
  <c r="BZ251" i="13"/>
  <c r="CA251" i="13" s="1"/>
  <c r="BZ250" i="13"/>
  <c r="CA250" i="13" s="1"/>
  <c r="BZ249" i="13"/>
  <c r="CA249" i="13" s="1"/>
  <c r="BZ248" i="13"/>
  <c r="CA248" i="13" s="1"/>
  <c r="BZ247" i="13"/>
  <c r="CA247" i="13" s="1"/>
  <c r="BZ246" i="13"/>
  <c r="CA246" i="13" s="1"/>
  <c r="BZ245" i="13"/>
  <c r="CA245" i="13" s="1"/>
  <c r="AC247" i="13"/>
  <c r="AC246" i="13"/>
  <c r="AC245" i="13"/>
  <c r="BZ225" i="13"/>
  <c r="CA225" i="13" s="1"/>
  <c r="BZ228" i="13"/>
  <c r="CA228" i="13" s="1"/>
  <c r="BZ227" i="13"/>
  <c r="CA227" i="13" s="1"/>
  <c r="BZ222" i="13"/>
  <c r="CA222" i="13" s="1"/>
  <c r="BZ221" i="13"/>
  <c r="CA221" i="13" s="1"/>
  <c r="BZ220" i="13"/>
  <c r="CA220" i="13" s="1"/>
  <c r="BZ217" i="13"/>
  <c r="CA217" i="13" s="1"/>
  <c r="BZ215" i="13"/>
  <c r="CA215" i="13" s="1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CA179" i="13" s="1"/>
  <c r="AC179" i="13"/>
  <c r="BZ178" i="13"/>
  <c r="CA178" i="13" s="1"/>
  <c r="BZ177" i="13"/>
  <c r="CA177" i="13" s="1"/>
  <c r="BK178" i="13"/>
  <c r="BK177" i="13"/>
  <c r="BZ176" i="13"/>
  <c r="CA176" i="13" s="1"/>
  <c r="BZ175" i="13"/>
  <c r="CA175" i="13" s="1"/>
  <c r="BZ174" i="13"/>
  <c r="CA174" i="13" s="1"/>
  <c r="BZ172" i="13"/>
  <c r="CA172" i="13" s="1"/>
  <c r="BZ171" i="13"/>
  <c r="CA171" i="13" s="1"/>
  <c r="BZ170" i="13"/>
  <c r="CA170" i="13" s="1"/>
  <c r="BZ169" i="13"/>
  <c r="CA169" i="13" s="1"/>
  <c r="BZ168" i="13"/>
  <c r="CA168" i="13" s="1"/>
  <c r="BZ167" i="13"/>
  <c r="CA167" i="13" s="1"/>
  <c r="BZ173" i="13"/>
  <c r="CA173" i="13" s="1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CA166" i="13" s="1"/>
  <c r="BZ165" i="13"/>
  <c r="CA165" i="13" s="1"/>
  <c r="BZ164" i="13"/>
  <c r="CA164" i="13" s="1"/>
  <c r="AC166" i="13"/>
  <c r="AC165" i="13"/>
  <c r="AG165" i="13" s="1"/>
  <c r="AC164" i="13"/>
  <c r="BZ163" i="13"/>
  <c r="CA163" i="13" s="1"/>
  <c r="BZ162" i="13"/>
  <c r="CA162" i="13" s="1"/>
  <c r="BZ161" i="13"/>
  <c r="CA161" i="13" s="1"/>
  <c r="BZ160" i="13"/>
  <c r="CA160" i="13" s="1"/>
  <c r="BZ159" i="13"/>
  <c r="CA159" i="13" s="1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CA127" i="13" s="1"/>
  <c r="BZ126" i="13"/>
  <c r="CA126" i="13" s="1"/>
  <c r="BZ125" i="13"/>
  <c r="CA125" i="13" s="1"/>
  <c r="AC127" i="13"/>
  <c r="AG127" i="13" s="1"/>
  <c r="AC126" i="13"/>
  <c r="AC125" i="13"/>
  <c r="BZ122" i="13"/>
  <c r="CA122" i="13" s="1"/>
  <c r="BZ124" i="13"/>
  <c r="CA124" i="13" s="1"/>
  <c r="BZ123" i="13"/>
  <c r="CA123" i="13" s="1"/>
  <c r="BZ121" i="13"/>
  <c r="CA121" i="13" s="1"/>
  <c r="AG173" i="13" l="1"/>
  <c r="AC105" i="13"/>
  <c r="AC100" i="13"/>
  <c r="AC99" i="13"/>
  <c r="AC98" i="13"/>
  <c r="BZ95" i="13"/>
  <c r="CA95" i="13" s="1"/>
  <c r="BZ94" i="13"/>
  <c r="CA94" i="13" s="1"/>
  <c r="BZ93" i="13"/>
  <c r="CA93" i="13" s="1"/>
  <c r="BZ92" i="13"/>
  <c r="CA92" i="13" s="1"/>
  <c r="AC95" i="13"/>
  <c r="AC94" i="13"/>
  <c r="AC93" i="13"/>
  <c r="AC92" i="13"/>
  <c r="BZ76" i="13"/>
  <c r="CA76" i="13" s="1"/>
  <c r="BZ75" i="13"/>
  <c r="CA75" i="13" s="1"/>
  <c r="BZ74" i="13"/>
  <c r="CA74" i="13" s="1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O879" i="13"/>
  <c r="AC879" i="13" s="1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Q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<sst xmlns="http://schemas.openxmlformats.org/spreadsheetml/2006/main" count="19329" uniqueCount="1518">
  <si>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</si>
  <si>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</si>
  <si>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</si>
  <si>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</si>
  <si>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</si>
  <si>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</si>
  <si>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</si>
  <si>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</si>
  <si>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</si>
  <si>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</si>
  <si>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</si>
  <si>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</si>
  <si>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</si>
  <si>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</si>
  <si>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</si>
  <si>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</si>
  <si>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</si>
  <si>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</si>
  <si>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</si>
  <si>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</si>
  <si>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</si>
  <si>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</si>
  <si>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</si>
  <si>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</si>
  <si>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</si>
  <si>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</si>
  <si>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</si>
  <si>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</si>
  <si>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</si>
  <si>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</si>
  <si>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</si>
  <si>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</si>
  <si>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</si>
  <si>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</si>
  <si>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</si>
  <si>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</si>
  <si>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</si>
  <si>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</si>
  <si>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</si>
  <si>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</si>
  <si>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</si>
  <si>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</si>
  <si>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</si>
  <si>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</si>
  <si>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</si>
  <si>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</si>
  <si>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</si>
  <si>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</si>
  <si>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</si>
  <si>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</si>
  <si>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</si>
  <si>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</si>
  <si>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</si>
  <si>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</si>
  <si>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</si>
  <si>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</si>
  <si>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</si>
  <si>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</si>
  <si>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</si>
  <si>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</si>
  <si>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</si>
  <si>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</si>
  <si>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</si>
  <si>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</si>
  <si>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</si>
  <si>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</si>
  <si>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</si>
  <si>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</si>
  <si>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</si>
  <si>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</si>
  <si>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</si>
  <si>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</si>
  <si>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</si>
  <si>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</si>
  <si>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</si>
  <si>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</si>
  <si>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</si>
  <si>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</si>
  <si>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</si>
  <si>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</si>
  <si>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</si>
  <si>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</si>
  <si>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</si>
  <si>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</si>
  <si>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</si>
  <si>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</si>
  <si>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</si>
  <si>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</si>
  <si>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</si>
  <si>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</si>
  <si>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</si>
  <si>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</si>
  <si>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</si>
  <si>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</si>
  <si>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</si>
  <si>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</si>
  <si>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</si>
  <si>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</si>
  <si>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</si>
  <si>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</si>
  <si>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</si>
  <si>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</si>
  <si>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</si>
  <si>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</si>
  <si>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</si>
  <si>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</si>
  <si>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</si>
  <si>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</si>
  <si>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</si>
  <si>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</si>
  <si>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</si>
  <si>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</si>
  <si>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</si>
  <si>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</si>
  <si>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</si>
  <si>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</si>
  <si>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</si>
  <si>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</si>
  <si>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</si>
  <si>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</si>
  <si>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</si>
  <si>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</si>
  <si>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</si>
  <si>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</si>
  <si>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</si>
  <si>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</si>
  <si>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</si>
  <si>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</si>
  <si>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</si>
  <si>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</si>
  <si>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</si>
  <si>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</si>
  <si>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</si>
  <si>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</si>
  <si>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</si>
  <si>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</si>
  <si>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</si>
  <si>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</si>
  <si>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</si>
  <si>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</si>
  <si>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</si>
  <si>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</si>
  <si>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</si>
  <si>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</si>
  <si>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</si>
  <si>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</si>
  <si>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</si>
  <si>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</si>
  <si>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</si>
  <si>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</si>
  <si>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</si>
  <si>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</si>
  <si>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</si>
  <si>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</si>
  <si>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</si>
  <si>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</si>
  <si>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</si>
  <si>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</si>
  <si>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</si>
  <si>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</si>
  <si>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</si>
  <si>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</si>
  <si>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</si>
  <si>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</si>
  <si>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</si>
  <si>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</si>
  <si>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</si>
  <si>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</si>
  <si>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</si>
  <si>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</si>
  <si>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</si>
  <si>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</si>
  <si>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</si>
  <si>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</si>
  <si>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</si>
  <si>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</si>
  <si>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</si>
  <si>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</si>
  <si>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</si>
  <si>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</si>
  <si>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</si>
  <si>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</si>
  <si>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</si>
  <si>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</si>
  <si>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</si>
  <si>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</si>
  <si>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</si>
  <si>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</si>
  <si>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</si>
  <si>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</si>
  <si>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</si>
  <si>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</si>
  <si>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</si>
  <si>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</si>
  <si>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</si>
  <si>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</si>
  <si>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</si>
  <si>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</si>
  <si>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</si>
  <si>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</si>
  <si>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</si>
  <si>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</si>
  <si>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</si>
  <si>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</si>
  <si>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</si>
  <si>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</si>
  <si>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</si>
  <si>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</si>
  <si>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</si>
  <si>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</si>
  <si>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</si>
  <si>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</si>
  <si>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</si>
  <si>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</si>
  <si>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</si>
  <si>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</si>
  <si>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</si>
  <si>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</si>
  <si>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</si>
  <si>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</si>
  <si>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</si>
  <si>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</si>
  <si>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</si>
  <si>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</si>
  <si>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</si>
  <si>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</si>
  <si>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</si>
  <si>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</si>
  <si>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</si>
  <si>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</si>
  <si>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</si>
  <si>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</si>
  <si>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</si>
  <si>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</si>
  <si>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</si>
  <si>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</si>
  <si>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</si>
  <si>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</si>
  <si>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</si>
  <si>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</si>
  <si>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</si>
  <si>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</si>
  <si>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</si>
  <si>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</si>
  <si>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</si>
  <si>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</si>
  <si>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</si>
  <si>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</si>
  <si>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</si>
  <si>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</si>
  <si>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</si>
  <si>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</si>
  <si>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</si>
  <si>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</si>
  <si>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</si>
  <si>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</si>
  <si>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</si>
  <si>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</si>
  <si>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</si>
  <si>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</si>
  <si>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</si>
  <si>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</si>
  <si>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</si>
  <si>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</si>
  <si>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</si>
  <si>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</si>
  <si>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</si>
  <si>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</si>
  <si>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</si>
  <si>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</si>
  <si>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</si>
  <si>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</si>
  <si>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</si>
  <si>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</si>
  <si>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</si>
  <si>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</si>
  <si>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</si>
  <si>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</si>
  <si>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</si>
  <si>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</si>
  <si>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</si>
  <si>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</si>
  <si>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</si>
  <si>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</si>
  <si>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</si>
  <si>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</si>
  <si>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</si>
  <si>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</si>
  <si>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</si>
  <si>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</si>
  <si>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</si>
  <si>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</si>
  <si>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</si>
  <si>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</si>
  <si>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</si>
  <si>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</si>
  <si>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</si>
  <si>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</si>
  <si>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</si>
  <si>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</si>
  <si>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</si>
  <si>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</si>
  <si>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</si>
  <si>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</si>
  <si>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</si>
  <si>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</si>
  <si>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</si>
  <si>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</si>
  <si>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</si>
  <si>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</si>
  <si>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</si>
  <si>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</si>
  <si>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</si>
  <si>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</si>
  <si>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</si>
  <si>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</si>
  <si>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</si>
  <si>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</si>
  <si>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</si>
  <si>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</si>
  <si>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</si>
  <si>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</si>
  <si>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</si>
  <si>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</si>
  <si>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</si>
  <si>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</si>
  <si>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</si>
  <si>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</si>
  <si>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</si>
  <si>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</si>
  <si>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</si>
  <si>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</si>
  <si>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</si>
  <si>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</si>
  <si>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</si>
  <si>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</si>
  <si>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</si>
  <si>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</si>
  <si>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</si>
  <si>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</si>
  <si>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</si>
  <si>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</si>
  <si>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</si>
  <si>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</si>
  <si>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</si>
  <si>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</si>
  <si>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</si>
  <si>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</si>
  <si>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</si>
  <si>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</si>
  <si>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</si>
  <si>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</si>
  <si>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</si>
  <si>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</si>
  <si>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</si>
  <si>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</si>
  <si>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</si>
  <si>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</si>
  <si>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</si>
  <si>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</si>
  <si>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</si>
  <si>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</si>
  <si>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</si>
  <si>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</si>
  <si>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</si>
  <si>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</si>
  <si>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</si>
  <si>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</si>
  <si>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</si>
  <si>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</si>
  <si>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</si>
  <si>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</si>
  <si>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</si>
  <si>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</si>
  <si>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</si>
  <si>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</si>
  <si>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</si>
  <si>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</si>
  <si>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</si>
  <si>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</si>
  <si>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</si>
  <si>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</si>
  <si>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</si>
  <si>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</si>
  <si>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</si>
  <si>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</si>
  <si>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</si>
  <si>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</si>
  <si>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</si>
  <si>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</si>
  <si>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</si>
  <si>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</si>
  <si>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</si>
  <si>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</si>
  <si>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</si>
  <si>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</si>
  <si>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</si>
  <si>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</si>
  <si>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</si>
  <si>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</si>
  <si>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</si>
  <si>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</si>
  <si>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</si>
  <si>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</si>
  <si>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</si>
  <si>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</si>
  <si>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</si>
  <si>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</si>
  <si>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</si>
  <si>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</si>
  <si>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</si>
  <si>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</si>
  <si>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</si>
  <si>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</si>
  <si>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</si>
  <si>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</si>
  <si>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</si>
  <si>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</si>
  <si>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</si>
  <si>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</si>
  <si>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</si>
  <si>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</si>
  <si>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</si>
  <si>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</si>
  <si>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</si>
  <si>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</si>
  <si>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</si>
  <si>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</si>
  <si>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</si>
  <si>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</si>
  <si>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</si>
  <si>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</si>
  <si>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</si>
  <si>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</si>
  <si>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</si>
  <si>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</si>
  <si>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</si>
  <si>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</si>
  <si>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</si>
  <si>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</si>
  <si>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</si>
  <si>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</si>
  <si>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</si>
  <si>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</si>
  <si>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</si>
  <si>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</si>
  <si>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</si>
  <si>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</si>
  <si>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</si>
  <si>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</si>
  <si>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</si>
  <si>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</si>
  <si>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</si>
  <si>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</si>
  <si>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</si>
  <si>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</si>
  <si>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</si>
  <si>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</si>
  <si>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</si>
  <si>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</si>
  <si>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</si>
  <si>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</si>
  <si>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</si>
  <si>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</si>
  <si>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</si>
  <si>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</si>
  <si>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</si>
  <si>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</si>
  <si>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</si>
  <si>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</si>
  <si>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</si>
  <si>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</si>
  <si>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</si>
  <si>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</si>
  <si>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</si>
  <si>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</si>
  <si>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</si>
  <si>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</si>
  <si>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</si>
  <si>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</si>
  <si>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</si>
  <si>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</si>
  <si>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</si>
  <si>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</si>
  <si>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</si>
  <si>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</si>
  <si>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</si>
  <si>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</si>
  <si>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</si>
  <si>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</si>
  <si>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</si>
  <si>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</si>
  <si>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</si>
  <si>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</si>
  <si>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</si>
  <si>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</si>
  <si>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</si>
  <si>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</si>
  <si>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</si>
  <si>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</si>
  <si>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</si>
  <si>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</si>
  <si>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</si>
  <si>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</si>
  <si>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</si>
  <si>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</si>
  <si>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</si>
  <si>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</si>
  <si>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</si>
  <si>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</si>
  <si>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</si>
  <si>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</si>
  <si>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</si>
  <si>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</si>
  <si>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</si>
  <si>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</si>
  <si>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</si>
  <si>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</si>
  <si>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</si>
  <si>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</si>
  <si>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</si>
  <si>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</si>
  <si>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</si>
  <si>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</si>
  <si>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</si>
  <si>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</si>
  <si>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</si>
  <si>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</si>
  <si>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</si>
  <si>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</si>
  <si>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</si>
  <si>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</si>
  <si>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</si>
  <si>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</si>
  <si>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</si>
  <si>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</si>
  <si>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</si>
  <si>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</si>
  <si>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</si>
  <si>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</si>
  <si>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</si>
  <si>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</si>
  <si>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</si>
  <si>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</si>
  <si>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</si>
  <si>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</si>
  <si>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</si>
  <si>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</si>
  <si>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</si>
  <si>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</si>
  <si>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</si>
  <si>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</si>
  <si>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</si>
  <si>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</si>
  <si>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</si>
  <si>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</si>
  <si>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</si>
  <si>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</si>
  <si>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</si>
  <si>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</si>
  <si>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</si>
  <si>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</si>
  <si>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</si>
  <si>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</si>
  <si>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</si>
  <si>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</si>
  <si>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</si>
  <si>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</si>
  <si>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</si>
  <si>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</si>
  <si>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</si>
  <si>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</si>
  <si>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</si>
  <si>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</si>
  <si>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</si>
  <si>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</si>
  <si>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</si>
  <si>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</si>
  <si>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</si>
  <si>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</si>
  <si>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</si>
  <si>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</si>
  <si>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</si>
  <si>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</si>
  <si>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</si>
  <si>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</si>
  <si>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</si>
  <si>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</si>
  <si>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</si>
  <si>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</si>
  <si>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</si>
  <si>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</si>
  <si>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</si>
  <si>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</si>
  <si>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</si>
  <si>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</si>
  <si>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</si>
  <si>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</si>
  <si>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</si>
  <si>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</si>
  <si>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</si>
  <si>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</si>
  <si>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</si>
  <si>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</si>
  <si>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</si>
  <si>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</si>
  <si>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</si>
  <si>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</si>
  <si>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</si>
  <si>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</si>
  <si>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</si>
  <si>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</si>
  <si>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</si>
  <si>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</si>
  <si>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</si>
  <si>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</si>
  <si>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</si>
  <si>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</si>
  <si>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</si>
  <si>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</si>
  <si>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</si>
  <si>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</si>
  <si>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</si>
  <si>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</si>
  <si>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</si>
  <si>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</si>
  <si>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</si>
  <si>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</si>
  <si>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</si>
  <si>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</si>
  <si>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</si>
  <si>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</si>
  <si>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</si>
  <si>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</si>
  <si>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</si>
  <si>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</si>
  <si>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</si>
  <si>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</si>
  <si>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</si>
  <si>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</si>
  <si>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</si>
  <si>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</si>
  <si>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</si>
  <si>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</si>
  <si>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</si>
  <si>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</si>
  <si>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</si>
  <si>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</si>
  <si>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</si>
  <si>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</si>
  <si>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</si>
  <si>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</si>
  <si>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</si>
  <si>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</si>
  <si>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</si>
  <si>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</si>
  <si>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</si>
  <si>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</si>
  <si>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</si>
  <si>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</si>
  <si>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</si>
  <si>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</si>
  <si>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</si>
  <si>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</si>
  <si>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</si>
  <si>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</si>
  <si>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</si>
  <si>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</si>
  <si>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</si>
  <si>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</si>
  <si>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</si>
  <si>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</si>
  <si>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</si>
  <si>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</si>
  <si>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</si>
  <si>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</si>
  <si>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</si>
  <si>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</si>
  <si>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</si>
  <si>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</si>
  <si>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</si>
  <si>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</si>
  <si>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</si>
  <si>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</si>
  <si>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</si>
  <si>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</si>
  <si>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</si>
  <si>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</si>
  <si>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</si>
  <si>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</si>
  <si>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</si>
  <si>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</si>
  <si>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</si>
  <si>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</si>
  <si>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</si>
  <si>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</si>
  <si>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</si>
  <si>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</si>
  <si>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</si>
  <si>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</si>
  <si>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</si>
  <si>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</si>
  <si>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</si>
  <si>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</si>
  <si>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</si>
  <si>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</si>
  <si>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</si>
  <si>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</si>
  <si>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</si>
  <si>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</si>
  <si>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</si>
  <si>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</si>
  <si>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</si>
  <si>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</si>
  <si>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</si>
  <si>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</si>
  <si>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</si>
  <si>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</si>
  <si>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</si>
  <si>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</si>
  <si>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</si>
  <si>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</si>
  <si>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</si>
  <si>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</si>
  <si>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</si>
  <si>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</si>
  <si>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</si>
  <si>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</si>
  <si>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</si>
  <si>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</si>
  <si>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</si>
  <si>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</si>
  <si>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</si>
  <si>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</si>
  <si>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</si>
  <si>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</si>
  <si>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</si>
  <si>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</si>
  <si>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</si>
  <si>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</si>
  <si>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</si>
  <si>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</si>
  <si>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</si>
  <si>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</si>
  <si>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</si>
  <si>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</si>
  <si>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</si>
  <si>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</si>
  <si>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</si>
  <si>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</si>
  <si>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</si>
  <si>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</si>
  <si>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</si>
  <si>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</si>
  <si>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</si>
  <si>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</si>
  <si>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</si>
  <si>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</si>
  <si>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</si>
  <si>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</si>
  <si>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</si>
  <si>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</si>
  <si>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</si>
  <si>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</si>
  <si>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</si>
  <si>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</si>
  <si>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</si>
  <si>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</si>
  <si>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</si>
  <si>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</si>
  <si>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</si>
  <si>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</si>
  <si>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</si>
  <si>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</si>
  <si>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</si>
  <si>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</si>
  <si>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</si>
  <si>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</si>
  <si>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</si>
  <si>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</si>
  <si>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</si>
  <si>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</si>
  <si>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</si>
  <si>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</si>
  <si>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</si>
  <si>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</si>
  <si>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</si>
  <si>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</si>
  <si>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</si>
  <si>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</si>
  <si>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</si>
  <si>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</si>
  <si>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</si>
  <si>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</si>
  <si>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</si>
  <si>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</si>
  <si>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</si>
  <si>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</si>
  <si>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</si>
  <si>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</si>
  <si>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</si>
  <si>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</si>
  <si>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</si>
  <si>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</si>
  <si>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</si>
  <si>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</si>
  <si>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</si>
  <si>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</si>
  <si>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</si>
  <si>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</si>
  <si>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</si>
  <si>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</si>
  <si>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</si>
  <si>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</si>
  <si>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</si>
  <si>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</si>
  <si>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</si>
  <si>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</si>
  <si>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</si>
  <si>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</si>
  <si>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</si>
  <si>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</si>
  <si>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</si>
  <si>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</si>
  <si>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</si>
  <si>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</si>
  <si>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</si>
  <si>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</si>
  <si>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</si>
  <si>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</si>
  <si>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</si>
  <si>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</si>
  <si>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</si>
  <si>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</si>
  <si>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</si>
  <si>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</si>
  <si>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</si>
  <si>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</si>
  <si>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</si>
  <si>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</si>
  <si>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</si>
  <si>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</si>
  <si>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</si>
  <si>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</si>
  <si>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</si>
  <si>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</si>
  <si>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</si>
  <si>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</si>
  <si>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</si>
  <si>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</si>
  <si>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</si>
  <si>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</si>
  <si>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</si>
  <si>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</si>
  <si>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</si>
  <si>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</si>
  <si>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</si>
  <si>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</si>
  <si>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</si>
  <si>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</si>
  <si>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</si>
  <si>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</si>
  <si>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</si>
  <si>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</si>
  <si>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</si>
  <si>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</si>
  <si>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</si>
  <si>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</si>
  <si>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</si>
  <si>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</si>
  <si>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</si>
  <si>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</si>
  <si>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</si>
  <si>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</si>
  <si>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</si>
  <si>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</si>
  <si>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</si>
  <si>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</si>
  <si>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</si>
  <si>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</si>
  <si>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</si>
  <si>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</si>
  <si>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</si>
  <si>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</si>
  <si>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</si>
  <si>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</si>
  <si>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</si>
  <si>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</si>
  <si>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</si>
  <si>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</si>
  <si>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</si>
  <si>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</si>
  <si>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</si>
  <si>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</si>
  <si>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</si>
  <si>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</si>
  <si>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</si>
  <si>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</si>
  <si>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</si>
  <si>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</si>
  <si>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</si>
  <si>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</si>
  <si>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</si>
  <si>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</si>
  <si>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</si>
  <si>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</si>
  <si>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</si>
  <si>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</si>
  <si>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</si>
  <si>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</si>
  <si>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</si>
  <si>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</si>
  <si>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</si>
  <si>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</si>
  <si>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</si>
  <si>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</si>
  <si>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</si>
  <si>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</si>
  <si>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</si>
  <si>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</si>
  <si>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</si>
  <si>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</si>
  <si>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</si>
  <si>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</si>
  <si>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</si>
  <si>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</si>
  <si>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</si>
  <si>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</si>
  <si>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</si>
  <si>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</si>
  <si>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</si>
  <si>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</si>
  <si>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</si>
  <si>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</si>
  <si>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</si>
  <si>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</si>
  <si>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</si>
  <si>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</si>
  <si>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</si>
  <si>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</si>
  <si>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</si>
  <si>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</si>
  <si>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</si>
  <si>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</si>
  <si>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</si>
  <si>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</si>
  <si>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</si>
  <si>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</si>
  <si>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</si>
  <si>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</si>
  <si>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</si>
  <si>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</si>
  <si>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</si>
  <si>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</si>
  <si>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</si>
  <si>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</si>
  <si>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</si>
  <si>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</si>
  <si>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</si>
  <si>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</si>
  <si>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</si>
  <si>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</si>
  <si>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</si>
  <si>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</si>
  <si>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</si>
  <si>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</si>
  <si>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</si>
  <si>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</si>
  <si>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</si>
  <si>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</si>
  <si>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</si>
  <si>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</si>
  <si>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</si>
  <si>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</si>
  <si>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</si>
  <si>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</si>
  <si>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</si>
  <si>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</si>
  <si>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</si>
  <si>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</si>
  <si>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</si>
  <si>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</si>
  <si>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</si>
  <si>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</si>
  <si>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</si>
  <si>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</si>
  <si>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</si>
  <si>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</si>
  <si>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</si>
  <si>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</si>
  <si>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</si>
  <si>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</si>
  <si>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</si>
  <si>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</si>
  <si>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</si>
  <si>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</si>
  <si>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</si>
  <si>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</si>
  <si>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</si>
  <si>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</si>
  <si>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</si>
  <si>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</si>
  <si>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</si>
  <si>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</si>
  <si>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</si>
  <si>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</si>
  <si>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</si>
  <si>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</si>
  <si>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</si>
  <si>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</si>
  <si>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</si>
  <si>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</si>
  <si>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</si>
  <si>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</si>
  <si>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</si>
  <si>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</si>
  <si>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</si>
  <si>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</si>
  <si>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</si>
  <si>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</si>
  <si>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</si>
  <si>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</si>
  <si>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</si>
  <si>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</si>
  <si>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</si>
  <si>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</si>
  <si>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</si>
  <si>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</si>
  <si>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</si>
  <si>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</si>
  <si>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</si>
  <si>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</si>
  <si>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</si>
  <si>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</si>
  <si>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</si>
  <si>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</si>
  <si>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</si>
  <si>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</si>
  <si>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</si>
  <si>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</si>
  <si>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</si>
  <si>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</si>
  <si>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</si>
  <si>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</si>
  <si>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</si>
  <si>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</si>
  <si>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</si>
  <si>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</si>
  <si>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</si>
  <si>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</si>
  <si>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</si>
  <si>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</si>
  <si>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</si>
  <si>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</si>
  <si>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</si>
  <si>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</si>
  <si>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</si>
  <si>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</si>
  <si>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</si>
  <si>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</si>
  <si>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</si>
  <si>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</si>
  <si>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</si>
  <si>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</si>
  <si>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</si>
  <si>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</si>
  <si>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</si>
  <si>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</si>
  <si>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</si>
  <si>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</si>
  <si>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</si>
  <si>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</si>
  <si>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</si>
  <si>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</si>
  <si>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</si>
  <si>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</si>
  <si>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</si>
  <si>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</si>
  <si>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</si>
  <si>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</si>
  <si>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</si>
  <si>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</si>
  <si>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</si>
  <si>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</si>
  <si>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</si>
  <si>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</si>
  <si>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</si>
  <si>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</si>
  <si>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</si>
  <si>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</si>
  <si>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</si>
  <si>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</si>
  <si>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</si>
  <si>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</si>
  <si>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</si>
  <si>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</si>
  <si>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</si>
  <si>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</si>
  <si>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</si>
  <si>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</si>
  <si>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</si>
  <si>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</si>
  <si>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</si>
  <si>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</si>
  <si>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</si>
  <si>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</si>
  <si>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</si>
  <si>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</si>
  <si>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</si>
  <si>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</si>
  <si>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</si>
  <si>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</si>
  <si>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</si>
  <si>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</si>
  <si>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</si>
  <si>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</si>
  <si>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</si>
  <si>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</si>
  <si>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</si>
  <si>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</si>
  <si>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</si>
  <si>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</si>
  <si>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</si>
  <si>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</si>
  <si>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</si>
  <si>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</si>
  <si>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</si>
  <si>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</si>
  <si>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</si>
  <si>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</si>
  <si>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</si>
  <si>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</si>
  <si>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</si>
  <si>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</si>
  <si>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</si>
  <si>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</si>
  <si>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</si>
  <si>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</si>
  <si>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</si>
  <si>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</si>
  <si>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</si>
  <si>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</si>
  <si>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</si>
  <si>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</si>
  <si>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</si>
  <si>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</si>
  <si>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</si>
  <si>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</si>
  <si>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</si>
  <si>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</si>
  <si>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</si>
  <si>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</si>
  <si>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</si>
  <si>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</si>
  <si>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</si>
  <si>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</si>
  <si>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</si>
  <si>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</si>
  <si>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</si>
  <si>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</si>
  <si>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</si>
  <si>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</si>
  <si>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</si>
  <si>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</si>
  <si>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</si>
  <si>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</si>
  <si>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</si>
  <si>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</si>
  <si>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</si>
  <si>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</si>
  <si>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</si>
  <si>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</si>
  <si>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</si>
  <si>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</si>
  <si>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</si>
  <si>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</si>
  <si>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</si>
  <si>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</si>
  <si>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</si>
  <si>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</si>
  <si>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</si>
  <si>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</si>
  <si>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</si>
  <si>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</si>
  <si>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</si>
  <si>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</si>
  <si>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</si>
  <si>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</si>
  <si>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</si>
  <si>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</si>
  <si>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</si>
  <si>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</si>
  <si>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</si>
  <si>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</si>
  <si>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</si>
  <si>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</si>
  <si>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</si>
  <si>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</si>
  <si>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</si>
  <si>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</si>
  <si>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</si>
  <si>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</si>
  <si>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</si>
  <si>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</si>
  <si>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</si>
  <si>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</si>
  <si>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</si>
  <si>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</si>
  <si>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</si>
  <si>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</si>
  <si>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</si>
  <si>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</si>
  <si>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</si>
  <si>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</si>
  <si>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</si>
  <si>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</si>
  <si>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</si>
  <si>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</si>
  <si>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</si>
  <si>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</si>
  <si>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</si>
  <si>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</si>
  <si>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</si>
  <si>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</si>
  <si>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</si>
  <si>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</si>
  <si>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</si>
  <si>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</si>
  <si>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</si>
  <si>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</si>
  <si>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</si>
  <si>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</si>
  <si>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</si>
  <si>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</si>
  <si>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</si>
  <si>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</si>
  <si>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</si>
  <si>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</si>
  <si>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</si>
  <si>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</si>
  <si>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</si>
  <si>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</si>
  <si>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</si>
  <si>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</si>
  <si>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</si>
  <si>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</si>
  <si>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</si>
  <si>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</si>
  <si>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</si>
  <si>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</si>
  <si>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</si>
  <si>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</si>
  <si>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</si>
  <si>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</si>
  <si>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</si>
  <si>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</si>
  <si>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</si>
  <si>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</si>
  <si>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</si>
  <si>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</si>
  <si>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</si>
  <si>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</si>
  <si>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</si>
  <si>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</si>
  <si>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</si>
  <si>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</si>
  <si>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</si>
  <si>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</si>
  <si>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</si>
  <si>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</si>
  <si>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</si>
  <si>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</si>
  <si>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</si>
  <si>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</si>
  <si>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</si>
  <si>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</si>
  <si>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</si>
  <si>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</si>
  <si>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</si>
  <si>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</si>
  <si>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</si>
  <si>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</si>
  <si>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</si>
  <si>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</si>
  <si>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</si>
  <si>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</si>
  <si>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</si>
  <si>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</si>
  <si>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</si>
  <si>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</si>
  <si>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</si>
  <si>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</si>
  <si>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</si>
  <si>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</si>
  <si>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</si>
  <si>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</si>
  <si>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</si>
  <si>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</si>
  <si>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</si>
  <si>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</si>
  <si>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</si>
  <si>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</si>
  <si>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</si>
  <si>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</si>
  <si>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</si>
  <si>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</si>
  <si>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Xe  lamp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</si>
  <si>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</si>
  <si>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</si>
  <si>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</si>
  <si>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</si>
  <si>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</si>
  <si>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</si>
  <si>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</si>
  <si>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</si>
  <si>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</si>
  <si>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</si>
  <si>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</si>
  <si>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</si>
  <si>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</si>
  <si>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</si>
  <si>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</si>
  <si>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</si>
  <si>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</si>
  <si>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</si>
  <si>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</si>
  <si>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</si>
  <si>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</si>
  <si>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</si>
  <si>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</si>
  <si>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</si>
  <si>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</si>
  <si>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</si>
  <si>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</si>
  <si>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</si>
  <si>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</si>
  <si>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</si>
  <si>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</si>
  <si>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</si>
  <si>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</si>
  <si>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</si>
  <si>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</si>
  <si>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</si>
  <si>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</si>
  <si>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</si>
  <si>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</si>
  <si>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</si>
  <si>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</si>
  <si>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</si>
  <si>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</si>
  <si>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</si>
  <si>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RuO3</t>
  </si>
  <si>
    <t>RuO5</t>
  </si>
  <si>
    <t>RuO6</t>
  </si>
  <si>
    <t>RuO8</t>
  </si>
  <si>
    <t>RuO9</t>
  </si>
  <si>
    <t>RuO10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</si>
  <si>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</si>
  <si>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</si>
  <si>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</si>
  <si>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</si>
  <si>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</si>
  <si>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</si>
  <si>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</si>
  <si>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</si>
  <si>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</si>
  <si>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</si>
  <si>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</si>
  <si>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</si>
  <si>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</si>
  <si>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</si>
  <si>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</si>
  <si>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</si>
  <si>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</si>
  <si>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</si>
  <si>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</si>
  <si>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</si>
  <si>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</si>
  <si>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</si>
  <si>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</si>
  <si>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</si>
  <si>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</si>
  <si>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</si>
  <si>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</si>
  <si>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</si>
  <si>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</si>
  <si>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</si>
  <si>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</si>
  <si>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</si>
  <si>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</si>
  <si>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</si>
  <si>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</si>
  <si>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</si>
  <si>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</si>
  <si>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</si>
  <si>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</si>
  <si>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</si>
  <si>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</si>
  <si>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</si>
  <si>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</si>
  <si>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</si>
  <si>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</si>
  <si>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</si>
  <si>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</si>
  <si>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</si>
  <si>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</si>
  <si>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</si>
  <si>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</si>
  <si>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</si>
  <si>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</si>
  <si>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</si>
  <si>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</si>
  <si>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</si>
  <si>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</si>
  <si>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</si>
  <si>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</si>
  <si>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</si>
  <si>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</si>
  <si>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</si>
  <si>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</si>
  <si>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</si>
  <si>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</si>
  <si>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</si>
  <si>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</si>
  <si>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</si>
  <si>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</si>
  <si>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</si>
  <si>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</si>
  <si>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</si>
  <si>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</si>
  <si>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</si>
  <si>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</si>
  <si>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</si>
  <si>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</si>
  <si>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</si>
  <si>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</si>
  <si>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</si>
  <si>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</si>
  <si>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</si>
  <si>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</si>
  <si>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</si>
  <si>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</si>
  <si>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</si>
  <si>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</si>
  <si>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</si>
  <si>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</si>
  <si>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</si>
  <si>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</si>
  <si>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</si>
  <si>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</si>
  <si>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</si>
  <si>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</si>
  <si>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</si>
  <si>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</si>
  <si>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</si>
  <si>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</si>
  <si>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</si>
  <si>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</si>
  <si>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</si>
  <si>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</si>
  <si>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</si>
  <si>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</si>
  <si>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</si>
  <si>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</si>
  <si>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</si>
  <si>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</si>
  <si>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</si>
  <si>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</si>
  <si>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ВКР Сергея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</si>
  <si>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</si>
  <si>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</si>
  <si>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</si>
  <si>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</si>
  <si>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</si>
  <si>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</si>
  <si>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</si>
  <si>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</si>
  <si>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</si>
  <si>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</si>
  <si>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</si>
  <si>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</si>
  <si>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</si>
  <si>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</si>
  <si>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</si>
  <si>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</si>
  <si>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</si>
  <si>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</si>
  <si>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</si>
  <si>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Na2La2Mn05Ti25O10</t>
  </si>
  <si>
    <t>Na2La2Mn09Ti21O10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</si>
  <si>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</si>
  <si>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</si>
  <si>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</si>
  <si>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</si>
  <si>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</si>
  <si>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</si>
  <si>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</si>
  <si>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</si>
  <si>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10.1134/S1070363212040032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</si>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</sst>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99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2" fillId="0" borderId="0" xfId="2" applyFont="1"/>
    <xf numFmtId="0" fontId="2" fillId="2" borderId="0" xfId="2" applyFont="1" applyFill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6" fillId="4" borderId="0" xfId="2" applyFont="1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1" fillId="0" borderId="0" xfId="2" applyFont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104"/>
  <sheetViews>
    <sheetView tabSelected="1" workbookViewId="0">
      <pane ySplit="1" topLeftCell="A835" activePane="bottomLeft" state="frozen"/>
      <selection pane="bottomLeft" activeCell="F847" sqref="F847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16" width="8.88671875" customWidth="1"/>
    <col min="17" max="60" width="8.88671875" hidden="1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9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1307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9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  <c r="CA2">
        <f>LN(BZ2)</f>
        <v>4.8675344504555822</v>
      </c>
    </row>
    <row r="3" spans="1:79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  <c r="CA3">
        <f t="shared" ref="CA3:CA66" si="2">LN(BZ3)</f>
        <v>3.3322045101752038</v>
      </c>
    </row>
    <row r="4" spans="1:79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  <c r="CA4">
        <f t="shared" si="2"/>
        <v>4.0943445622221004</v>
      </c>
    </row>
    <row r="5" spans="1:79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  <c r="CA5">
        <f t="shared" si="2"/>
        <v>2.4849066497880004</v>
      </c>
    </row>
    <row r="6" spans="1:79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  <c r="CA6">
        <f t="shared" si="2"/>
        <v>2.6390573296152584</v>
      </c>
    </row>
    <row r="7" spans="1:79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  <c r="CA7">
        <f t="shared" si="2"/>
        <v>1.0986122886681098</v>
      </c>
    </row>
    <row r="8" spans="1:79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  <c r="CA8">
        <f t="shared" si="2"/>
        <v>0.69314718055994529</v>
      </c>
    </row>
    <row r="9" spans="1:79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  <c r="CA9">
        <f t="shared" si="2"/>
        <v>2.3025850929940459</v>
      </c>
    </row>
    <row r="10" spans="1:79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  <c r="CA10">
        <f t="shared" si="2"/>
        <v>1.6094379124341003</v>
      </c>
    </row>
    <row r="11" spans="1:79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  <c r="CA11" t="e">
        <f t="shared" si="2"/>
        <v>#NUM!</v>
      </c>
    </row>
    <row r="12" spans="1:79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3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  <c r="CA12">
        <f t="shared" si="2"/>
        <v>5.598421958998375</v>
      </c>
    </row>
    <row r="13" spans="1:79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4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3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  <c r="CA13">
        <f t="shared" si="2"/>
        <v>3.9889840465642745</v>
      </c>
    </row>
    <row r="14" spans="1:79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4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3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  <c r="CA14">
        <f t="shared" si="2"/>
        <v>4.499809670330265</v>
      </c>
    </row>
    <row r="15" spans="1:79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4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3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  <c r="CA15">
        <f t="shared" si="2"/>
        <v>3.3322045101752038</v>
      </c>
    </row>
    <row r="16" spans="1:79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4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3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  <c r="CA16">
        <f t="shared" si="2"/>
        <v>4.6051701859880918</v>
      </c>
    </row>
    <row r="17" spans="1:79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4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3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  <c r="CA17">
        <f t="shared" si="2"/>
        <v>3.2580965380214821</v>
      </c>
    </row>
    <row r="18" spans="1:79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4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3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  <c r="CA18">
        <f t="shared" si="2"/>
        <v>2.3025850929940459</v>
      </c>
    </row>
    <row r="19" spans="1:79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4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3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  <c r="CA19">
        <f t="shared" si="2"/>
        <v>4.7004803657924166</v>
      </c>
    </row>
    <row r="20" spans="1:79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4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3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  <c r="CA20">
        <f t="shared" si="2"/>
        <v>5.6347896031692493</v>
      </c>
    </row>
    <row r="21" spans="1:79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4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  <c r="CA21">
        <f t="shared" si="2"/>
        <v>8.9092352791922611</v>
      </c>
    </row>
    <row r="22" spans="1:79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5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  <c r="CA22">
        <f t="shared" si="2"/>
        <v>6.620073206530356</v>
      </c>
    </row>
    <row r="23" spans="1:79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6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5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  <c r="CA23">
        <f t="shared" si="2"/>
        <v>6.633318433280377</v>
      </c>
    </row>
    <row r="24" spans="1:79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6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5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  <c r="CA24">
        <f t="shared" si="2"/>
        <v>6.6066501861982152</v>
      </c>
    </row>
    <row r="25" spans="1:79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6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5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  <c r="CA25">
        <f t="shared" si="2"/>
        <v>5.7037824746562009</v>
      </c>
    </row>
    <row r="26" spans="1:79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6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5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  <c r="CA26">
        <f t="shared" si="2"/>
        <v>8.6827076298938106</v>
      </c>
    </row>
    <row r="27" spans="1:79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6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5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  <c r="CA27">
        <f t="shared" si="2"/>
        <v>8.0391573904732372</v>
      </c>
    </row>
    <row r="28" spans="1:79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6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5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  <c r="CA28">
        <f t="shared" si="2"/>
        <v>6.8772960714974287</v>
      </c>
    </row>
    <row r="29" spans="1:79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6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5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  <c r="CA29">
        <f t="shared" si="2"/>
        <v>9.0938065557202314</v>
      </c>
    </row>
    <row r="30" spans="1:79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6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5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  <c r="CA30">
        <f t="shared" si="2"/>
        <v>6.6720329454610674</v>
      </c>
    </row>
    <row r="31" spans="1:79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5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  <c r="CA31">
        <f t="shared" si="2"/>
        <v>6.6066501861982152</v>
      </c>
    </row>
    <row r="32" spans="1:79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7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5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  <c r="CA32">
        <f t="shared" si="2"/>
        <v>8.2427563457144775</v>
      </c>
    </row>
    <row r="33" spans="1:79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7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5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  <c r="CA33">
        <f t="shared" si="2"/>
        <v>7.8632667240095735</v>
      </c>
    </row>
    <row r="34" spans="1:79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7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5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  <c r="CA34">
        <f t="shared" si="2"/>
        <v>7.696212639346407</v>
      </c>
    </row>
    <row r="35" spans="1:79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7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5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  <c r="CA35">
        <f t="shared" si="2"/>
        <v>9.8521942581485771</v>
      </c>
    </row>
    <row r="36" spans="1:79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7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5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  <c r="CA36">
        <f t="shared" si="2"/>
        <v>9.7409686230383539</v>
      </c>
    </row>
    <row r="37" spans="1:79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7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5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  <c r="CA37">
        <f t="shared" si="2"/>
        <v>9.0240107937846901</v>
      </c>
    </row>
    <row r="38" spans="1:79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7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5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  <c r="CA38">
        <f t="shared" si="2"/>
        <v>10.668955394675699</v>
      </c>
    </row>
    <row r="39" spans="1:79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7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5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  <c r="CA39">
        <f t="shared" si="2"/>
        <v>9.7981270368783022</v>
      </c>
    </row>
    <row r="40" spans="1:79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5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  <c r="CA40">
        <f t="shared" si="2"/>
        <v>4.1896547420264252</v>
      </c>
    </row>
    <row r="41" spans="1:79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5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  <c r="CA41">
        <f t="shared" si="2"/>
        <v>3.5553480614894135</v>
      </c>
    </row>
    <row r="42" spans="1:79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5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  <c r="CA42">
        <f t="shared" si="2"/>
        <v>1.1939224684724346</v>
      </c>
    </row>
    <row r="43" spans="1:79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5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  <c r="CA43">
        <f t="shared" si="2"/>
        <v>1.6094379124341003</v>
      </c>
    </row>
    <row r="44" spans="1:79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5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  <c r="CA44">
        <f t="shared" si="2"/>
        <v>5.1761497325738288</v>
      </c>
    </row>
    <row r="45" spans="1:79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5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  <c r="CA45">
        <f t="shared" si="2"/>
        <v>1.3862943611198906</v>
      </c>
    </row>
    <row r="46" spans="1:79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5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  <c r="CA46">
        <f t="shared" si="2"/>
        <v>6.5027900459156234</v>
      </c>
    </row>
    <row r="47" spans="1:79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5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  <c r="CA47">
        <f t="shared" si="2"/>
        <v>1.0986122886681098</v>
      </c>
    </row>
    <row r="48" spans="1:79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  <c r="CA48">
        <f t="shared" si="2"/>
        <v>1.791759469228055</v>
      </c>
    </row>
    <row r="49" spans="1:79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  <c r="CA49">
        <f t="shared" si="2"/>
        <v>1.5040773967762742</v>
      </c>
    </row>
    <row r="50" spans="1:79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" t="s">
        <v>1145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  <c r="CA50">
        <f t="shared" si="2"/>
        <v>5.4595855141441589</v>
      </c>
    </row>
    <row r="51" spans="1:79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t="s">
        <v>1147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  <c r="CA51">
        <f t="shared" si="2"/>
        <v>3.970291913552122</v>
      </c>
    </row>
    <row r="52" spans="1:79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8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  <c r="CA52">
        <f t="shared" si="2"/>
        <v>2.7408400239252009</v>
      </c>
    </row>
    <row r="53" spans="1:79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8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  <c r="CA53">
        <f t="shared" si="2"/>
        <v>-1.3862943611198906</v>
      </c>
    </row>
    <row r="54" spans="1:79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" t="s">
        <v>1145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8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  <c r="CA54">
        <f t="shared" si="2"/>
        <v>0.61518563909023338</v>
      </c>
    </row>
    <row r="55" spans="1:79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t="s">
        <v>1147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8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  <c r="CA55">
        <f t="shared" si="2"/>
        <v>0.61518563909023338</v>
      </c>
    </row>
    <row r="56" spans="1:79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  <c r="CA56">
        <f t="shared" si="2"/>
        <v>-1.2039728043259361</v>
      </c>
    </row>
    <row r="57" spans="1:79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  <c r="CA57" t="e">
        <f t="shared" si="2"/>
        <v>#NUM!</v>
      </c>
    </row>
    <row r="58" spans="1:79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  <c r="CA58" t="e">
        <f t="shared" si="2"/>
        <v>#NUM!</v>
      </c>
    </row>
    <row r="59" spans="1:79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  <c r="CA59" t="e">
        <f t="shared" si="2"/>
        <v>#NUM!</v>
      </c>
    </row>
    <row r="60" spans="1:79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  <c r="CA60">
        <f t="shared" si="2"/>
        <v>7.3132203870903014</v>
      </c>
    </row>
    <row r="61" spans="1:79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  <c r="CA61">
        <f t="shared" si="2"/>
        <v>9.3325580047004326</v>
      </c>
    </row>
    <row r="62" spans="1:79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  <c r="CA62">
        <f t="shared" si="2"/>
        <v>6.3099182782265162</v>
      </c>
    </row>
    <row r="63" spans="1:79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  <c r="CA63">
        <f t="shared" si="2"/>
        <v>6.363028103540465</v>
      </c>
    </row>
    <row r="64" spans="1:79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  <c r="CA64">
        <f t="shared" si="2"/>
        <v>8.2052184263954118</v>
      </c>
    </row>
    <row r="65" spans="1:79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  <c r="CA65">
        <f t="shared" si="2"/>
        <v>7.0299729117063858</v>
      </c>
    </row>
    <row r="66" spans="1:79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  <c r="CA66">
        <f t="shared" si="2"/>
        <v>2.4595888418037104</v>
      </c>
    </row>
    <row r="67" spans="1:79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  <c r="CA67">
        <f t="shared" ref="CA67:CA130" si="9">LN(BZ67)</f>
        <v>2.7278528283983898</v>
      </c>
    </row>
    <row r="68" spans="1:79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  <c r="CA68">
        <f t="shared" si="9"/>
        <v>2.2082744135228043</v>
      </c>
    </row>
    <row r="69" spans="1:79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  <c r="CA69">
        <f t="shared" si="9"/>
        <v>2.0281482472922852</v>
      </c>
    </row>
    <row r="70" spans="1:79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  <c r="CA70">
        <f t="shared" si="9"/>
        <v>1.0296194171811581</v>
      </c>
    </row>
    <row r="71" spans="1:79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  <c r="CA71">
        <f t="shared" si="9"/>
        <v>1.791759469228055</v>
      </c>
    </row>
    <row r="72" spans="1:79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  <c r="CA72">
        <f t="shared" si="9"/>
        <v>1.5040773967762742</v>
      </c>
    </row>
    <row r="73" spans="1:79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9" t="s">
        <v>1145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  <c r="CA73">
        <f t="shared" si="9"/>
        <v>5.4595855141441589</v>
      </c>
    </row>
    <row r="74" spans="1:79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t="s">
        <v>1147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  <c r="CA74">
        <f t="shared" si="9"/>
        <v>3.970291913552122</v>
      </c>
    </row>
    <row r="75" spans="1:79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  <c r="CA75">
        <f t="shared" si="9"/>
        <v>1.2527629684953681</v>
      </c>
    </row>
    <row r="76" spans="1:79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  <c r="CA76">
        <f t="shared" si="9"/>
        <v>0.69314718055994529</v>
      </c>
    </row>
    <row r="77" spans="1:79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  <c r="CA77" t="e">
        <f t="shared" si="9"/>
        <v>#NUM!</v>
      </c>
    </row>
    <row r="78" spans="1:79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  <c r="CA78">
        <f t="shared" si="9"/>
        <v>3.6197972929264925</v>
      </c>
    </row>
    <row r="79" spans="1:79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  <c r="CA79">
        <f t="shared" si="9"/>
        <v>2.3674360653136621</v>
      </c>
    </row>
    <row r="80" spans="1:79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 t="s">
        <v>1149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  <c r="CA80" t="e">
        <f t="shared" si="9"/>
        <v>#NUM!</v>
      </c>
    </row>
    <row r="81" spans="1:80" x14ac:dyDescent="0.3">
      <c r="A81" s="5" t="s">
        <v>974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  <c r="CA81" t="e">
        <f t="shared" si="9"/>
        <v>#NUM!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  <c r="CA82" t="e">
        <f t="shared" si="9"/>
        <v>#NUM!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  <c r="CA83" t="e">
        <f t="shared" si="9"/>
        <v>#NUM!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  <c r="CA84">
        <f t="shared" si="9"/>
        <v>3.8133070324889884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A85">
        <f t="shared" si="9"/>
        <v>2.8903717578961645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A86">
        <f t="shared" si="9"/>
        <v>1.791759469228055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A87">
        <f t="shared" si="9"/>
        <v>1.3862943611198906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A88">
        <f t="shared" si="9"/>
        <v>2.3025850929940459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A89">
        <f t="shared" si="9"/>
        <v>1.3862943611198906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A90">
        <f t="shared" si="9"/>
        <v>1.791759469228055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A91">
        <f t="shared" si="9"/>
        <v>1.791759469228055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10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A92">
        <f t="shared" si="9"/>
        <v>6.5708829623395841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10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A93">
        <f t="shared" si="9"/>
        <v>3.0910424533583161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10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A94">
        <f t="shared" si="9"/>
        <v>3.8286413964890951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10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A95">
        <f t="shared" si="9"/>
        <v>5.4638318050256105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11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  <c r="CA96">
        <f t="shared" si="9"/>
        <v>3.9512437185814275</v>
      </c>
    </row>
    <row r="97" spans="1:79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11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  <c r="CA97">
        <f t="shared" si="9"/>
        <v>1.7749523509116738</v>
      </c>
    </row>
    <row r="98" spans="1:79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2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  <c r="CA98">
        <f t="shared" si="9"/>
        <v>6.9077552789821368</v>
      </c>
    </row>
    <row r="99" spans="1:79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2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  <c r="CA99">
        <f t="shared" si="9"/>
        <v>2.3025850929940459</v>
      </c>
    </row>
    <row r="100" spans="1:79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2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  <c r="CA100">
        <f t="shared" si="9"/>
        <v>5.9989365619466826</v>
      </c>
    </row>
    <row r="101" spans="1:79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  <c r="CA101">
        <f t="shared" si="9"/>
        <v>6.0137151560428022</v>
      </c>
    </row>
    <row r="102" spans="1:79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  <c r="CA102">
        <f t="shared" si="9"/>
        <v>5.4510384535657002</v>
      </c>
    </row>
    <row r="103" spans="1:79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  <c r="CA103">
        <f t="shared" si="9"/>
        <v>3.4339872044851463</v>
      </c>
    </row>
    <row r="104" spans="1:79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  <c r="CA104">
        <f t="shared" si="9"/>
        <v>2.3978952727983707</v>
      </c>
    </row>
    <row r="105" spans="1:79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3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  <c r="CA105">
        <f t="shared" si="9"/>
        <v>6.8416154764775916</v>
      </c>
    </row>
    <row r="106" spans="1:79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  <c r="CA106">
        <f t="shared" si="9"/>
        <v>5.8916442118257715</v>
      </c>
    </row>
    <row r="107" spans="1:79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  <c r="CA107">
        <f t="shared" si="9"/>
        <v>4.836281906951478</v>
      </c>
    </row>
    <row r="108" spans="1:79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  <c r="CA108">
        <f t="shared" si="9"/>
        <v>4.6151205168412597</v>
      </c>
    </row>
    <row r="109" spans="1:79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  <c r="CA109">
        <f t="shared" si="9"/>
        <v>4.5217885770490405</v>
      </c>
    </row>
    <row r="110" spans="1:79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  <c r="CA110">
        <f t="shared" si="9"/>
        <v>0</v>
      </c>
    </row>
    <row r="111" spans="1:79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  <c r="CA111">
        <f t="shared" si="9"/>
        <v>0</v>
      </c>
    </row>
    <row r="112" spans="1:79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  <c r="CA112">
        <f t="shared" si="9"/>
        <v>0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  <c r="CA113">
        <f t="shared" si="9"/>
        <v>1.3862943611198906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  <c r="CA114">
        <f t="shared" si="9"/>
        <v>1.791759469228055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11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1308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1309</v>
      </c>
      <c r="BT115" s="79" t="s">
        <v>464</v>
      </c>
      <c r="BU115" s="79" t="s">
        <v>1306</v>
      </c>
      <c r="BV115" s="79">
        <v>300</v>
      </c>
      <c r="BW115" s="79">
        <v>400</v>
      </c>
      <c r="BY115" s="79">
        <v>293</v>
      </c>
      <c r="BZ115" s="81">
        <v>0</v>
      </c>
      <c r="CA115" t="e">
        <f t="shared" si="9"/>
        <v>#NUM!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11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1308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1309</v>
      </c>
      <c r="BT116" s="79" t="s">
        <v>464</v>
      </c>
      <c r="BU116" s="79" t="s">
        <v>1306</v>
      </c>
      <c r="BV116" s="79">
        <v>300</v>
      </c>
      <c r="BW116" s="79">
        <v>400</v>
      </c>
      <c r="BY116" s="79">
        <v>293</v>
      </c>
      <c r="BZ116" s="81">
        <v>40</v>
      </c>
      <c r="CA116">
        <f t="shared" si="9"/>
        <v>3.6888794541139363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11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1308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1309</v>
      </c>
      <c r="BT117" s="79" t="s">
        <v>464</v>
      </c>
      <c r="BU117" s="79" t="s">
        <v>1306</v>
      </c>
      <c r="BV117" s="79">
        <v>300</v>
      </c>
      <c r="BW117" s="79">
        <v>400</v>
      </c>
      <c r="BY117" s="79">
        <v>293</v>
      </c>
      <c r="BZ117" s="81">
        <v>170</v>
      </c>
      <c r="CA117">
        <f t="shared" si="9"/>
        <v>5.1357984370502621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11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1308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1309</v>
      </c>
      <c r="BT118" s="79" t="s">
        <v>464</v>
      </c>
      <c r="BU118" s="79" t="s">
        <v>1306</v>
      </c>
      <c r="BV118" s="79">
        <v>300</v>
      </c>
      <c r="BW118" s="79">
        <v>400</v>
      </c>
      <c r="BY118" s="79">
        <v>293</v>
      </c>
      <c r="BZ118" s="81">
        <v>75</v>
      </c>
      <c r="CA118">
        <f t="shared" si="9"/>
        <v>4.3174881135363101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11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1308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1309</v>
      </c>
      <c r="BT119" s="79" t="s">
        <v>464</v>
      </c>
      <c r="BU119" s="79" t="s">
        <v>1306</v>
      </c>
      <c r="BV119" s="79">
        <v>300</v>
      </c>
      <c r="BW119" s="79">
        <v>400</v>
      </c>
      <c r="BY119" s="79">
        <v>293</v>
      </c>
      <c r="BZ119" s="81">
        <v>45</v>
      </c>
      <c r="CA119">
        <f t="shared" si="9"/>
        <v>3.8066624897703196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5" t="s">
        <v>558</v>
      </c>
      <c r="G120" s="2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11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1308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1309</v>
      </c>
      <c r="BT120" s="86" t="s">
        <v>464</v>
      </c>
      <c r="BU120" s="86" t="s">
        <v>1306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>
        <f t="shared" si="9"/>
        <v>3.912023005428146</v>
      </c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11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  <c r="CA121">
        <f t="shared" si="9"/>
        <v>3.6375861597263857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11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  <c r="CA122">
        <f t="shared" si="9"/>
        <v>4.1108738641733114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11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  <c r="CA123">
        <f t="shared" si="9"/>
        <v>2.5649493574615367</v>
      </c>
    </row>
    <row r="124" spans="1:79" x14ac:dyDescent="0.3">
      <c r="A124" s="2" t="s">
        <v>1310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11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  <c r="CA124">
        <f t="shared" si="9"/>
        <v>6.3126418386935574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4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  <c r="CA125">
        <f t="shared" si="9"/>
        <v>4.7833163713715656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4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  <c r="CA126">
        <f t="shared" si="9"/>
        <v>7.3408355541232746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4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  <c r="CA127">
        <f t="shared" si="9"/>
        <v>4.7095302013123339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11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 t="e">
        <f t="shared" si="9"/>
        <v>#NUM!</v>
      </c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11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 t="e">
        <f t="shared" si="9"/>
        <v>#NUM!</v>
      </c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11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 t="e">
        <f t="shared" si="9"/>
        <v>#NUM!</v>
      </c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11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  <c r="CA131">
        <f t="shared" ref="CA131:CA194" si="15">LN(BZ131)</f>
        <v>3.5835189384561099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32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11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  <c r="CA132">
        <f t="shared" si="15"/>
        <v>4.180522258463153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32" t="s">
        <v>1154</v>
      </c>
      <c r="G133" s="1" t="s">
        <v>1155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11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  <c r="CA133">
        <f t="shared" si="15"/>
        <v>4.4331949212482815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32" t="s">
        <v>1156</v>
      </c>
      <c r="G134" s="1" t="s">
        <v>1157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11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  <c r="CA134">
        <f t="shared" si="15"/>
        <v>4.2370008626236242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32" t="s">
        <v>1158</v>
      </c>
      <c r="G135" s="1" t="s">
        <v>1159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11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  <c r="CA135">
        <f t="shared" si="15"/>
        <v>3.5263605246161616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32" t="s">
        <v>1160</v>
      </c>
      <c r="G136" s="1" t="s">
        <v>1161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11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  <c r="CA136">
        <f t="shared" si="15"/>
        <v>2.5257286443082556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6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  <c r="CA137">
        <f t="shared" si="15"/>
        <v>3.5835189384561099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32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6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  <c r="CA138">
        <f t="shared" si="15"/>
        <v>4.180522258463153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32" t="s">
        <v>1154</v>
      </c>
      <c r="G139" s="1" t="s">
        <v>1155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6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  <c r="CA139">
        <f t="shared" si="15"/>
        <v>4.4331949212482815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32" t="s">
        <v>1156</v>
      </c>
      <c r="G140" s="1" t="s">
        <v>1157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6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  <c r="CA140">
        <f t="shared" si="15"/>
        <v>4.2370008626236242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32" t="s">
        <v>1158</v>
      </c>
      <c r="G141" s="1" t="s">
        <v>1159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6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  <c r="CA141">
        <f t="shared" si="15"/>
        <v>3.5263605246161616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32" t="s">
        <v>1160</v>
      </c>
      <c r="G142" s="1" t="s">
        <v>1161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6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  <c r="CA142">
        <f t="shared" si="15"/>
        <v>2.5257286443082556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11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7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1311</v>
      </c>
      <c r="BY143" s="79">
        <v>298</v>
      </c>
      <c r="BZ143" s="81">
        <v>4.37</v>
      </c>
      <c r="CA143">
        <f t="shared" si="15"/>
        <v>1.4747630091074988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11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7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1311</v>
      </c>
      <c r="BY144" s="79">
        <v>298</v>
      </c>
      <c r="BZ144" s="81">
        <v>6.27</v>
      </c>
      <c r="CA144">
        <f t="shared" si="15"/>
        <v>1.8357763546448294</v>
      </c>
    </row>
    <row r="145" spans="1:79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11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8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7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1311</v>
      </c>
      <c r="BY145" s="79">
        <v>298</v>
      </c>
      <c r="BZ145" s="81">
        <v>22.5</v>
      </c>
      <c r="CA145">
        <f t="shared" si="15"/>
        <v>3.1135153092103742</v>
      </c>
    </row>
    <row r="146" spans="1:79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11"/>
        <v>438.16588748099997</v>
      </c>
      <c r="AD146" s="57">
        <v>0</v>
      </c>
      <c r="AE146" s="55">
        <v>0</v>
      </c>
      <c r="AF146" s="55">
        <v>0</v>
      </c>
      <c r="AG146" s="52">
        <f t="shared" si="18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7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1311</v>
      </c>
      <c r="BY146" s="79">
        <v>298</v>
      </c>
      <c r="BZ146" s="81">
        <v>8.75</v>
      </c>
      <c r="CA146">
        <f t="shared" si="15"/>
        <v>2.1690537003695232</v>
      </c>
    </row>
    <row r="147" spans="1:79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11"/>
        <v>494.44948269600002</v>
      </c>
      <c r="AD147" s="57">
        <v>0</v>
      </c>
      <c r="AE147" s="55">
        <v>0</v>
      </c>
      <c r="AF147" s="55">
        <v>0</v>
      </c>
      <c r="AG147" s="52">
        <f t="shared" si="18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7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1311</v>
      </c>
      <c r="BY147" s="79">
        <v>298</v>
      </c>
      <c r="BZ147" s="81">
        <v>1.25</v>
      </c>
      <c r="CA147">
        <f t="shared" si="15"/>
        <v>0.22314355131420976</v>
      </c>
    </row>
    <row r="148" spans="1:79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11"/>
        <v>452.85337861199991</v>
      </c>
      <c r="AD148" s="57">
        <v>0</v>
      </c>
      <c r="AE148" s="55">
        <v>0</v>
      </c>
      <c r="AF148" s="55">
        <v>0</v>
      </c>
      <c r="AG148" s="52">
        <f t="shared" si="18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7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1311</v>
      </c>
      <c r="BY148" s="79">
        <v>298</v>
      </c>
      <c r="BZ148" s="81">
        <v>0</v>
      </c>
      <c r="CA148" t="e">
        <f t="shared" si="15"/>
        <v>#NUM!</v>
      </c>
    </row>
    <row r="149" spans="1:79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11"/>
        <v>435.13656298400002</v>
      </c>
      <c r="AD149" s="57">
        <v>0</v>
      </c>
      <c r="AE149" s="55">
        <v>0</v>
      </c>
      <c r="AF149" s="55">
        <v>0</v>
      </c>
      <c r="AG149" s="52">
        <f t="shared" si="18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7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1311</v>
      </c>
      <c r="BY149" s="79">
        <v>298</v>
      </c>
      <c r="BZ149" s="81">
        <v>10</v>
      </c>
      <c r="CA149">
        <f t="shared" si="15"/>
        <v>2.3025850929940459</v>
      </c>
    </row>
    <row r="150" spans="1:79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11"/>
        <v>439.36104476600002</v>
      </c>
      <c r="AD150" s="57">
        <v>0</v>
      </c>
      <c r="AE150" s="55">
        <v>0</v>
      </c>
      <c r="AF150" s="55">
        <v>0</v>
      </c>
      <c r="AG150" s="52">
        <f t="shared" si="18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7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1311</v>
      </c>
      <c r="BY150" s="79">
        <v>298</v>
      </c>
      <c r="BZ150" s="81">
        <v>2</v>
      </c>
      <c r="CA150">
        <f t="shared" si="15"/>
        <v>0.69314718055994529</v>
      </c>
    </row>
    <row r="151" spans="1:79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9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7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1311</v>
      </c>
      <c r="BY151" s="79">
        <v>298</v>
      </c>
      <c r="BZ151" s="81">
        <v>0</v>
      </c>
      <c r="CA151" t="e">
        <f t="shared" si="15"/>
        <v>#NUM!</v>
      </c>
    </row>
    <row r="152" spans="1:79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9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7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1311</v>
      </c>
      <c r="BY152" s="79">
        <v>298</v>
      </c>
      <c r="BZ152" s="81">
        <v>0</v>
      </c>
      <c r="CA152" t="e">
        <f t="shared" si="15"/>
        <v>#NUM!</v>
      </c>
    </row>
    <row r="153" spans="1:79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9"/>
        <v>435.59988762</v>
      </c>
      <c r="AD153" s="57">
        <v>0</v>
      </c>
      <c r="AE153" s="55">
        <v>0</v>
      </c>
      <c r="AF153" s="55">
        <v>0</v>
      </c>
      <c r="AG153" s="52">
        <f t="shared" ref="AG153:AG158" si="20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7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1311</v>
      </c>
      <c r="BY153" s="79">
        <v>298</v>
      </c>
      <c r="BZ153" s="81">
        <v>0.26250000000000001</v>
      </c>
      <c r="CA153">
        <f t="shared" si="15"/>
        <v>-1.3375041969504586</v>
      </c>
    </row>
    <row r="154" spans="1:79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9"/>
        <v>438.16588748099997</v>
      </c>
      <c r="AD154" s="57">
        <v>0</v>
      </c>
      <c r="AE154" s="55">
        <v>0</v>
      </c>
      <c r="AF154" s="55">
        <v>0</v>
      </c>
      <c r="AG154" s="52">
        <f t="shared" si="20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7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1311</v>
      </c>
      <c r="BY154" s="79">
        <v>298</v>
      </c>
      <c r="BZ154" s="81">
        <v>9.375E-2</v>
      </c>
      <c r="CA154">
        <f t="shared" si="15"/>
        <v>-2.367123614131617</v>
      </c>
    </row>
    <row r="155" spans="1:79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9"/>
        <v>494.44948269600002</v>
      </c>
      <c r="AD155" s="57">
        <v>0</v>
      </c>
      <c r="AE155" s="55">
        <v>0</v>
      </c>
      <c r="AF155" s="55">
        <v>0</v>
      </c>
      <c r="AG155" s="52">
        <f t="shared" si="20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7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1311</v>
      </c>
      <c r="BY155" s="79">
        <v>298</v>
      </c>
      <c r="BZ155" s="81">
        <v>0</v>
      </c>
      <c r="CA155" t="e">
        <f t="shared" si="15"/>
        <v>#NUM!</v>
      </c>
    </row>
    <row r="156" spans="1:79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9"/>
        <v>452.85337861199991</v>
      </c>
      <c r="AD156" s="57">
        <v>0</v>
      </c>
      <c r="AE156" s="55">
        <v>0</v>
      </c>
      <c r="AF156" s="55">
        <v>0</v>
      </c>
      <c r="AG156" s="52">
        <f t="shared" si="20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7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1311</v>
      </c>
      <c r="BY156" s="79">
        <v>298</v>
      </c>
      <c r="BZ156" s="81">
        <v>0</v>
      </c>
      <c r="CA156" t="e">
        <f t="shared" si="15"/>
        <v>#NUM!</v>
      </c>
    </row>
    <row r="157" spans="1:79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9"/>
        <v>435.13656298400002</v>
      </c>
      <c r="AD157" s="57">
        <v>0</v>
      </c>
      <c r="AE157" s="55">
        <v>0</v>
      </c>
      <c r="AF157" s="55">
        <v>0</v>
      </c>
      <c r="AG157" s="52">
        <f t="shared" si="20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7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1311</v>
      </c>
      <c r="BY157" s="79">
        <v>298</v>
      </c>
      <c r="BZ157" s="81">
        <v>6.25E-2</v>
      </c>
      <c r="CA157">
        <f t="shared" si="15"/>
        <v>-2.7725887222397811</v>
      </c>
    </row>
    <row r="158" spans="1:79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9"/>
        <v>439.36104476600002</v>
      </c>
      <c r="AD158" s="57">
        <v>0</v>
      </c>
      <c r="AE158" s="55">
        <v>0</v>
      </c>
      <c r="AF158" s="55">
        <v>0</v>
      </c>
      <c r="AG158" s="52">
        <f t="shared" si="20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7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1311</v>
      </c>
      <c r="BY158" s="79">
        <v>298</v>
      </c>
      <c r="BZ158" s="81">
        <v>1.2500000000000001E-2</v>
      </c>
      <c r="CA158">
        <f t="shared" si="15"/>
        <v>-4.3820266346738812</v>
      </c>
    </row>
    <row r="159" spans="1:79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11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  <c r="CA159">
        <f t="shared" si="15"/>
        <v>6.6463905148477291</v>
      </c>
    </row>
    <row r="160" spans="1:79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11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  <c r="CA160">
        <f t="shared" si="15"/>
        <v>3.3945083935113587</v>
      </c>
    </row>
    <row r="161" spans="1:79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1313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11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21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  <c r="CA161">
        <f t="shared" si="15"/>
        <v>6.6174029779744776</v>
      </c>
    </row>
    <row r="162" spans="1:79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1313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11"/>
        <v>201.43322940532801</v>
      </c>
      <c r="AD162" s="57">
        <v>0</v>
      </c>
      <c r="AE162" s="55">
        <v>0</v>
      </c>
      <c r="AF162" s="55">
        <v>0</v>
      </c>
      <c r="AG162" s="52">
        <f t="shared" si="21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  <c r="CA162">
        <f t="shared" si="15"/>
        <v>5.1704839950381514</v>
      </c>
    </row>
    <row r="163" spans="1:79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11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  <c r="CA163">
        <f t="shared" si="15"/>
        <v>3.8999504241938769</v>
      </c>
    </row>
    <row r="164" spans="1:79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22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1312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  <c r="CA164">
        <f t="shared" si="15"/>
        <v>7.9996785794994505</v>
      </c>
    </row>
    <row r="165" spans="1:79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1313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22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3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1312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  <c r="CA165">
        <f t="shared" si="15"/>
        <v>6.620073206530356</v>
      </c>
    </row>
    <row r="166" spans="1:79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22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1312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  <c r="CA166">
        <f t="shared" si="15"/>
        <v>6.2915691395583204</v>
      </c>
    </row>
    <row r="167" spans="1:79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11"/>
        <v>342.19468675366397</v>
      </c>
      <c r="AD167" s="57">
        <v>0</v>
      </c>
      <c r="AE167" s="55">
        <v>0</v>
      </c>
      <c r="AF167" s="55">
        <v>347.6</v>
      </c>
      <c r="AG167" s="52">
        <f t="shared" si="21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  <c r="CA167">
        <f t="shared" si="15"/>
        <v>5.6767538022682817</v>
      </c>
    </row>
    <row r="168" spans="1:79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11"/>
        <v>152.378434633952</v>
      </c>
      <c r="AD168" s="57">
        <v>0</v>
      </c>
      <c r="AE168" s="55">
        <v>0</v>
      </c>
      <c r="AF168" s="55">
        <v>0</v>
      </c>
      <c r="AG168" s="52">
        <f t="shared" si="21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  <c r="CA168">
        <f t="shared" si="15"/>
        <v>5.7557422135869123</v>
      </c>
    </row>
    <row r="169" spans="1:79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11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  <c r="CA169">
        <f t="shared" si="15"/>
        <v>4.2484952420493594</v>
      </c>
    </row>
    <row r="170" spans="1:79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11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  <c r="CA170">
        <f t="shared" si="15"/>
        <v>6.6463905148477291</v>
      </c>
    </row>
    <row r="171" spans="1:79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  <c r="CA171">
        <f t="shared" si="15"/>
        <v>3.912023005428146</v>
      </c>
    </row>
    <row r="172" spans="1:79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4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5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1312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  <c r="CA172">
        <f t="shared" si="15"/>
        <v>9.1247824836145366</v>
      </c>
    </row>
    <row r="173" spans="1:79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4"/>
        <v>152.378434633952</v>
      </c>
      <c r="AD173" s="57">
        <v>0</v>
      </c>
      <c r="AE173" s="55">
        <v>0</v>
      </c>
      <c r="AF173" s="55">
        <v>0</v>
      </c>
      <c r="AG173" s="52">
        <f t="shared" si="25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1312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  <c r="CA173">
        <f t="shared" si="15"/>
        <v>10.186408307886198</v>
      </c>
    </row>
    <row r="174" spans="1:79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4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1312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  <c r="CA174">
        <f t="shared" si="15"/>
        <v>8.3523185482260036</v>
      </c>
    </row>
    <row r="175" spans="1:79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4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1312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  <c r="CA175">
        <f t="shared" si="15"/>
        <v>9.6091164919335501</v>
      </c>
    </row>
    <row r="176" spans="1:79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1312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  <c r="CA176">
        <f t="shared" si="15"/>
        <v>7.90100705199242</v>
      </c>
    </row>
    <row r="177" spans="1:79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1312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  <c r="CA177">
        <f t="shared" si="15"/>
        <v>7.5390270558239951</v>
      </c>
    </row>
    <row r="178" spans="1:79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1312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  <c r="CA178">
        <f t="shared" si="15"/>
        <v>6.1737861039019366</v>
      </c>
    </row>
    <row r="179" spans="1:79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6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1311</v>
      </c>
      <c r="BZ179" s="81">
        <f>1500*2</f>
        <v>3000</v>
      </c>
      <c r="CA179">
        <f t="shared" si="15"/>
        <v>8.0063675676502459</v>
      </c>
    </row>
    <row r="180" spans="1:79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11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1314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1311</v>
      </c>
      <c r="BZ180" s="81">
        <v>133</v>
      </c>
      <c r="CA180">
        <f t="shared" si="15"/>
        <v>4.8903491282217537</v>
      </c>
    </row>
    <row r="181" spans="1:79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11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  <c r="CA181">
        <f t="shared" si="15"/>
        <v>4.0943445622221004</v>
      </c>
    </row>
    <row r="182" spans="1:79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7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  <c r="CA182">
        <f t="shared" si="15"/>
        <v>4.3820266346738812</v>
      </c>
    </row>
    <row r="183" spans="1:79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7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  <c r="CA183">
        <f t="shared" si="15"/>
        <v>4.3174881135363101</v>
      </c>
    </row>
    <row r="184" spans="1:79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8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  <c r="CA184">
        <f t="shared" si="15"/>
        <v>4.9767337424205742</v>
      </c>
    </row>
    <row r="185" spans="1:79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8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  <c r="CA185">
        <f t="shared" si="15"/>
        <v>4.4543472962535073</v>
      </c>
    </row>
    <row r="186" spans="1:79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9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  <c r="CA186">
        <f t="shared" si="15"/>
        <v>4.1743872698956368</v>
      </c>
    </row>
    <row r="187" spans="1:79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9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  <c r="CA187">
        <f t="shared" si="15"/>
        <v>3.912023005428146</v>
      </c>
    </row>
    <row r="188" spans="1:79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30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  <c r="CA188">
        <f t="shared" si="15"/>
        <v>2.3025850929940459</v>
      </c>
    </row>
    <row r="189" spans="1:79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11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  <c r="CA189">
        <f t="shared" si="15"/>
        <v>7.2115567333138015</v>
      </c>
    </row>
    <row r="190" spans="1:79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31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  <c r="CA190">
        <f t="shared" si="15"/>
        <v>7.0021559544036212</v>
      </c>
    </row>
    <row r="191" spans="1:79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31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  <c r="CA191">
        <f t="shared" si="15"/>
        <v>6.7274317248508551</v>
      </c>
    </row>
    <row r="192" spans="1:79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32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  <c r="CA192">
        <f t="shared" si="15"/>
        <v>6.2897155709089976</v>
      </c>
    </row>
    <row r="193" spans="1:79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32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  <c r="CA193">
        <f t="shared" si="15"/>
        <v>5.4380793089231956</v>
      </c>
    </row>
    <row r="194" spans="1:79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3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  <c r="CA194">
        <f t="shared" si="15"/>
        <v>5.3181199938442161</v>
      </c>
    </row>
    <row r="195" spans="1:79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3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  <c r="CA195">
        <f t="shared" ref="CA195:CA258" si="34">LN(BZ195)</f>
        <v>6.1025585946135692</v>
      </c>
    </row>
    <row r="196" spans="1:79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5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  <c r="CA196">
        <f t="shared" si="34"/>
        <v>4.7273878187123408</v>
      </c>
    </row>
    <row r="197" spans="1:79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11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1309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  <c r="CA197">
        <f t="shared" si="34"/>
        <v>5.2983173665480363</v>
      </c>
    </row>
    <row r="198" spans="1:79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11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6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1309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  <c r="CA198">
        <f t="shared" si="34"/>
        <v>5.521460917862246</v>
      </c>
    </row>
    <row r="199" spans="1:79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11"/>
        <v>198.50264342623001</v>
      </c>
      <c r="AD199" s="57">
        <v>0</v>
      </c>
      <c r="AE199" s="55">
        <v>0</v>
      </c>
      <c r="AF199" s="55">
        <v>0</v>
      </c>
      <c r="AG199" s="52">
        <f t="shared" si="36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1309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  <c r="CA199">
        <f t="shared" si="34"/>
        <v>5.1119877883565437</v>
      </c>
    </row>
    <row r="200" spans="1:79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  <c r="CA200" t="e">
        <f t="shared" si="34"/>
        <v>#NUM!</v>
      </c>
    </row>
    <row r="201" spans="1:79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11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  <c r="CA201">
        <f t="shared" si="34"/>
        <v>8.1161184316093653</v>
      </c>
    </row>
    <row r="202" spans="1:79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11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  <c r="CA202">
        <f t="shared" si="34"/>
        <v>10.601099750055232</v>
      </c>
    </row>
    <row r="203" spans="1:79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  <c r="CA203">
        <f t="shared" si="34"/>
        <v>7.0175061429412562</v>
      </c>
    </row>
    <row r="204" spans="1:79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  <c r="CA204">
        <f t="shared" si="34"/>
        <v>10.313409381361234</v>
      </c>
    </row>
    <row r="205" spans="1:79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11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1311</v>
      </c>
      <c r="BZ205" s="81">
        <v>18</v>
      </c>
      <c r="CA205">
        <f t="shared" si="34"/>
        <v>2.8903717578961645</v>
      </c>
    </row>
    <row r="206" spans="1:79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11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1311</v>
      </c>
      <c r="BZ206" s="81">
        <v>1.6</v>
      </c>
      <c r="CA206">
        <f t="shared" si="34"/>
        <v>0.47000362924573563</v>
      </c>
    </row>
    <row r="207" spans="1:79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11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1311</v>
      </c>
      <c r="BZ207" s="81">
        <v>0</v>
      </c>
      <c r="CA207" t="e">
        <f t="shared" si="34"/>
        <v>#NUM!</v>
      </c>
    </row>
    <row r="208" spans="1:79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11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1311</v>
      </c>
      <c r="BZ208" s="81">
        <v>0</v>
      </c>
      <c r="CA208" t="e">
        <f t="shared" si="34"/>
        <v>#NUM!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11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1311</v>
      </c>
      <c r="BZ209" s="81">
        <v>0.6</v>
      </c>
      <c r="CA209">
        <f t="shared" si="34"/>
        <v>-0.51082562376599072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11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1311</v>
      </c>
      <c r="BZ210" s="81">
        <v>33</v>
      </c>
      <c r="CA210">
        <f t="shared" si="34"/>
        <v>3.4965075614664802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11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1311</v>
      </c>
      <c r="BZ211" s="81">
        <v>0.01</v>
      </c>
      <c r="CA211">
        <f t="shared" si="34"/>
        <v>-4.6051701859880909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7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1311</v>
      </c>
      <c r="BZ212" s="81">
        <v>8.1999999999999993</v>
      </c>
      <c r="CA212">
        <f t="shared" si="34"/>
        <v>2.1041341542702074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/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/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7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1315</v>
      </c>
      <c r="BV213" s="79">
        <v>450</v>
      </c>
      <c r="BW213" s="79">
        <v>420</v>
      </c>
      <c r="BX213" s="79" t="s">
        <v>1311</v>
      </c>
      <c r="BZ213" s="81">
        <v>7.6</v>
      </c>
      <c r="CA213">
        <f t="shared" si="34"/>
        <v>2.0281482472922852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/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7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1308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1315</v>
      </c>
      <c r="BV214" s="79">
        <v>450</v>
      </c>
      <c r="BW214" s="79">
        <v>420</v>
      </c>
      <c r="BX214" s="79" t="s">
        <v>1311</v>
      </c>
      <c r="BZ214" s="81">
        <v>0</v>
      </c>
      <c r="CA214" t="e">
        <f t="shared" si="34"/>
        <v>#NUM!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/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7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  <c r="CA215">
        <f t="shared" si="34"/>
        <v>2.8332133440562162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/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7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  <c r="CA216" t="e">
        <f t="shared" si="34"/>
        <v>#NUM!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7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  <c r="CA217">
        <f t="shared" si="34"/>
        <v>6.8134445995108956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/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7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  <c r="CA218" t="e">
        <f t="shared" si="34"/>
        <v>#NUM!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7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  <c r="CA219" t="e">
        <f t="shared" si="34"/>
        <v>#NUM!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1316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7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>
        <f t="shared" si="34"/>
        <v>6.9754139274559517</v>
      </c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1316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7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>
        <f t="shared" si="34"/>
        <v>7.3944931072190379</v>
      </c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1316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7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>
        <f t="shared" si="34"/>
        <v>7.5459181512093227</v>
      </c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1316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7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>
        <f t="shared" si="34"/>
        <v>7.0859014643656106</v>
      </c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1317</v>
      </c>
      <c r="I224" s="2"/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f>O224/2</f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7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1311</v>
      </c>
      <c r="BZ224" s="81">
        <v>0.94</v>
      </c>
      <c r="CA224">
        <f t="shared" si="34"/>
        <v>-6.1875403718087529E-2</v>
      </c>
    </row>
    <row r="225" spans="1:79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2"/>
      <c r="J225" s="25">
        <v>4</v>
      </c>
      <c r="K225">
        <v>4</v>
      </c>
      <c r="L225">
        <v>0</v>
      </c>
      <c r="M225" s="2"/>
      <c r="N225" s="2"/>
      <c r="O225" s="2"/>
      <c r="P225" s="2"/>
      <c r="Q225" s="2"/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7"/>
        <v>0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1311</v>
      </c>
      <c r="BZ225" s="81">
        <f>0.3*BZ226</f>
        <v>0.19800000000000001</v>
      </c>
      <c r="CA225">
        <f t="shared" si="34"/>
        <v>-1.6194882482876019</v>
      </c>
    </row>
    <row r="226" spans="1:79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7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1311</v>
      </c>
      <c r="BZ226" s="81">
        <v>0.66</v>
      </c>
      <c r="CA226">
        <f t="shared" si="34"/>
        <v>-0.41551544396166579</v>
      </c>
    </row>
    <row r="227" spans="1:79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7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1311</v>
      </c>
      <c r="BZ227" s="81">
        <f>0.2*BZ226</f>
        <v>0.13200000000000001</v>
      </c>
      <c r="CA227">
        <f t="shared" si="34"/>
        <v>-2.0249533563957662</v>
      </c>
    </row>
    <row r="228" spans="1:79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7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1311</v>
      </c>
      <c r="BZ228" s="81">
        <f>0.1*BZ226</f>
        <v>6.6000000000000003E-2</v>
      </c>
      <c r="CA228">
        <f t="shared" si="34"/>
        <v>-2.7181005369557116</v>
      </c>
    </row>
    <row r="229" spans="1:79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/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/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7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  <c r="CA229" t="e">
        <f t="shared" si="34"/>
        <v>#NUM!</v>
      </c>
    </row>
    <row r="230" spans="1:79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/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/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7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  <c r="CA230">
        <f t="shared" si="34"/>
        <v>1.6094379124341003</v>
      </c>
    </row>
    <row r="231" spans="1:79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/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/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7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  <c r="CA231">
        <f t="shared" si="34"/>
        <v>2.3025850929940459</v>
      </c>
    </row>
    <row r="232" spans="1:79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/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/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7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  <c r="CA232">
        <f t="shared" si="34"/>
        <v>2.7080502011022101</v>
      </c>
    </row>
    <row r="233" spans="1:79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/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7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  <c r="CA233">
        <f t="shared" si="34"/>
        <v>1.6094379124341003</v>
      </c>
    </row>
    <row r="234" spans="1:79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/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7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  <c r="CA234">
        <f t="shared" si="34"/>
        <v>1.6094379124341003</v>
      </c>
    </row>
    <row r="235" spans="1:79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/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7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  <c r="CA235">
        <f t="shared" si="34"/>
        <v>1.6094379124341003</v>
      </c>
    </row>
    <row r="236" spans="1:79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/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7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  <c r="CA236">
        <f t="shared" si="34"/>
        <v>1.6094379124341003</v>
      </c>
    </row>
    <row r="237" spans="1:79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/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7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8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  <c r="CA237">
        <f t="shared" si="34"/>
        <v>2.3025850929940459</v>
      </c>
    </row>
    <row r="238" spans="1:79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/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7"/>
        <v>181.18675904</v>
      </c>
      <c r="AD238" s="57">
        <v>0</v>
      </c>
      <c r="AE238" s="55">
        <v>0</v>
      </c>
      <c r="AF238" s="55">
        <v>0</v>
      </c>
      <c r="AG238" s="52">
        <f t="shared" si="38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  <c r="CA238">
        <f t="shared" si="34"/>
        <v>2.7080502011022101</v>
      </c>
    </row>
    <row r="239" spans="1:79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/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7"/>
        <v>177.32057279999998</v>
      </c>
      <c r="AD239" s="57">
        <v>0</v>
      </c>
      <c r="AE239" s="55">
        <v>0</v>
      </c>
      <c r="AF239" s="55">
        <v>0</v>
      </c>
      <c r="AG239" s="52">
        <f t="shared" si="38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  <c r="CA239">
        <f t="shared" si="34"/>
        <v>5.4595855141441589</v>
      </c>
    </row>
    <row r="240" spans="1:79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7"/>
        <v>170.15685120000001</v>
      </c>
      <c r="AD240" s="57">
        <v>0</v>
      </c>
      <c r="AE240" s="55">
        <v>0</v>
      </c>
      <c r="AF240" s="55">
        <v>0</v>
      </c>
      <c r="AG240" s="52">
        <f t="shared" si="38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  <c r="CA240">
        <f t="shared" si="34"/>
        <v>4.2484952420493594</v>
      </c>
    </row>
    <row r="241" spans="1:79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7"/>
        <v>162.306375</v>
      </c>
      <c r="AD241" s="57">
        <v>0</v>
      </c>
      <c r="AE241" s="55">
        <v>0</v>
      </c>
      <c r="AF241" s="55">
        <v>0</v>
      </c>
      <c r="AG241" s="52">
        <f t="shared" si="38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  <c r="CA241">
        <f t="shared" si="34"/>
        <v>1.6094379124341003</v>
      </c>
    </row>
    <row r="242" spans="1:79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7"/>
        <v>173.72777599999998</v>
      </c>
      <c r="AD242" s="57">
        <v>0</v>
      </c>
      <c r="AE242" s="55">
        <v>0</v>
      </c>
      <c r="AF242" s="55">
        <v>0</v>
      </c>
      <c r="AG242" s="52">
        <f t="shared" si="38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  <c r="CA242">
        <f t="shared" si="34"/>
        <v>2.3025850929940459</v>
      </c>
    </row>
    <row r="243" spans="1:79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7"/>
        <v>167.49425000000002</v>
      </c>
      <c r="AD243" s="57">
        <v>0</v>
      </c>
      <c r="AE243" s="55">
        <v>0</v>
      </c>
      <c r="AF243" s="55">
        <v>0</v>
      </c>
      <c r="AG243" s="52">
        <f t="shared" si="38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  <c r="CA243">
        <f t="shared" si="34"/>
        <v>4.0943445622221004</v>
      </c>
    </row>
    <row r="244" spans="1:79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7"/>
        <v>161.31001599999999</v>
      </c>
      <c r="AD244" s="57">
        <v>0</v>
      </c>
      <c r="AE244" s="55">
        <v>0</v>
      </c>
      <c r="AF244" s="55">
        <v>0</v>
      </c>
      <c r="AG244" s="52">
        <f t="shared" si="38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  <c r="CA244">
        <f t="shared" si="34"/>
        <v>2.3025850929940459</v>
      </c>
    </row>
    <row r="245" spans="1:79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/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/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9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  <c r="CA245">
        <f t="shared" si="34"/>
        <v>3.2771447329921766</v>
      </c>
    </row>
    <row r="246" spans="1:79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/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9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  <c r="CA246">
        <f t="shared" si="34"/>
        <v>5.6222108209623896</v>
      </c>
    </row>
    <row r="247" spans="1:79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/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/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9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  <c r="CA247">
        <f t="shared" si="34"/>
        <v>5.625820933186489</v>
      </c>
    </row>
    <row r="248" spans="1:79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/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/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7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  <c r="CA248">
        <f t="shared" si="34"/>
        <v>7.4843686432861309</v>
      </c>
    </row>
    <row r="249" spans="1:79" x14ac:dyDescent="0.3">
      <c r="A249" s="2" t="s">
        <v>1318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  <c r="CA249">
        <f t="shared" si="34"/>
        <v>7.2896105214511673</v>
      </c>
    </row>
    <row r="250" spans="1:79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  <c r="CA250">
        <f t="shared" si="34"/>
        <v>6.7855876450079293</v>
      </c>
    </row>
    <row r="251" spans="1:79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  <c r="CA251">
        <f t="shared" si="34"/>
        <v>6.8023947633243109</v>
      </c>
    </row>
    <row r="252" spans="1:79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  <c r="CA252">
        <f t="shared" si="34"/>
        <v>6.0980742821662401</v>
      </c>
    </row>
    <row r="253" spans="1:79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/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  <c r="CA253">
        <f t="shared" si="34"/>
        <v>7.9585769038138983</v>
      </c>
    </row>
    <row r="254" spans="1:79" x14ac:dyDescent="0.3">
      <c r="A254" s="2" t="s">
        <v>1319</v>
      </c>
      <c r="B254" s="13"/>
      <c r="C254" s="13"/>
      <c r="D254" s="2">
        <v>4.2</v>
      </c>
      <c r="E254" s="2" t="s">
        <v>149</v>
      </c>
      <c r="F254" s="9"/>
      <c r="I254" s="2"/>
      <c r="J254" s="25"/>
      <c r="M254" s="2"/>
      <c r="N254" s="2"/>
      <c r="O254" s="2">
        <f>14.2*2</f>
        <v>28.4</v>
      </c>
      <c r="P254" s="2"/>
      <c r="Q254" s="2"/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  <c r="CA254">
        <f t="shared" si="34"/>
        <v>8.6621589616664227</v>
      </c>
    </row>
    <row r="255" spans="1:79" x14ac:dyDescent="0.3">
      <c r="A255" s="2" t="s">
        <v>1320</v>
      </c>
      <c r="B255" s="13"/>
      <c r="C255" s="13"/>
      <c r="D255" s="2">
        <v>4.2</v>
      </c>
      <c r="E255" s="2" t="s">
        <v>149</v>
      </c>
      <c r="F255" s="9"/>
      <c r="I255" s="2"/>
      <c r="J255" s="25"/>
      <c r="M255" s="2"/>
      <c r="N255" s="2"/>
      <c r="O255" s="2">
        <f>14.5*2</f>
        <v>29</v>
      </c>
      <c r="P255" s="2"/>
      <c r="Q255" s="2"/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  <c r="CA255">
        <f t="shared" si="34"/>
        <v>8.7609233763388357</v>
      </c>
    </row>
    <row r="256" spans="1:79" x14ac:dyDescent="0.3">
      <c r="A256" s="2" t="s">
        <v>1321</v>
      </c>
      <c r="B256" s="13"/>
      <c r="C256" s="13"/>
      <c r="D256" s="2">
        <v>4.2</v>
      </c>
      <c r="E256" s="2" t="s">
        <v>149</v>
      </c>
      <c r="F256" s="9"/>
      <c r="I256" s="2"/>
      <c r="J256" s="25"/>
      <c r="M256" s="2"/>
      <c r="N256" s="2"/>
      <c r="O256" s="2">
        <f>14.8*2</f>
        <v>29.6</v>
      </c>
      <c r="P256" s="2"/>
      <c r="Q256" s="2"/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  <c r="CA256">
        <f t="shared" si="34"/>
        <v>8.8650291866877655</v>
      </c>
    </row>
    <row r="257" spans="1:79" x14ac:dyDescent="0.3">
      <c r="A257" s="2" t="s">
        <v>1322</v>
      </c>
      <c r="B257" s="13"/>
      <c r="C257" s="13"/>
      <c r="D257" s="2">
        <v>4.2</v>
      </c>
      <c r="E257" s="2" t="s">
        <v>149</v>
      </c>
      <c r="F257" s="9"/>
      <c r="I257" s="2"/>
      <c r="J257" s="25"/>
      <c r="M257" s="2"/>
      <c r="N257" s="2"/>
      <c r="O257" s="2">
        <f>15.1*2</f>
        <v>30.2</v>
      </c>
      <c r="P257" s="2"/>
      <c r="Q257" s="2"/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  <c r="CA257">
        <f t="shared" si="34"/>
        <v>8.5051206101819687</v>
      </c>
    </row>
    <row r="258" spans="1:79" x14ac:dyDescent="0.3">
      <c r="A258" s="2" t="s">
        <v>1323</v>
      </c>
      <c r="B258" s="13"/>
      <c r="C258" s="13"/>
      <c r="D258" s="2">
        <v>4.2</v>
      </c>
      <c r="E258" s="2" t="s">
        <v>149</v>
      </c>
      <c r="F258" s="9"/>
      <c r="I258" s="2"/>
      <c r="J258" s="25"/>
      <c r="M258" s="2"/>
      <c r="N258" s="2"/>
      <c r="O258" s="2">
        <f>14.4*2</f>
        <v>28.8</v>
      </c>
      <c r="P258" s="2"/>
      <c r="Q258" s="2"/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  <c r="CA258">
        <f t="shared" si="34"/>
        <v>8.5773471142359838</v>
      </c>
    </row>
    <row r="259" spans="1:79" x14ac:dyDescent="0.3">
      <c r="A259" s="2" t="s">
        <v>1324</v>
      </c>
      <c r="B259" s="13"/>
      <c r="C259" s="13"/>
      <c r="D259" s="2">
        <v>4.2</v>
      </c>
      <c r="E259" s="2" t="s">
        <v>149</v>
      </c>
      <c r="F259" s="9"/>
      <c r="I259" s="2"/>
      <c r="J259" s="25"/>
      <c r="M259" s="2"/>
      <c r="N259" s="2"/>
      <c r="O259" s="2">
        <f>14.7*2</f>
        <v>29.4</v>
      </c>
      <c r="P259" s="2"/>
      <c r="Q259" s="2"/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  <c r="CA259">
        <f t="shared" ref="CA259:CA322" si="40">LN(BZ259)</f>
        <v>8.7514744871409036</v>
      </c>
    </row>
    <row r="260" spans="1:79" x14ac:dyDescent="0.3">
      <c r="A260" s="2" t="s">
        <v>1325</v>
      </c>
      <c r="B260" s="13"/>
      <c r="C260" s="13"/>
      <c r="D260" s="2">
        <v>4.2</v>
      </c>
      <c r="E260" s="2" t="s">
        <v>149</v>
      </c>
      <c r="F260" s="9"/>
      <c r="I260" s="2"/>
      <c r="J260" s="25"/>
      <c r="M260" s="2"/>
      <c r="N260" s="2"/>
      <c r="O260" s="2">
        <f>14.9*2</f>
        <v>29.8</v>
      </c>
      <c r="P260" s="2"/>
      <c r="Q260" s="2"/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  <c r="CA260">
        <f t="shared" si="40"/>
        <v>8.3523185482260036</v>
      </c>
    </row>
    <row r="261" spans="1:79" x14ac:dyDescent="0.3">
      <c r="A261" s="2" t="s">
        <v>1326</v>
      </c>
      <c r="B261" s="13"/>
      <c r="C261" s="13"/>
      <c r="D261" s="2">
        <v>4.2</v>
      </c>
      <c r="E261" s="2" t="s">
        <v>149</v>
      </c>
      <c r="F261" s="9"/>
      <c r="I261" s="2"/>
      <c r="J261" s="25"/>
      <c r="M261" s="2"/>
      <c r="N261" s="2"/>
      <c r="O261" s="2">
        <f>15*2</f>
        <v>30</v>
      </c>
      <c r="P261" s="2"/>
      <c r="Q261" s="2"/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  <c r="CA261">
        <f t="shared" si="40"/>
        <v>8.5310960965852285</v>
      </c>
    </row>
    <row r="262" spans="1:79" x14ac:dyDescent="0.3">
      <c r="A262" s="2" t="s">
        <v>1327</v>
      </c>
      <c r="B262" s="13"/>
      <c r="C262" s="13"/>
      <c r="D262" s="2">
        <v>4.2</v>
      </c>
      <c r="E262" s="2" t="s">
        <v>149</v>
      </c>
      <c r="F262" s="9"/>
      <c r="I262" s="2"/>
      <c r="J262" s="25"/>
      <c r="M262" s="2"/>
      <c r="N262" s="2"/>
      <c r="O262" s="2">
        <f>14.5*2</f>
        <v>29</v>
      </c>
      <c r="P262" s="2"/>
      <c r="Q262" s="2"/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  <c r="CA262">
        <f t="shared" si="40"/>
        <v>8.8038747635344343</v>
      </c>
    </row>
    <row r="263" spans="1:79" x14ac:dyDescent="0.3">
      <c r="A263" s="2" t="s">
        <v>1328</v>
      </c>
      <c r="B263" s="13"/>
      <c r="C263" s="13"/>
      <c r="D263" s="2">
        <v>4.2</v>
      </c>
      <c r="E263" s="2" t="s">
        <v>149</v>
      </c>
      <c r="F263" s="9"/>
      <c r="I263" s="2"/>
      <c r="J263" s="25"/>
      <c r="M263" s="2"/>
      <c r="N263" s="2"/>
      <c r="O263" s="2">
        <f>14.9*2</f>
        <v>29.8</v>
      </c>
      <c r="P263" s="2"/>
      <c r="Q263" s="2"/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  <c r="CA263">
        <f t="shared" si="40"/>
        <v>8.5350331095445693</v>
      </c>
    </row>
    <row r="264" spans="1:79" x14ac:dyDescent="0.3">
      <c r="A264" s="2" t="s">
        <v>1329</v>
      </c>
      <c r="B264" s="13"/>
      <c r="C264" s="13"/>
      <c r="D264" s="2">
        <v>4.2</v>
      </c>
      <c r="E264" s="2" t="s">
        <v>149</v>
      </c>
      <c r="F264" s="9"/>
      <c r="I264" s="2"/>
      <c r="J264" s="25"/>
      <c r="M264" s="2"/>
      <c r="N264" s="2"/>
      <c r="O264" s="2">
        <f>15.2*2</f>
        <v>30.4</v>
      </c>
      <c r="P264" s="2"/>
      <c r="Q264" s="2"/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  <c r="CA264">
        <f t="shared" si="40"/>
        <v>7.9620673087536664</v>
      </c>
    </row>
    <row r="265" spans="1:79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7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1311</v>
      </c>
      <c r="BZ265" s="81">
        <f>4.2*200</f>
        <v>840</v>
      </c>
      <c r="CA265">
        <f t="shared" si="40"/>
        <v>6.7334018918373593</v>
      </c>
    </row>
    <row r="266" spans="1:79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7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41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1311</v>
      </c>
      <c r="BZ266" s="81">
        <f>4.5*200</f>
        <v>900</v>
      </c>
      <c r="CA266">
        <f t="shared" si="40"/>
        <v>6.8023947633243109</v>
      </c>
    </row>
    <row r="267" spans="1:79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" t="s">
        <v>578</v>
      </c>
      <c r="G267">
        <v>-1</v>
      </c>
      <c r="H267" t="s">
        <v>1166</v>
      </c>
      <c r="I267" s="2"/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/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7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1311</v>
      </c>
      <c r="BZ267" s="81">
        <f>0.3*200</f>
        <v>60</v>
      </c>
      <c r="CA267">
        <f t="shared" si="40"/>
        <v>4.0943445622221004</v>
      </c>
    </row>
    <row r="268" spans="1:79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7"/>
        <v>1826.7603551999998</v>
      </c>
      <c r="AD268" s="57">
        <v>0</v>
      </c>
      <c r="AE268" s="55">
        <v>0</v>
      </c>
      <c r="AF268" s="55">
        <v>0</v>
      </c>
      <c r="AG268" s="52">
        <f t="shared" si="41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1311</v>
      </c>
      <c r="BY268" s="79">
        <v>333</v>
      </c>
      <c r="CA268" t="e">
        <f t="shared" si="40"/>
        <v>#NUM!</v>
      </c>
    </row>
    <row r="269" spans="1:79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7"/>
        <v>1880.2028123999999</v>
      </c>
      <c r="AD269" s="57">
        <v>0</v>
      </c>
      <c r="AE269" s="55">
        <v>0</v>
      </c>
      <c r="AF269" s="55">
        <v>0</v>
      </c>
      <c r="AG269" s="52">
        <f t="shared" si="41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1311</v>
      </c>
      <c r="BY269" s="79">
        <v>333</v>
      </c>
      <c r="CA269" t="e">
        <f t="shared" si="40"/>
        <v>#NUM!</v>
      </c>
    </row>
    <row r="270" spans="1:79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7"/>
        <v>1812.1851396</v>
      </c>
      <c r="AD270" s="57">
        <v>0</v>
      </c>
      <c r="AE270" s="55">
        <v>0</v>
      </c>
      <c r="AF270" s="55">
        <v>0</v>
      </c>
      <c r="AG270" s="52">
        <f t="shared" si="41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1311</v>
      </c>
      <c r="BY270" s="79">
        <v>333</v>
      </c>
      <c r="CA270" t="e">
        <f t="shared" si="40"/>
        <v>#NUM!</v>
      </c>
    </row>
    <row r="271" spans="1:79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7"/>
        <v>1826.7603551999998</v>
      </c>
      <c r="AD271" s="57">
        <v>0</v>
      </c>
      <c r="AE271" s="55">
        <v>0</v>
      </c>
      <c r="AF271" s="55">
        <v>0</v>
      </c>
      <c r="AG271" s="52">
        <f t="shared" si="41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1311</v>
      </c>
      <c r="BY271" s="79">
        <v>333</v>
      </c>
      <c r="CA271" t="e">
        <f t="shared" si="40"/>
        <v>#NUM!</v>
      </c>
    </row>
    <row r="272" spans="1:79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7"/>
        <v>1811.1378699200002</v>
      </c>
      <c r="AD272" s="57">
        <v>0</v>
      </c>
      <c r="AE272" s="55">
        <v>0</v>
      </c>
      <c r="AF272" s="55">
        <v>0</v>
      </c>
      <c r="AG272" s="52">
        <f t="shared" si="41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1311</v>
      </c>
      <c r="BY272" s="79">
        <v>333</v>
      </c>
      <c r="CA272" t="e">
        <f t="shared" si="40"/>
        <v>#NUM!</v>
      </c>
    </row>
    <row r="273" spans="1:79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/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7"/>
        <v>2018.5971837600002</v>
      </c>
      <c r="AD273" s="57">
        <v>0</v>
      </c>
      <c r="AE273" s="55">
        <v>0</v>
      </c>
      <c r="AF273" s="55">
        <v>0</v>
      </c>
      <c r="AG273" s="52">
        <f t="shared" si="41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1311</v>
      </c>
      <c r="BY273" s="79">
        <v>333</v>
      </c>
      <c r="BZ273" s="81">
        <v>1017.8571428571429</v>
      </c>
      <c r="CA273">
        <f t="shared" si="40"/>
        <v>6.9254548560815383</v>
      </c>
    </row>
    <row r="274" spans="1:79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ref="M274:N277" si="42">3.907*2</f>
        <v>7.8140000000000001</v>
      </c>
      <c r="N274" s="2">
        <f t="shared" si="42"/>
        <v>7.8140000000000001</v>
      </c>
      <c r="O274" s="2">
        <v>32.86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7"/>
        <v>2006.3854645599999</v>
      </c>
      <c r="AD274" s="57">
        <v>0</v>
      </c>
      <c r="AE274" s="55">
        <v>0</v>
      </c>
      <c r="AF274" s="55">
        <v>0</v>
      </c>
      <c r="AG274" s="52">
        <f t="shared" si="41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1311</v>
      </c>
      <c r="BY274" s="79">
        <v>333</v>
      </c>
      <c r="BZ274" s="81">
        <v>276.78571428571428</v>
      </c>
      <c r="CA274">
        <f t="shared" si="40"/>
        <v>5.6232436121721889</v>
      </c>
    </row>
    <row r="275" spans="1:79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42"/>
        <v>7.8140000000000001</v>
      </c>
      <c r="N275" s="2">
        <f t="shared" si="42"/>
        <v>7.8140000000000001</v>
      </c>
      <c r="O275" s="2">
        <v>32.42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7"/>
        <v>1979.5196823200001</v>
      </c>
      <c r="AD275" s="57">
        <v>0</v>
      </c>
      <c r="AE275" s="55">
        <v>0</v>
      </c>
      <c r="AF275" s="55">
        <v>0</v>
      </c>
      <c r="AG275" s="52">
        <f t="shared" si="41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1311</v>
      </c>
      <c r="BY275" s="79">
        <v>333</v>
      </c>
      <c r="BZ275" s="81">
        <v>928.57142857142867</v>
      </c>
      <c r="CA275">
        <f t="shared" si="40"/>
        <v>6.8336473068284151</v>
      </c>
    </row>
    <row r="276" spans="1:79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42"/>
        <v>7.8140000000000001</v>
      </c>
      <c r="N276" s="2">
        <f t="shared" si="42"/>
        <v>7.8140000000000001</v>
      </c>
      <c r="O276" s="2">
        <v>32.58</v>
      </c>
      <c r="P276" s="2"/>
      <c r="Q276" s="2"/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7"/>
        <v>1989.28905768</v>
      </c>
      <c r="AD276" s="57">
        <v>0</v>
      </c>
      <c r="AE276" s="55">
        <v>0</v>
      </c>
      <c r="AF276" s="55">
        <v>0</v>
      </c>
      <c r="AG276" s="52">
        <f t="shared" si="41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1311</v>
      </c>
      <c r="BY276" s="79">
        <v>333</v>
      </c>
      <c r="BZ276" s="81">
        <v>901.78571428571433</v>
      </c>
      <c r="CA276">
        <f t="shared" si="40"/>
        <v>6.8043769245283023</v>
      </c>
    </row>
    <row r="277" spans="1:79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42"/>
        <v>7.8140000000000001</v>
      </c>
      <c r="N277" s="2">
        <f t="shared" si="42"/>
        <v>7.8140000000000001</v>
      </c>
      <c r="O277" s="2">
        <v>31.54</v>
      </c>
      <c r="P277" s="2"/>
      <c r="Q277" s="2"/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7"/>
        <v>1925.78811784</v>
      </c>
      <c r="AD277" s="57">
        <v>0</v>
      </c>
      <c r="AE277" s="55">
        <v>0</v>
      </c>
      <c r="AF277" s="55">
        <v>0</v>
      </c>
      <c r="AG277" s="52">
        <f t="shared" si="41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1311</v>
      </c>
      <c r="BY277" s="79">
        <v>333</v>
      </c>
      <c r="BZ277" s="81">
        <v>370.53571428571433</v>
      </c>
      <c r="CA277">
        <f t="shared" si="40"/>
        <v>5.9149498349236955</v>
      </c>
    </row>
    <row r="278" spans="1:79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7"/>
        <v>1987.1807999999999</v>
      </c>
      <c r="AD278" s="57">
        <v>0</v>
      </c>
      <c r="AE278" s="55">
        <v>0</v>
      </c>
      <c r="AF278" s="55">
        <v>0</v>
      </c>
      <c r="AG278" s="52">
        <f t="shared" si="41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1311</v>
      </c>
      <c r="BY278" s="79">
        <v>333</v>
      </c>
      <c r="BZ278" s="81">
        <v>6785.7142857142862</v>
      </c>
      <c r="CA278">
        <f t="shared" si="40"/>
        <v>8.8225748409674196</v>
      </c>
    </row>
    <row r="279" spans="1:79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ref="M279:N282" si="43">3.88*2</f>
        <v>7.76</v>
      </c>
      <c r="N279" s="2">
        <f t="shared" si="43"/>
        <v>7.76</v>
      </c>
      <c r="O279" s="2">
        <v>33.08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7"/>
        <v>1991.9982079999997</v>
      </c>
      <c r="AD279" s="57">
        <v>0</v>
      </c>
      <c r="AE279" s="55">
        <v>0</v>
      </c>
      <c r="AF279" s="55">
        <v>0</v>
      </c>
      <c r="AG279" s="52">
        <f t="shared" si="41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1311</v>
      </c>
      <c r="BY279" s="79">
        <v>333</v>
      </c>
      <c r="BZ279" s="81">
        <v>9285.7142857142862</v>
      </c>
      <c r="CA279">
        <f t="shared" si="40"/>
        <v>9.136232399822461</v>
      </c>
    </row>
    <row r="280" spans="1:79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43"/>
        <v>7.76</v>
      </c>
      <c r="N280" s="2">
        <f t="shared" si="43"/>
        <v>7.76</v>
      </c>
      <c r="O280" s="2">
        <v>33.24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7"/>
        <v>2001.633024</v>
      </c>
      <c r="AD280" s="57">
        <v>0</v>
      </c>
      <c r="AE280" s="55">
        <v>0</v>
      </c>
      <c r="AF280" s="55">
        <v>0</v>
      </c>
      <c r="AG280" s="52">
        <f t="shared" si="41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1311</v>
      </c>
      <c r="BY280" s="79">
        <v>333</v>
      </c>
      <c r="BZ280" s="81">
        <v>2767.8571428571431</v>
      </c>
      <c r="CA280">
        <f t="shared" si="40"/>
        <v>7.9258287051662348</v>
      </c>
    </row>
    <row r="281" spans="1:79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43"/>
        <v>7.76</v>
      </c>
      <c r="N281" s="2">
        <f t="shared" si="43"/>
        <v>7.76</v>
      </c>
      <c r="O281" s="2">
        <v>33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7"/>
        <v>1987.1807999999999</v>
      </c>
      <c r="AD281" s="57">
        <v>0</v>
      </c>
      <c r="AE281" s="55">
        <v>0</v>
      </c>
      <c r="AF281" s="55">
        <v>0</v>
      </c>
      <c r="AG281" s="52">
        <f t="shared" si="41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1311</v>
      </c>
      <c r="BY281" s="79">
        <v>333</v>
      </c>
      <c r="BZ281" s="81">
        <v>1473.2142857142858</v>
      </c>
      <c r="CA281">
        <f t="shared" si="40"/>
        <v>7.2952018815876229</v>
      </c>
    </row>
    <row r="282" spans="1:79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43"/>
        <v>7.76</v>
      </c>
      <c r="N282" s="2">
        <f t="shared" si="43"/>
        <v>7.76</v>
      </c>
      <c r="O282" s="2">
        <v>29.18</v>
      </c>
      <c r="P282" s="2"/>
      <c r="Q282" s="2"/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7"/>
        <v>1757.1495679999998</v>
      </c>
      <c r="AD282" s="57">
        <v>0</v>
      </c>
      <c r="AE282" s="55">
        <v>0</v>
      </c>
      <c r="AF282" s="55">
        <v>0</v>
      </c>
      <c r="AG282" s="52">
        <f t="shared" si="41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1311</v>
      </c>
      <c r="BY282" s="79">
        <v>333</v>
      </c>
      <c r="BZ282" s="81">
        <v>401.78571428571433</v>
      </c>
      <c r="CA282">
        <f t="shared" si="40"/>
        <v>5.9959188974573623</v>
      </c>
    </row>
    <row r="283" spans="1:79" x14ac:dyDescent="0.3">
      <c r="A283" s="2" t="s">
        <v>8</v>
      </c>
      <c r="B283" s="17"/>
      <c r="C283" s="13"/>
      <c r="D283" s="2"/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/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1311</v>
      </c>
      <c r="BY283" s="79">
        <v>333</v>
      </c>
      <c r="BZ283" s="81">
        <v>1.7857142857142858</v>
      </c>
      <c r="CA283">
        <f t="shared" si="40"/>
        <v>0.57981849525294216</v>
      </c>
    </row>
    <row r="284" spans="1:79" x14ac:dyDescent="0.3">
      <c r="A284" s="2" t="s">
        <v>8</v>
      </c>
      <c r="B284" s="17"/>
      <c r="C284" s="13"/>
      <c r="D284" s="2"/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/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1311</v>
      </c>
      <c r="BY284" s="79">
        <v>333</v>
      </c>
      <c r="BZ284" s="81">
        <v>58.928571428571431</v>
      </c>
      <c r="CA284">
        <f t="shared" si="40"/>
        <v>4.0763260567194228</v>
      </c>
    </row>
    <row r="285" spans="1:79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1335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1311</v>
      </c>
      <c r="BZ285" s="81">
        <v>4</v>
      </c>
      <c r="CA285">
        <f t="shared" si="40"/>
        <v>1.3862943611198906</v>
      </c>
    </row>
    <row r="286" spans="1:79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1335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1311</v>
      </c>
      <c r="BZ286" s="81">
        <v>64</v>
      </c>
      <c r="CA286">
        <f t="shared" si="40"/>
        <v>4.1588830833596715</v>
      </c>
    </row>
    <row r="287" spans="1:79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1335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1311</v>
      </c>
      <c r="BZ287" s="81">
        <v>92</v>
      </c>
      <c r="CA287">
        <f t="shared" si="40"/>
        <v>4.5217885770490405</v>
      </c>
    </row>
    <row r="288" spans="1:79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1335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1311</v>
      </c>
      <c r="BZ288" s="81">
        <v>140</v>
      </c>
      <c r="CA288">
        <f t="shared" si="40"/>
        <v>4.9416424226093039</v>
      </c>
    </row>
    <row r="289" spans="1:79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1335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1311</v>
      </c>
      <c r="BZ289" s="81">
        <v>150</v>
      </c>
      <c r="CA289">
        <f t="shared" si="40"/>
        <v>5.0106352940962555</v>
      </c>
    </row>
    <row r="290" spans="1:79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1335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1311</v>
      </c>
      <c r="BZ290" s="81">
        <v>146</v>
      </c>
      <c r="CA290">
        <f t="shared" si="40"/>
        <v>4.9836066217083363</v>
      </c>
    </row>
    <row r="291" spans="1:79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1335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1311</v>
      </c>
      <c r="BZ291" s="81">
        <v>128</v>
      </c>
      <c r="CA291">
        <f t="shared" si="40"/>
        <v>4.8520302639196169</v>
      </c>
    </row>
    <row r="292" spans="1:79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1335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1311</v>
      </c>
      <c r="BZ292" s="81">
        <v>56</v>
      </c>
      <c r="CA292">
        <f t="shared" si="40"/>
        <v>4.0253516907351496</v>
      </c>
    </row>
    <row r="293" spans="1:79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1335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1311</v>
      </c>
      <c r="BZ293" s="81">
        <v>20</v>
      </c>
      <c r="CA293">
        <f t="shared" si="40"/>
        <v>2.9957322735539909</v>
      </c>
    </row>
    <row r="294" spans="1:79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>
        <v>2</v>
      </c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7"/>
        <v>0</v>
      </c>
      <c r="AD294" s="57">
        <v>0</v>
      </c>
      <c r="AE294" s="55">
        <v>0</v>
      </c>
      <c r="AF294" s="55">
        <v>0</v>
      </c>
      <c r="AG294" s="52" t="e">
        <f t="shared" si="41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1311</v>
      </c>
      <c r="BZ294" s="81">
        <v>330</v>
      </c>
      <c r="CA294">
        <f t="shared" si="40"/>
        <v>5.7990926544605257</v>
      </c>
    </row>
    <row r="295" spans="1:79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/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7"/>
        <v>354.62025000000006</v>
      </c>
      <c r="AD295" s="57">
        <v>0</v>
      </c>
      <c r="AE295" s="55">
        <v>0</v>
      </c>
      <c r="AF295" s="55">
        <v>0</v>
      </c>
      <c r="AG295" s="52">
        <f t="shared" si="41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1311</v>
      </c>
      <c r="BZ295" s="81">
        <v>1242</v>
      </c>
      <c r="CA295">
        <f t="shared" si="40"/>
        <v>7.1244782624934242</v>
      </c>
    </row>
    <row r="296" spans="1:79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44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1311</v>
      </c>
      <c r="BZ296" s="81">
        <v>15000</v>
      </c>
      <c r="CA296">
        <f t="shared" si="40"/>
        <v>9.6158054800843473</v>
      </c>
    </row>
    <row r="297" spans="1:79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>
        <v>2</v>
      </c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44"/>
        <v>0</v>
      </c>
      <c r="AD297" s="57">
        <v>0</v>
      </c>
      <c r="AE297" s="55">
        <v>0</v>
      </c>
      <c r="AF297" s="55">
        <v>0</v>
      </c>
      <c r="AG297" s="52" t="e">
        <f t="shared" ref="AG297:AG298" si="45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1311</v>
      </c>
      <c r="BZ297" s="81">
        <v>0</v>
      </c>
      <c r="CA297" t="e">
        <f t="shared" si="40"/>
        <v>#NUM!</v>
      </c>
    </row>
    <row r="298" spans="1:79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/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44"/>
        <v>354.62025000000006</v>
      </c>
      <c r="AD298" s="57">
        <v>0</v>
      </c>
      <c r="AE298" s="55">
        <v>0</v>
      </c>
      <c r="AF298" s="55">
        <v>0</v>
      </c>
      <c r="AG298" s="52">
        <f t="shared" si="45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1311</v>
      </c>
      <c r="BZ298" s="81">
        <v>0.6</v>
      </c>
      <c r="CA298">
        <f t="shared" si="40"/>
        <v>-0.51082562376599072</v>
      </c>
    </row>
    <row r="299" spans="1:79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6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1311</v>
      </c>
      <c r="BZ299" s="81">
        <v>3</v>
      </c>
      <c r="CA299">
        <f t="shared" si="40"/>
        <v>1.0986122886681098</v>
      </c>
    </row>
    <row r="300" spans="1:79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44"/>
        <v>430.52266100000003</v>
      </c>
      <c r="AD300" s="57">
        <v>0</v>
      </c>
      <c r="AE300" s="55">
        <v>0</v>
      </c>
      <c r="AF300" s="55">
        <v>0</v>
      </c>
      <c r="AG300" s="52">
        <f t="shared" si="41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1311</v>
      </c>
      <c r="BY300" s="79">
        <f>273+60</f>
        <v>333</v>
      </c>
      <c r="BZ300" s="81">
        <v>928</v>
      </c>
      <c r="CA300">
        <f t="shared" si="40"/>
        <v>6.8330317327862007</v>
      </c>
    </row>
    <row r="301" spans="1:79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/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44"/>
        <v>463.77682516000004</v>
      </c>
      <c r="AD301" s="57">
        <v>0</v>
      </c>
      <c r="AE301" s="55">
        <v>0</v>
      </c>
      <c r="AF301" s="55">
        <v>0</v>
      </c>
      <c r="AG301" s="52">
        <f t="shared" si="41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1311</v>
      </c>
      <c r="BY301" s="79">
        <f>273+60</f>
        <v>333</v>
      </c>
      <c r="BZ301" s="81">
        <v>8500</v>
      </c>
      <c r="CA301">
        <f t="shared" si="40"/>
        <v>9.0478214424784085</v>
      </c>
    </row>
    <row r="302" spans="1:79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/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44"/>
        <v>468.23050786000005</v>
      </c>
      <c r="AD302" s="57">
        <v>0</v>
      </c>
      <c r="AE302" s="55">
        <v>0</v>
      </c>
      <c r="AF302" s="55">
        <v>0</v>
      </c>
      <c r="AG302" s="52">
        <f t="shared" si="41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1311</v>
      </c>
      <c r="BY302" s="79">
        <f>273+60</f>
        <v>333</v>
      </c>
      <c r="BZ302" s="81">
        <v>4016</v>
      </c>
      <c r="CA302">
        <f t="shared" si="40"/>
        <v>8.2980416613715651</v>
      </c>
    </row>
    <row r="303" spans="1:79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/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44"/>
        <v>480.99773160000001</v>
      </c>
      <c r="AD303" s="57">
        <v>0</v>
      </c>
      <c r="AE303" s="55">
        <v>0</v>
      </c>
      <c r="AF303" s="55">
        <v>0</v>
      </c>
      <c r="AG303" s="52">
        <f t="shared" si="41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1311</v>
      </c>
      <c r="BY303" s="79">
        <f>273+60</f>
        <v>333</v>
      </c>
      <c r="BZ303" s="81">
        <v>3736</v>
      </c>
      <c r="CA303">
        <f t="shared" si="40"/>
        <v>8.2257707993487337</v>
      </c>
    </row>
    <row r="304" spans="1:79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44"/>
        <v>484.56067776000003</v>
      </c>
      <c r="AD304" s="57">
        <v>0</v>
      </c>
      <c r="AE304" s="55">
        <v>0</v>
      </c>
      <c r="AF304" s="55">
        <v>0</v>
      </c>
      <c r="AG304" s="52">
        <f t="shared" si="41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1311</v>
      </c>
      <c r="BY304" s="79">
        <f>273+60</f>
        <v>333</v>
      </c>
      <c r="BZ304" s="81">
        <v>372</v>
      </c>
      <c r="CA304">
        <f t="shared" si="40"/>
        <v>5.9188938542731462</v>
      </c>
    </row>
    <row r="305" spans="1:79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" t="s">
        <v>525</v>
      </c>
      <c r="G305">
        <v>-1</v>
      </c>
      <c r="I305" s="2"/>
      <c r="J305" s="25">
        <v>2</v>
      </c>
      <c r="K305">
        <v>0</v>
      </c>
      <c r="L305">
        <v>0</v>
      </c>
      <c r="M305" s="2">
        <v>5.4763999999999999</v>
      </c>
      <c r="N305" s="2">
        <v>22.404199999999999</v>
      </c>
      <c r="O305" s="2">
        <v>5.1576000000000004</v>
      </c>
      <c r="P305" s="2" t="s">
        <v>515</v>
      </c>
      <c r="Q305" s="2"/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44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1336</v>
      </c>
      <c r="BZ305" s="81">
        <v>274</v>
      </c>
      <c r="CA305">
        <f t="shared" si="40"/>
        <v>5.6131281063880705</v>
      </c>
    </row>
    <row r="306" spans="1:79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" t="s">
        <v>579</v>
      </c>
      <c r="G306" t="s">
        <v>654</v>
      </c>
      <c r="I306" s="2"/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/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44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1336</v>
      </c>
      <c r="BZ306" s="81">
        <v>842</v>
      </c>
      <c r="CA306">
        <f t="shared" si="40"/>
        <v>6.7357800142423265</v>
      </c>
    </row>
    <row r="307" spans="1:79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/>
      <c r="J307" s="25">
        <v>2</v>
      </c>
      <c r="K307">
        <v>0</v>
      </c>
      <c r="L307">
        <v>0</v>
      </c>
      <c r="M307" s="2">
        <v>5.4763999999999999</v>
      </c>
      <c r="N307" s="2">
        <v>22.404199999999999</v>
      </c>
      <c r="O307" s="2">
        <v>5.1576000000000004</v>
      </c>
      <c r="P307" s="2" t="s">
        <v>515</v>
      </c>
      <c r="Q307" s="2"/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7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1336</v>
      </c>
      <c r="BZ307" s="81">
        <v>0</v>
      </c>
      <c r="CA307" t="e">
        <f t="shared" si="40"/>
        <v>#NUM!</v>
      </c>
    </row>
    <row r="308" spans="1:79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/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/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7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1336</v>
      </c>
      <c r="BZ308" s="81">
        <v>20</v>
      </c>
      <c r="CA308">
        <f t="shared" si="40"/>
        <v>2.9957322735539909</v>
      </c>
    </row>
    <row r="309" spans="1:79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/>
      <c r="J309" s="25">
        <v>2</v>
      </c>
      <c r="K309">
        <v>0</v>
      </c>
      <c r="L309">
        <v>0</v>
      </c>
      <c r="M309" s="2">
        <v>5.5339999999999998</v>
      </c>
      <c r="N309" s="2">
        <v>22.083300000000001</v>
      </c>
      <c r="O309" s="2">
        <v>5.5033000000000003</v>
      </c>
      <c r="P309" s="2" t="s">
        <v>515</v>
      </c>
      <c r="Q309" s="2"/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44"/>
        <v>672.55269174126011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1336</v>
      </c>
      <c r="BZ309" s="81">
        <v>331</v>
      </c>
      <c r="CA309">
        <f t="shared" si="40"/>
        <v>5.8021183753770629</v>
      </c>
    </row>
    <row r="310" spans="1:79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/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/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44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1336</v>
      </c>
      <c r="BZ310" s="81">
        <v>1445</v>
      </c>
      <c r="CA310">
        <f t="shared" si="40"/>
        <v>7.2758646005465328</v>
      </c>
    </row>
    <row r="311" spans="1:79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/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/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44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1336</v>
      </c>
      <c r="BZ311" s="81">
        <v>1418</v>
      </c>
      <c r="CA311">
        <f t="shared" si="40"/>
        <v>7.2570027070920728</v>
      </c>
    </row>
    <row r="312" spans="1:79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44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1336</v>
      </c>
      <c r="BZ312" s="81">
        <v>13616</v>
      </c>
      <c r="CA312">
        <f t="shared" si="40"/>
        <v>9.5190008508131552</v>
      </c>
    </row>
    <row r="313" spans="1:79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/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/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44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1336</v>
      </c>
      <c r="BZ313" s="81">
        <v>1929</v>
      </c>
      <c r="CA313">
        <f t="shared" si="40"/>
        <v>7.5647570129057291</v>
      </c>
    </row>
    <row r="314" spans="1:79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44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1336</v>
      </c>
      <c r="BZ314" s="81">
        <v>3265</v>
      </c>
      <c r="CA314">
        <f t="shared" si="40"/>
        <v>8.0910150417105307</v>
      </c>
    </row>
    <row r="315" spans="1:79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/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44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8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1336</v>
      </c>
      <c r="BZ315" s="81">
        <v>3618</v>
      </c>
      <c r="CA315">
        <f t="shared" si="40"/>
        <v>8.1936766659552411</v>
      </c>
    </row>
    <row r="316" spans="1:79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/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44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8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1336</v>
      </c>
      <c r="BZ316" s="81">
        <v>763</v>
      </c>
      <c r="CA316">
        <f t="shared" si="40"/>
        <v>6.6372580312844569</v>
      </c>
    </row>
    <row r="317" spans="1:79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/>
      <c r="J317" s="25">
        <v>2</v>
      </c>
      <c r="K317">
        <v>0</v>
      </c>
      <c r="L317">
        <v>0</v>
      </c>
      <c r="M317" s="2">
        <v>5.5339999999999998</v>
      </c>
      <c r="N317" s="2">
        <v>22.083300000000001</v>
      </c>
      <c r="O317" s="2">
        <v>5.5033000000000003</v>
      </c>
      <c r="P317" s="2" t="s">
        <v>515</v>
      </c>
      <c r="Q317" s="2"/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9">M317*N317*O317</f>
        <v>672.55269174126011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1336</v>
      </c>
      <c r="BZ317" s="81">
        <v>0</v>
      </c>
      <c r="CA317" t="e">
        <f t="shared" si="40"/>
        <v>#NUM!</v>
      </c>
    </row>
    <row r="318" spans="1:79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/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/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9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1336</v>
      </c>
      <c r="BZ318" s="81">
        <v>208</v>
      </c>
      <c r="CA318">
        <f t="shared" si="40"/>
        <v>5.3375380797013179</v>
      </c>
    </row>
    <row r="319" spans="1:79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/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/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9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1336</v>
      </c>
      <c r="BZ319" s="81">
        <v>0</v>
      </c>
      <c r="CA319" t="e">
        <f t="shared" si="40"/>
        <v>#NUM!</v>
      </c>
    </row>
    <row r="320" spans="1:79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9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1336</v>
      </c>
      <c r="BZ320" s="81">
        <v>2030</v>
      </c>
      <c r="CA320">
        <f t="shared" si="40"/>
        <v>7.6157910720358331</v>
      </c>
    </row>
    <row r="321" spans="1:79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/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/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9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1336</v>
      </c>
      <c r="BZ321" s="81">
        <v>0</v>
      </c>
      <c r="CA321" t="e">
        <f t="shared" si="40"/>
        <v>#NUM!</v>
      </c>
    </row>
    <row r="322" spans="1:79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9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1336</v>
      </c>
      <c r="BZ322" s="81">
        <v>1256</v>
      </c>
      <c r="CA322">
        <f t="shared" si="40"/>
        <v>7.1356873470281439</v>
      </c>
    </row>
    <row r="323" spans="1:79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/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9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50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1336</v>
      </c>
      <c r="BZ323" s="81">
        <v>0</v>
      </c>
      <c r="CA323" t="e">
        <f t="shared" ref="CA323:CA386" si="51">LN(BZ323)</f>
        <v>#NUM!</v>
      </c>
    </row>
    <row r="324" spans="1:79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/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9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50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1336</v>
      </c>
      <c r="BZ324" s="81">
        <v>230</v>
      </c>
      <c r="CA324">
        <f t="shared" si="51"/>
        <v>5.4380793089231956</v>
      </c>
    </row>
    <row r="325" spans="1:79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44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  <c r="CA325">
        <f t="shared" si="51"/>
        <v>2.9957322735539909</v>
      </c>
    </row>
    <row r="326" spans="1:79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52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  <c r="CA326">
        <f t="shared" si="51"/>
        <v>4.9416424226093039</v>
      </c>
    </row>
    <row r="327" spans="1:79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53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  <c r="CA327">
        <f t="shared" si="51"/>
        <v>1.791759469228055</v>
      </c>
    </row>
    <row r="328" spans="1:79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44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  <c r="CA328">
        <f t="shared" si="51"/>
        <v>4.6151205168412597</v>
      </c>
    </row>
    <row r="329" spans="1:79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2"/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44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  <c r="CA329">
        <f t="shared" si="51"/>
        <v>5.9964520886190211</v>
      </c>
    </row>
    <row r="330" spans="1:79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44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  <c r="CA330">
        <f t="shared" si="51"/>
        <v>6.089044875446846</v>
      </c>
    </row>
    <row r="331" spans="1:79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44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  <c r="CA331">
        <f t="shared" si="51"/>
        <v>6.2126060957515188</v>
      </c>
    </row>
    <row r="332" spans="1:79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/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44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  <c r="CA332">
        <f t="shared" si="51"/>
        <v>-1.2039728043259361</v>
      </c>
    </row>
    <row r="333" spans="1:79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2"/>
      <c r="J333" s="25">
        <v>4</v>
      </c>
      <c r="K333">
        <v>4</v>
      </c>
      <c r="L333">
        <v>0</v>
      </c>
      <c r="M333" s="2"/>
      <c r="N333" s="2"/>
      <c r="O333" s="2"/>
      <c r="P333" s="2"/>
      <c r="Q333" s="2"/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44"/>
        <v>0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  <c r="CA333">
        <f t="shared" si="51"/>
        <v>5.3471075307174685</v>
      </c>
    </row>
    <row r="334" spans="1:79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44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  <c r="CA334">
        <f t="shared" si="51"/>
        <v>5.0106352940962555</v>
      </c>
    </row>
    <row r="335" spans="1:79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2"/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44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54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  <c r="CA335">
        <f t="shared" si="51"/>
        <v>6.9077552789821368</v>
      </c>
    </row>
    <row r="336" spans="1:79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2"/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44"/>
        <v>609.49096999200003</v>
      </c>
      <c r="AD336" s="57">
        <v>0</v>
      </c>
      <c r="AE336" s="55">
        <v>0</v>
      </c>
      <c r="AF336" s="55">
        <v>0</v>
      </c>
      <c r="AG336" s="52">
        <f t="shared" si="54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  <c r="CA336">
        <f t="shared" si="51"/>
        <v>5.2470240721604862</v>
      </c>
    </row>
    <row r="337" spans="1:79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44"/>
        <v>609.49096999200003</v>
      </c>
      <c r="AD337" s="57">
        <v>0</v>
      </c>
      <c r="AE337" s="55">
        <v>0</v>
      </c>
      <c r="AF337" s="55">
        <v>0</v>
      </c>
      <c r="AG337" s="52">
        <f t="shared" si="54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  <c r="CA337">
        <f t="shared" si="51"/>
        <v>4.8675344504555822</v>
      </c>
    </row>
    <row r="338" spans="1:79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44"/>
        <v>609.49096999200003</v>
      </c>
      <c r="AD338" s="57">
        <v>0</v>
      </c>
      <c r="AE338" s="55">
        <v>0</v>
      </c>
      <c r="AF338" s="55">
        <v>0</v>
      </c>
      <c r="AG338" s="52">
        <f t="shared" si="54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  <c r="CA338">
        <f t="shared" si="51"/>
        <v>5.2983173665480363</v>
      </c>
    </row>
    <row r="339" spans="1:79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2"/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44"/>
        <v>609.49096999200003</v>
      </c>
      <c r="AD339" s="57">
        <v>0</v>
      </c>
      <c r="AE339" s="55">
        <v>0</v>
      </c>
      <c r="AF339" s="55">
        <v>0</v>
      </c>
      <c r="AG339" s="52">
        <f t="shared" si="54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  <c r="CA339">
        <f t="shared" si="51"/>
        <v>5.4806389233419912</v>
      </c>
    </row>
    <row r="340" spans="1:79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44"/>
        <v>609.49096999200003</v>
      </c>
      <c r="AD340" s="57">
        <v>0</v>
      </c>
      <c r="AE340" s="55">
        <v>0</v>
      </c>
      <c r="AF340" s="55">
        <v>0</v>
      </c>
      <c r="AG340" s="52">
        <f t="shared" si="54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  <c r="CA340">
        <f t="shared" si="51"/>
        <v>5.0751738152338266</v>
      </c>
    </row>
    <row r="341" spans="1:79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2"/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44"/>
        <v>609.49096999200003</v>
      </c>
      <c r="AD341" s="57">
        <v>0</v>
      </c>
      <c r="AE341" s="55">
        <v>0</v>
      </c>
      <c r="AF341" s="55">
        <v>0</v>
      </c>
      <c r="AG341" s="52">
        <f t="shared" si="54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  <c r="CA341">
        <f t="shared" si="51"/>
        <v>4.7004803657924166</v>
      </c>
    </row>
    <row r="342" spans="1:79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44"/>
        <v>609.49096999200003</v>
      </c>
      <c r="AD342" s="57">
        <v>0</v>
      </c>
      <c r="AE342" s="55">
        <v>0</v>
      </c>
      <c r="AF342" s="55">
        <v>0</v>
      </c>
      <c r="AG342" s="52">
        <f t="shared" si="54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  <c r="CA342">
        <f t="shared" si="51"/>
        <v>3.912023005428146</v>
      </c>
    </row>
    <row r="343" spans="1:79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2"/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44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  <c r="CA343">
        <f t="shared" si="51"/>
        <v>3.6635616461296463</v>
      </c>
    </row>
    <row r="344" spans="1:79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2"/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44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54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  <c r="CA344">
        <f t="shared" si="51"/>
        <v>2.3025850929940459</v>
      </c>
    </row>
    <row r="345" spans="1:79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2"/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44"/>
        <v>555.82952879999993</v>
      </c>
      <c r="AD345" s="57">
        <v>0</v>
      </c>
      <c r="AE345" s="55">
        <v>0</v>
      </c>
      <c r="AF345" s="55">
        <v>0</v>
      </c>
      <c r="AG345" s="52">
        <f t="shared" si="54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  <c r="CA345">
        <f t="shared" si="51"/>
        <v>1.791759469228055</v>
      </c>
    </row>
    <row r="346" spans="1:79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2"/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44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54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  <c r="CA346">
        <f t="shared" si="51"/>
        <v>1.3862943611198906</v>
      </c>
    </row>
    <row r="347" spans="1:79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2"/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44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54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  <c r="CA347">
        <f t="shared" si="51"/>
        <v>1.6094379124341003</v>
      </c>
    </row>
    <row r="348" spans="1:79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2"/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44"/>
        <v>556.266454565</v>
      </c>
      <c r="AD348" s="57">
        <v>0</v>
      </c>
      <c r="AE348" s="55">
        <v>0</v>
      </c>
      <c r="AF348" s="55">
        <v>0</v>
      </c>
      <c r="AG348" s="52">
        <f t="shared" si="54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  <c r="CA348">
        <f t="shared" si="51"/>
        <v>2.0794415416798357</v>
      </c>
    </row>
    <row r="349" spans="1:79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2"/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55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6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  <c r="CA349">
        <f t="shared" si="51"/>
        <v>5.9914645471079817</v>
      </c>
    </row>
    <row r="350" spans="1:79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2"/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55"/>
        <v>555.82952879999993</v>
      </c>
      <c r="AD350" s="57">
        <v>0</v>
      </c>
      <c r="AE350" s="55">
        <v>0</v>
      </c>
      <c r="AF350" s="55">
        <v>0</v>
      </c>
      <c r="AG350" s="52">
        <f t="shared" si="56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  <c r="CA350">
        <f t="shared" si="51"/>
        <v>4.8751973232011512</v>
      </c>
    </row>
    <row r="351" spans="1:79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2"/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55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6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  <c r="CA351">
        <f t="shared" si="51"/>
        <v>4.5951198501345898</v>
      </c>
    </row>
    <row r="352" spans="1:79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2"/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55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6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  <c r="CA352">
        <f t="shared" si="51"/>
        <v>5.0106352940962555</v>
      </c>
    </row>
    <row r="353" spans="1:79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2"/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55"/>
        <v>556.266454565</v>
      </c>
      <c r="AD353" s="57">
        <v>0</v>
      </c>
      <c r="AE353" s="55">
        <v>0</v>
      </c>
      <c r="AF353" s="55">
        <v>0</v>
      </c>
      <c r="AG353" s="52">
        <f t="shared" si="56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  <c r="CA353">
        <f t="shared" si="51"/>
        <v>5.393627546352362</v>
      </c>
    </row>
    <row r="354" spans="1:79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2"/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55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6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  <c r="CA354" t="e">
        <f t="shared" si="51"/>
        <v>#NUM!</v>
      </c>
    </row>
    <row r="355" spans="1:79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2"/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55"/>
        <v>555.82952879999993</v>
      </c>
      <c r="AD355" s="57">
        <v>0</v>
      </c>
      <c r="AE355" s="55">
        <v>0</v>
      </c>
      <c r="AF355" s="55">
        <v>0</v>
      </c>
      <c r="AG355" s="52">
        <f t="shared" si="56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  <c r="CA355" t="e">
        <f t="shared" si="51"/>
        <v>#NUM!</v>
      </c>
    </row>
    <row r="356" spans="1:79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2"/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55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6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  <c r="CA356" t="e">
        <f t="shared" si="51"/>
        <v>#NUM!</v>
      </c>
    </row>
    <row r="357" spans="1:79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2"/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55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6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  <c r="CA357" t="e">
        <f t="shared" si="51"/>
        <v>#NUM!</v>
      </c>
    </row>
    <row r="358" spans="1:79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2"/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55"/>
        <v>556.266454565</v>
      </c>
      <c r="AD358" s="57">
        <v>0</v>
      </c>
      <c r="AE358" s="55">
        <v>0</v>
      </c>
      <c r="AF358" s="55">
        <v>0</v>
      </c>
      <c r="AG358" s="52">
        <f t="shared" si="56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  <c r="CA358" t="e">
        <f t="shared" si="51"/>
        <v>#NUM!</v>
      </c>
    </row>
    <row r="359" spans="1:79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2"/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7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8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  <c r="CA359" t="e">
        <f t="shared" si="51"/>
        <v>#NUM!</v>
      </c>
    </row>
    <row r="360" spans="1:79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2"/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7"/>
        <v>555.82952879999993</v>
      </c>
      <c r="AD360" s="57">
        <v>0</v>
      </c>
      <c r="AE360" s="55">
        <v>0</v>
      </c>
      <c r="AF360" s="55">
        <v>0</v>
      </c>
      <c r="AG360" s="52">
        <f t="shared" si="58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  <c r="CA360" t="e">
        <f t="shared" si="51"/>
        <v>#NUM!</v>
      </c>
    </row>
    <row r="361" spans="1:79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2"/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7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8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  <c r="CA361" t="e">
        <f t="shared" si="51"/>
        <v>#NUM!</v>
      </c>
    </row>
    <row r="362" spans="1:79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2"/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7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8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  <c r="CA362">
        <f t="shared" si="51"/>
        <v>3.4011973816621555</v>
      </c>
    </row>
    <row r="363" spans="1:79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2"/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7"/>
        <v>556.266454565</v>
      </c>
      <c r="AD363" s="57">
        <v>0</v>
      </c>
      <c r="AE363" s="55">
        <v>0</v>
      </c>
      <c r="AF363" s="55">
        <v>0</v>
      </c>
      <c r="AG363" s="52">
        <f t="shared" si="58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  <c r="CA363">
        <f t="shared" si="51"/>
        <v>2.9957322735539909</v>
      </c>
    </row>
    <row r="364" spans="1:79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2"/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7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8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  <c r="CA364" t="e">
        <f t="shared" si="51"/>
        <v>#NUM!</v>
      </c>
    </row>
    <row r="365" spans="1:79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2"/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7"/>
        <v>555.82952879999993</v>
      </c>
      <c r="AD365" s="57">
        <v>0</v>
      </c>
      <c r="AE365" s="55">
        <v>0</v>
      </c>
      <c r="AF365" s="55">
        <v>0</v>
      </c>
      <c r="AG365" s="52">
        <f t="shared" si="58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  <c r="CA365" t="e">
        <f t="shared" si="51"/>
        <v>#NUM!</v>
      </c>
    </row>
    <row r="366" spans="1:79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2"/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7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8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  <c r="CA366" t="e">
        <f t="shared" si="51"/>
        <v>#NUM!</v>
      </c>
    </row>
    <row r="367" spans="1:79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2"/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7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8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  <c r="CA367" t="e">
        <f t="shared" si="51"/>
        <v>#NUM!</v>
      </c>
    </row>
    <row r="368" spans="1:79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2"/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7"/>
        <v>556.266454565</v>
      </c>
      <c r="AD368" s="57">
        <v>0</v>
      </c>
      <c r="AE368" s="55">
        <v>0</v>
      </c>
      <c r="AF368" s="55">
        <v>0</v>
      </c>
      <c r="AG368" s="52">
        <f t="shared" si="58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  <c r="CA368" t="e">
        <f t="shared" si="51"/>
        <v>#NUM!</v>
      </c>
    </row>
    <row r="369" spans="1:79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2"/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9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60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  <c r="CA369" t="e">
        <f t="shared" si="51"/>
        <v>#NUM!</v>
      </c>
    </row>
    <row r="370" spans="1:79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2"/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9"/>
        <v>555.82952879999993</v>
      </c>
      <c r="AD370" s="57">
        <v>0</v>
      </c>
      <c r="AE370" s="55">
        <v>0</v>
      </c>
      <c r="AF370" s="55">
        <v>0</v>
      </c>
      <c r="AG370" s="52">
        <f t="shared" si="60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  <c r="CA370" t="e">
        <f t="shared" si="51"/>
        <v>#NUM!</v>
      </c>
    </row>
    <row r="371" spans="1:79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2"/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9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60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  <c r="CA371" t="e">
        <f t="shared" si="51"/>
        <v>#NUM!</v>
      </c>
    </row>
    <row r="372" spans="1:79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2"/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9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60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  <c r="CA372" t="e">
        <f t="shared" si="51"/>
        <v>#NUM!</v>
      </c>
    </row>
    <row r="373" spans="1:79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2"/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9"/>
        <v>556.266454565</v>
      </c>
      <c r="AD373" s="57">
        <v>0</v>
      </c>
      <c r="AE373" s="55">
        <v>0</v>
      </c>
      <c r="AF373" s="55">
        <v>0</v>
      </c>
      <c r="AG373" s="52">
        <f t="shared" si="60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  <c r="CA373" t="e">
        <f t="shared" si="51"/>
        <v>#NUM!</v>
      </c>
    </row>
    <row r="374" spans="1:79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I374" s="2"/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/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44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1337</v>
      </c>
      <c r="BJ374" s="79">
        <f t="shared" ref="BJ374:BJ385" si="61">950+273</f>
        <v>1223</v>
      </c>
      <c r="BK374" s="79">
        <v>4</v>
      </c>
      <c r="BM374" s="79" t="s">
        <v>1275</v>
      </c>
      <c r="BN374" s="79" t="s">
        <v>1314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62">273+25</f>
        <v>298</v>
      </c>
      <c r="BZ374" s="81">
        <v>54.8</v>
      </c>
      <c r="CA374">
        <f t="shared" si="51"/>
        <v>4.00369019395397</v>
      </c>
    </row>
    <row r="375" spans="1:79" x14ac:dyDescent="0.3">
      <c r="A375" s="2" t="s">
        <v>1338</v>
      </c>
      <c r="B375" s="13"/>
      <c r="C375" s="13"/>
      <c r="D375" s="2"/>
      <c r="E375" s="2" t="s">
        <v>198</v>
      </c>
      <c r="F375" s="32" t="s">
        <v>549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/>
      <c r="R375" s="25"/>
      <c r="S375" s="25"/>
      <c r="T375" s="25"/>
      <c r="AA375" s="2"/>
      <c r="AC375" s="55">
        <f t="shared" si="44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1337</v>
      </c>
      <c r="BJ375" s="79">
        <f t="shared" si="61"/>
        <v>1223</v>
      </c>
      <c r="BK375" s="79">
        <v>4</v>
      </c>
      <c r="BM375" s="79" t="s">
        <v>1275</v>
      </c>
      <c r="BN375" s="79" t="s">
        <v>1314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62"/>
        <v>298</v>
      </c>
      <c r="BZ375" s="81">
        <v>99.2</v>
      </c>
      <c r="CA375">
        <f t="shared" si="51"/>
        <v>4.5971380142908274</v>
      </c>
    </row>
    <row r="376" spans="1:79" x14ac:dyDescent="0.3">
      <c r="A376" s="2" t="s">
        <v>1339</v>
      </c>
      <c r="B376" s="13"/>
      <c r="C376" s="13"/>
      <c r="D376" s="2"/>
      <c r="E376" s="2" t="s">
        <v>198</v>
      </c>
      <c r="F376" s="32" t="s">
        <v>549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/>
      <c r="R376" s="25"/>
      <c r="S376" s="25"/>
      <c r="T376" s="25"/>
      <c r="AA376" s="2"/>
      <c r="AC376" s="55">
        <f t="shared" si="44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1337</v>
      </c>
      <c r="BJ376" s="79">
        <f t="shared" si="61"/>
        <v>1223</v>
      </c>
      <c r="BK376" s="79">
        <v>4</v>
      </c>
      <c r="BM376" s="79" t="s">
        <v>1275</v>
      </c>
      <c r="BN376" s="79" t="s">
        <v>1314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62"/>
        <v>298</v>
      </c>
      <c r="BZ376" s="81">
        <v>104</v>
      </c>
      <c r="CA376">
        <f t="shared" si="51"/>
        <v>4.6443908991413725</v>
      </c>
    </row>
    <row r="377" spans="1:79" x14ac:dyDescent="0.3">
      <c r="A377" s="2" t="s">
        <v>1340</v>
      </c>
      <c r="B377" s="13"/>
      <c r="C377" s="13"/>
      <c r="D377" s="2"/>
      <c r="E377" s="2" t="s">
        <v>198</v>
      </c>
      <c r="F377" s="32" t="s">
        <v>549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/>
      <c r="R377" s="25"/>
      <c r="S377" s="25"/>
      <c r="T377" s="25"/>
      <c r="AA377" s="2"/>
      <c r="AC377" s="55">
        <f t="shared" si="44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1337</v>
      </c>
      <c r="BJ377" s="79">
        <f t="shared" si="61"/>
        <v>1223</v>
      </c>
      <c r="BK377" s="79">
        <v>4</v>
      </c>
      <c r="BM377" s="79" t="s">
        <v>1275</v>
      </c>
      <c r="BN377" s="79" t="s">
        <v>1314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62"/>
        <v>298</v>
      </c>
      <c r="BZ377" s="81">
        <v>126.6</v>
      </c>
      <c r="CA377">
        <f t="shared" si="51"/>
        <v>4.8410325097100761</v>
      </c>
    </row>
    <row r="378" spans="1:79" x14ac:dyDescent="0.3">
      <c r="A378" s="2" t="s">
        <v>1341</v>
      </c>
      <c r="B378" s="13"/>
      <c r="C378" s="13"/>
      <c r="D378" s="2"/>
      <c r="E378" s="2" t="s">
        <v>198</v>
      </c>
      <c r="F378" s="32" t="s">
        <v>549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/>
      <c r="R378" s="25"/>
      <c r="S378" s="25"/>
      <c r="T378" s="25"/>
      <c r="AA378" s="2"/>
      <c r="AC378" s="55">
        <f t="shared" si="44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1337</v>
      </c>
      <c r="BJ378" s="79">
        <f t="shared" si="61"/>
        <v>1223</v>
      </c>
      <c r="BK378" s="79">
        <v>4</v>
      </c>
      <c r="BM378" s="79" t="s">
        <v>1275</v>
      </c>
      <c r="BN378" s="79" t="s">
        <v>1314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62"/>
        <v>298</v>
      </c>
      <c r="BZ378" s="81">
        <v>39.6</v>
      </c>
      <c r="CA378">
        <f t="shared" si="51"/>
        <v>3.6788291182604347</v>
      </c>
    </row>
    <row r="379" spans="1:79" x14ac:dyDescent="0.3">
      <c r="A379" s="2" t="s">
        <v>1342</v>
      </c>
      <c r="B379" s="13"/>
      <c r="C379" s="13"/>
      <c r="D379" s="2"/>
      <c r="E379" s="2" t="s">
        <v>198</v>
      </c>
      <c r="F379" s="32" t="s">
        <v>549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/>
      <c r="R379" s="25"/>
      <c r="S379" s="25"/>
      <c r="T379" s="25"/>
      <c r="AA379" s="2"/>
      <c r="AC379" s="55">
        <f t="shared" si="44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1337</v>
      </c>
      <c r="BJ379" s="79">
        <f t="shared" si="61"/>
        <v>1223</v>
      </c>
      <c r="BK379" s="79">
        <v>4</v>
      </c>
      <c r="BM379" s="79" t="s">
        <v>1275</v>
      </c>
      <c r="BN379" s="79" t="s">
        <v>1314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62"/>
        <v>298</v>
      </c>
      <c r="BZ379" s="81">
        <v>34.200000000000003</v>
      </c>
      <c r="CA379">
        <f t="shared" si="51"/>
        <v>3.5322256440685598</v>
      </c>
    </row>
    <row r="380" spans="1:79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I380" s="2"/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/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63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1337</v>
      </c>
      <c r="BJ380" s="79">
        <f t="shared" si="61"/>
        <v>1223</v>
      </c>
      <c r="BK380" s="79">
        <v>4</v>
      </c>
      <c r="BM380" s="79" t="s">
        <v>1275</v>
      </c>
      <c r="BN380" s="79" t="s">
        <v>1314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62"/>
        <v>298</v>
      </c>
      <c r="BZ380" s="81">
        <f>15.8</f>
        <v>15.8</v>
      </c>
      <c r="CA380">
        <f t="shared" si="51"/>
        <v>2.760009940032921</v>
      </c>
    </row>
    <row r="381" spans="1:79" x14ac:dyDescent="0.3">
      <c r="A381" s="2" t="s">
        <v>1338</v>
      </c>
      <c r="B381" s="13"/>
      <c r="C381" s="13"/>
      <c r="D381" s="2"/>
      <c r="E381" s="2" t="s">
        <v>198</v>
      </c>
      <c r="F381" s="32" t="s">
        <v>549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/>
      <c r="R381" s="25"/>
      <c r="S381" s="25"/>
      <c r="T381" s="25"/>
      <c r="AA381" s="2"/>
      <c r="AC381" s="55">
        <f t="shared" si="63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1337</v>
      </c>
      <c r="BJ381" s="79">
        <f t="shared" si="61"/>
        <v>1223</v>
      </c>
      <c r="BK381" s="79">
        <v>4</v>
      </c>
      <c r="BM381" s="79" t="s">
        <v>1275</v>
      </c>
      <c r="BN381" s="79" t="s">
        <v>1314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62"/>
        <v>298</v>
      </c>
      <c r="BZ381" s="81">
        <v>25.8</v>
      </c>
      <c r="CA381">
        <f t="shared" si="51"/>
        <v>3.2503744919275719</v>
      </c>
    </row>
    <row r="382" spans="1:79" x14ac:dyDescent="0.3">
      <c r="A382" s="2" t="s">
        <v>1339</v>
      </c>
      <c r="B382" s="13"/>
      <c r="C382" s="13"/>
      <c r="D382" s="2"/>
      <c r="E382" s="2" t="s">
        <v>198</v>
      </c>
      <c r="F382" s="32" t="s">
        <v>549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/>
      <c r="R382" s="25"/>
      <c r="S382" s="25"/>
      <c r="T382" s="25"/>
      <c r="AA382" s="2"/>
      <c r="AC382" s="55">
        <f t="shared" si="63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1337</v>
      </c>
      <c r="BJ382" s="79">
        <f t="shared" si="61"/>
        <v>1223</v>
      </c>
      <c r="BK382" s="79">
        <v>4</v>
      </c>
      <c r="BM382" s="79" t="s">
        <v>1275</v>
      </c>
      <c r="BN382" s="79" t="s">
        <v>1314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62"/>
        <v>298</v>
      </c>
      <c r="BZ382" s="81">
        <v>35.4</v>
      </c>
      <c r="CA382">
        <f t="shared" si="51"/>
        <v>3.5667118201397288</v>
      </c>
    </row>
    <row r="383" spans="1:79" x14ac:dyDescent="0.3">
      <c r="A383" s="2" t="s">
        <v>1340</v>
      </c>
      <c r="B383" s="13"/>
      <c r="C383" s="13"/>
      <c r="D383" s="2"/>
      <c r="E383" s="2" t="s">
        <v>198</v>
      </c>
      <c r="F383" s="32" t="s">
        <v>549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/>
      <c r="R383" s="25"/>
      <c r="S383" s="25"/>
      <c r="T383" s="25"/>
      <c r="AA383" s="2"/>
      <c r="AC383" s="55">
        <f t="shared" si="63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1337</v>
      </c>
      <c r="BJ383" s="79">
        <f t="shared" si="61"/>
        <v>1223</v>
      </c>
      <c r="BK383" s="79">
        <v>4</v>
      </c>
      <c r="BM383" s="79" t="s">
        <v>1275</v>
      </c>
      <c r="BN383" s="79" t="s">
        <v>1314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62"/>
        <v>298</v>
      </c>
      <c r="BZ383" s="81">
        <v>55.5</v>
      </c>
      <c r="CA383">
        <f t="shared" si="51"/>
        <v>4.0163830207523885</v>
      </c>
    </row>
    <row r="384" spans="1:79" x14ac:dyDescent="0.3">
      <c r="A384" s="2" t="s">
        <v>1341</v>
      </c>
      <c r="B384" s="13"/>
      <c r="C384" s="13"/>
      <c r="D384" s="2"/>
      <c r="E384" s="2" t="s">
        <v>198</v>
      </c>
      <c r="F384" s="32" t="s">
        <v>549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/>
      <c r="R384" s="25"/>
      <c r="S384" s="25"/>
      <c r="T384" s="25"/>
      <c r="AA384" s="2"/>
      <c r="AC384" s="55">
        <f t="shared" si="63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1337</v>
      </c>
      <c r="BJ384" s="79">
        <f t="shared" si="61"/>
        <v>1223</v>
      </c>
      <c r="BK384" s="79">
        <v>4</v>
      </c>
      <c r="BM384" s="79" t="s">
        <v>1275</v>
      </c>
      <c r="BN384" s="79" t="s">
        <v>1314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62"/>
        <v>298</v>
      </c>
      <c r="BZ384" s="81">
        <v>11</v>
      </c>
      <c r="CA384">
        <f t="shared" si="51"/>
        <v>2.3978952727983707</v>
      </c>
    </row>
    <row r="385" spans="1:79" x14ac:dyDescent="0.3">
      <c r="A385" s="2" t="s">
        <v>1342</v>
      </c>
      <c r="B385" s="13"/>
      <c r="C385" s="13"/>
      <c r="D385" s="2"/>
      <c r="E385" s="2" t="s">
        <v>198</v>
      </c>
      <c r="F385" s="32" t="s">
        <v>549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/>
      <c r="R385" s="25"/>
      <c r="S385" s="25"/>
      <c r="T385" s="25"/>
      <c r="AA385" s="2"/>
      <c r="AC385" s="55">
        <f t="shared" si="63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1337</v>
      </c>
      <c r="BJ385" s="79">
        <f t="shared" si="61"/>
        <v>1223</v>
      </c>
      <c r="BK385" s="79">
        <v>4</v>
      </c>
      <c r="BM385" s="79" t="s">
        <v>1275</v>
      </c>
      <c r="BN385" s="79" t="s">
        <v>1314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62"/>
        <v>298</v>
      </c>
      <c r="BZ385" s="81">
        <v>0</v>
      </c>
      <c r="CA385" t="e">
        <f t="shared" si="51"/>
        <v>#NUM!</v>
      </c>
    </row>
    <row r="386" spans="1:79" x14ac:dyDescent="0.3">
      <c r="A386" s="2" t="s">
        <v>1343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I386" s="2"/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/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44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1314</v>
      </c>
      <c r="BO386" s="79">
        <v>0.3</v>
      </c>
      <c r="BQ386" s="79">
        <v>1.25</v>
      </c>
      <c r="BR386" s="79">
        <v>0</v>
      </c>
      <c r="BS386" s="79" t="s">
        <v>1349</v>
      </c>
      <c r="BT386" s="79" t="s">
        <v>1350</v>
      </c>
      <c r="BU386" s="79" t="s">
        <v>1271</v>
      </c>
      <c r="BV386" s="79">
        <v>300</v>
      </c>
      <c r="BW386" s="79">
        <v>420</v>
      </c>
      <c r="BX386" s="79" t="s">
        <v>1311</v>
      </c>
      <c r="BZ386" s="81">
        <v>80</v>
      </c>
      <c r="CA386">
        <f t="shared" si="51"/>
        <v>4.3820266346738812</v>
      </c>
    </row>
    <row r="387" spans="1:79" x14ac:dyDescent="0.3">
      <c r="A387" s="2" t="s">
        <v>1343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I387" s="2"/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/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64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1314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1311</v>
      </c>
      <c r="BZ387" s="81">
        <v>0</v>
      </c>
      <c r="CA387" t="e">
        <f t="shared" ref="CA387:CA450" si="65">LN(BZ387)</f>
        <v>#NUM!</v>
      </c>
    </row>
    <row r="388" spans="1:79" x14ac:dyDescent="0.3">
      <c r="A388" s="2" t="s">
        <v>1344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/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/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44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1314</v>
      </c>
      <c r="BO388" s="79">
        <v>0.3</v>
      </c>
      <c r="BQ388" s="79">
        <v>1.25</v>
      </c>
      <c r="BR388" s="79">
        <v>0</v>
      </c>
      <c r="BS388" s="79" t="s">
        <v>1349</v>
      </c>
      <c r="BT388" s="79" t="s">
        <v>1350</v>
      </c>
      <c r="BU388" s="79" t="s">
        <v>1271</v>
      </c>
      <c r="BV388" s="79">
        <v>300</v>
      </c>
      <c r="BW388" s="79">
        <v>420</v>
      </c>
      <c r="BX388" s="79" t="s">
        <v>1311</v>
      </c>
      <c r="BZ388" s="81">
        <v>1.6666666666666667</v>
      </c>
      <c r="CA388">
        <f t="shared" si="65"/>
        <v>0.51082562376599072</v>
      </c>
    </row>
    <row r="389" spans="1:79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/>
      <c r="I389" s="2"/>
      <c r="J389" s="25"/>
      <c r="M389" s="1"/>
      <c r="N389" s="1"/>
      <c r="O389" s="2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1314</v>
      </c>
      <c r="BO389" s="79">
        <v>0.3</v>
      </c>
      <c r="BQ389" s="79">
        <v>1.25</v>
      </c>
      <c r="BR389" s="79">
        <v>0</v>
      </c>
      <c r="BS389" s="79" t="s">
        <v>1349</v>
      </c>
      <c r="BT389" s="79" t="s">
        <v>1350</v>
      </c>
      <c r="BU389" s="79" t="s">
        <v>1271</v>
      </c>
      <c r="BV389" s="79">
        <v>300</v>
      </c>
      <c r="BW389" s="79">
        <v>420</v>
      </c>
      <c r="BX389" s="79" t="s">
        <v>1311</v>
      </c>
      <c r="BZ389" s="81">
        <v>4</v>
      </c>
      <c r="CA389">
        <f t="shared" si="65"/>
        <v>1.3862943611198906</v>
      </c>
    </row>
    <row r="390" spans="1:79" x14ac:dyDescent="0.3">
      <c r="A390" s="2" t="s">
        <v>1345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44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1351</v>
      </c>
      <c r="BO390" s="79">
        <v>0.3</v>
      </c>
      <c r="BQ390" s="79">
        <v>1.25</v>
      </c>
      <c r="BR390" s="79">
        <v>0</v>
      </c>
      <c r="BS390" s="79" t="s">
        <v>1349</v>
      </c>
      <c r="BT390" s="79" t="s">
        <v>1350</v>
      </c>
      <c r="BU390" s="79" t="s">
        <v>1271</v>
      </c>
      <c r="BV390" s="79">
        <v>300</v>
      </c>
      <c r="BW390" s="79">
        <v>420</v>
      </c>
      <c r="BX390" s="79" t="s">
        <v>1311</v>
      </c>
      <c r="BZ390" s="81">
        <v>0.26666666666666666</v>
      </c>
      <c r="CA390">
        <f t="shared" si="65"/>
        <v>-1.3217558399823195</v>
      </c>
    </row>
    <row r="391" spans="1:79" x14ac:dyDescent="0.3">
      <c r="A391" s="2" t="s">
        <v>1346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44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1352</v>
      </c>
      <c r="BO391" s="79">
        <v>0.3</v>
      </c>
      <c r="BQ391" s="79">
        <v>1.25</v>
      </c>
      <c r="BR391" s="79">
        <v>0</v>
      </c>
      <c r="BS391" s="79" t="s">
        <v>1349</v>
      </c>
      <c r="BT391" s="79" t="s">
        <v>1350</v>
      </c>
      <c r="BU391" s="79" t="s">
        <v>1271</v>
      </c>
      <c r="BV391" s="79">
        <v>300</v>
      </c>
      <c r="BW391" s="79">
        <v>420</v>
      </c>
      <c r="BX391" s="79" t="s">
        <v>1311</v>
      </c>
      <c r="BZ391" s="81">
        <v>4.8</v>
      </c>
      <c r="CA391">
        <f t="shared" si="65"/>
        <v>1.5686159179138452</v>
      </c>
    </row>
    <row r="392" spans="1:79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/>
      <c r="J392" s="25">
        <v>1</v>
      </c>
      <c r="K392">
        <v>1</v>
      </c>
      <c r="L392">
        <v>0</v>
      </c>
      <c r="M392" s="2">
        <v>-1</v>
      </c>
      <c r="N392" s="2"/>
      <c r="O392" s="2">
        <v>15.05</v>
      </c>
      <c r="P392" s="2"/>
      <c r="Q392" s="2"/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44"/>
        <v>0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1353</v>
      </c>
      <c r="BO392" s="79">
        <v>0.3</v>
      </c>
      <c r="BQ392" s="79">
        <v>1.25</v>
      </c>
      <c r="BR392" s="79">
        <v>0</v>
      </c>
      <c r="BS392" s="79" t="s">
        <v>1349</v>
      </c>
      <c r="BT392" s="79" t="s">
        <v>1350</v>
      </c>
      <c r="BU392" s="79" t="s">
        <v>1271</v>
      </c>
      <c r="BV392" s="79">
        <v>300</v>
      </c>
      <c r="BW392" s="79">
        <v>420</v>
      </c>
      <c r="BX392" s="79" t="s">
        <v>1311</v>
      </c>
      <c r="BZ392" s="81">
        <v>0</v>
      </c>
      <c r="CA392" t="e">
        <f t="shared" si="65"/>
        <v>#NUM!</v>
      </c>
    </row>
    <row r="393" spans="1:79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>
        <v>-1</v>
      </c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44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1354</v>
      </c>
      <c r="BO393" s="79">
        <v>0.3</v>
      </c>
      <c r="BQ393" s="79">
        <v>1.25</v>
      </c>
      <c r="BR393" s="79">
        <v>0</v>
      </c>
      <c r="BS393" s="79" t="s">
        <v>1349</v>
      </c>
      <c r="BT393" s="79" t="s">
        <v>1350</v>
      </c>
      <c r="BU393" s="79" t="s">
        <v>1271</v>
      </c>
      <c r="BV393" s="79">
        <v>300</v>
      </c>
      <c r="BW393" s="79">
        <v>420</v>
      </c>
      <c r="BX393" s="79" t="s">
        <v>1311</v>
      </c>
      <c r="BZ393" s="81">
        <f>0.03/0.15</f>
        <v>0.2</v>
      </c>
      <c r="CA393">
        <f t="shared" si="65"/>
        <v>-1.6094379124341003</v>
      </c>
    </row>
    <row r="394" spans="1:79" x14ac:dyDescent="0.3">
      <c r="A394" s="2" t="s">
        <v>1347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44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1355</v>
      </c>
      <c r="BO394" s="79">
        <v>0.3</v>
      </c>
      <c r="BQ394" s="79">
        <v>1.25</v>
      </c>
      <c r="BR394" s="79">
        <v>0</v>
      </c>
      <c r="BS394" s="79" t="s">
        <v>1349</v>
      </c>
      <c r="BT394" s="79" t="s">
        <v>1350</v>
      </c>
      <c r="BU394" s="79" t="s">
        <v>1271</v>
      </c>
      <c r="BV394" s="79">
        <v>300</v>
      </c>
      <c r="BW394" s="79">
        <v>420</v>
      </c>
      <c r="BX394" s="79" t="s">
        <v>1311</v>
      </c>
      <c r="BZ394" s="81">
        <v>1.2</v>
      </c>
      <c r="CA394">
        <f t="shared" si="65"/>
        <v>0.18232155679395459</v>
      </c>
    </row>
    <row r="395" spans="1:79" x14ac:dyDescent="0.3">
      <c r="A395" s="2" t="s">
        <v>1348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44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1356</v>
      </c>
      <c r="BO395" s="79">
        <v>0.3</v>
      </c>
      <c r="BQ395" s="79">
        <v>1.25</v>
      </c>
      <c r="BR395" s="79">
        <v>0</v>
      </c>
      <c r="BS395" s="79" t="s">
        <v>1349</v>
      </c>
      <c r="BT395" s="79" t="s">
        <v>1350</v>
      </c>
      <c r="BU395" s="79" t="s">
        <v>1271</v>
      </c>
      <c r="BV395" s="79">
        <v>300</v>
      </c>
      <c r="BW395" s="79">
        <v>420</v>
      </c>
      <c r="BX395" s="79" t="s">
        <v>1311</v>
      </c>
      <c r="BZ395" s="81">
        <v>120</v>
      </c>
      <c r="CA395">
        <f t="shared" si="65"/>
        <v>4.7874917427820458</v>
      </c>
    </row>
    <row r="396" spans="1:79" x14ac:dyDescent="0.3">
      <c r="A396" s="2" t="s">
        <v>1348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66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1356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1311</v>
      </c>
      <c r="BZ396" s="81">
        <v>0</v>
      </c>
      <c r="CA396" t="e">
        <f t="shared" si="65"/>
        <v>#NUM!</v>
      </c>
    </row>
    <row r="397" spans="1:79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/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44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1311</v>
      </c>
      <c r="BY397" s="79">
        <f t="shared" ref="BY397:BY402" si="67">273+60</f>
        <v>333</v>
      </c>
      <c r="BZ397" s="81">
        <v>723.21428571428578</v>
      </c>
      <c r="CA397">
        <f t="shared" si="65"/>
        <v>6.5837055623594818</v>
      </c>
    </row>
    <row r="398" spans="1:79" x14ac:dyDescent="0.3">
      <c r="A398" s="2" t="s">
        <v>1357</v>
      </c>
      <c r="B398" s="13"/>
      <c r="C398" s="13"/>
      <c r="D398" s="2">
        <v>3.48</v>
      </c>
      <c r="E398" s="2" t="s">
        <v>208</v>
      </c>
      <c r="F398" s="9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/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44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1311</v>
      </c>
      <c r="BY398" s="79">
        <f t="shared" si="67"/>
        <v>333</v>
      </c>
      <c r="BZ398" s="81">
        <v>866.07142857142867</v>
      </c>
      <c r="CA398">
        <f t="shared" si="65"/>
        <v>6.7639673861904255</v>
      </c>
    </row>
    <row r="399" spans="1:79" x14ac:dyDescent="0.3">
      <c r="A399" s="2" t="s">
        <v>1358</v>
      </c>
      <c r="B399" s="13"/>
      <c r="C399" s="13"/>
      <c r="D399" s="2">
        <v>3.47</v>
      </c>
      <c r="E399" s="2" t="s">
        <v>208</v>
      </c>
      <c r="F399" s="9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/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44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1311</v>
      </c>
      <c r="BY399" s="79">
        <f t="shared" si="67"/>
        <v>333</v>
      </c>
      <c r="BZ399" s="81">
        <v>941.96428571428578</v>
      </c>
      <c r="CA399">
        <f t="shared" si="65"/>
        <v>6.8479673606031639</v>
      </c>
    </row>
    <row r="400" spans="1:79" x14ac:dyDescent="0.3">
      <c r="A400" s="2" t="s">
        <v>1359</v>
      </c>
      <c r="B400" s="13"/>
      <c r="C400" s="13"/>
      <c r="D400" s="2">
        <v>3.41</v>
      </c>
      <c r="E400" s="2" t="s">
        <v>208</v>
      </c>
      <c r="F400" s="9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/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44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1311</v>
      </c>
      <c r="BY400" s="79">
        <f t="shared" si="67"/>
        <v>333</v>
      </c>
      <c r="BZ400" s="81">
        <v>1517.8571428571429</v>
      </c>
      <c r="CA400">
        <f t="shared" si="65"/>
        <v>7.3250548447373047</v>
      </c>
    </row>
    <row r="401" spans="1:79" x14ac:dyDescent="0.3">
      <c r="A401" s="2" t="s">
        <v>1360</v>
      </c>
      <c r="B401" s="13"/>
      <c r="C401" s="13"/>
      <c r="D401" s="2">
        <v>3.42</v>
      </c>
      <c r="E401" s="2" t="s">
        <v>208</v>
      </c>
      <c r="F401" s="9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/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44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1311</v>
      </c>
      <c r="BY401" s="79">
        <f t="shared" si="67"/>
        <v>333</v>
      </c>
      <c r="BZ401" s="81">
        <v>1629.4642857142858</v>
      </c>
      <c r="CA401">
        <f t="shared" si="65"/>
        <v>7.3960065807095887</v>
      </c>
    </row>
    <row r="402" spans="1:79" x14ac:dyDescent="0.3">
      <c r="A402" s="2" t="s">
        <v>1361</v>
      </c>
      <c r="B402" s="13"/>
      <c r="C402" s="13"/>
      <c r="D402" s="2">
        <v>3.44</v>
      </c>
      <c r="E402" s="2" t="s">
        <v>208</v>
      </c>
      <c r="F402" s="9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/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44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1311</v>
      </c>
      <c r="BY402" s="79">
        <f t="shared" si="67"/>
        <v>333</v>
      </c>
      <c r="BZ402" s="81">
        <v>325.89285714285717</v>
      </c>
      <c r="CA402">
        <f t="shared" si="65"/>
        <v>5.7865686682754882</v>
      </c>
    </row>
    <row r="403" spans="1:79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/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8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9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1311</v>
      </c>
      <c r="BY403" s="79">
        <v>333</v>
      </c>
      <c r="BZ403" s="81">
        <v>2008.9285714285716</v>
      </c>
      <c r="CA403">
        <f t="shared" si="65"/>
        <v>7.6053568098914628</v>
      </c>
    </row>
    <row r="404" spans="1:79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/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8"/>
        <v>159.28983610679998</v>
      </c>
      <c r="AD404" s="57">
        <v>0</v>
      </c>
      <c r="AE404" s="55">
        <v>0</v>
      </c>
      <c r="AF404" s="55">
        <v>0</v>
      </c>
      <c r="AG404" s="52">
        <f t="shared" si="69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1311</v>
      </c>
      <c r="BY404" s="79">
        <v>333</v>
      </c>
      <c r="BZ404" s="81">
        <v>2232.1428571428573</v>
      </c>
      <c r="CA404">
        <f t="shared" si="65"/>
        <v>7.7107173255492887</v>
      </c>
    </row>
    <row r="405" spans="1:79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/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70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71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1311</v>
      </c>
      <c r="BY405" s="79">
        <v>333</v>
      </c>
      <c r="BZ405" s="81">
        <v>2455.3571428571431</v>
      </c>
      <c r="CA405">
        <f t="shared" si="65"/>
        <v>7.8060275053536143</v>
      </c>
    </row>
    <row r="406" spans="1:79" x14ac:dyDescent="0.3">
      <c r="A406" s="2" t="s">
        <v>1362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/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1311</v>
      </c>
      <c r="BY406" s="79">
        <v>333</v>
      </c>
      <c r="BZ406" s="81">
        <v>1116.0714285714287</v>
      </c>
      <c r="CA406">
        <f t="shared" si="65"/>
        <v>7.0175701449893433</v>
      </c>
    </row>
    <row r="407" spans="1:79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/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70"/>
        <v>159.28983610679998</v>
      </c>
      <c r="AD407" s="57">
        <v>0</v>
      </c>
      <c r="AE407" s="55">
        <v>0</v>
      </c>
      <c r="AF407" s="55">
        <v>0</v>
      </c>
      <c r="AG407" s="52">
        <f t="shared" si="71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1311</v>
      </c>
      <c r="BY407" s="79">
        <v>333</v>
      </c>
      <c r="BZ407" s="81">
        <v>892.85714285714289</v>
      </c>
      <c r="CA407">
        <f t="shared" si="65"/>
        <v>6.7944265936751336</v>
      </c>
    </row>
    <row r="408" spans="1:79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/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70"/>
        <v>159.28983610679998</v>
      </c>
      <c r="AD408" s="57">
        <v>0</v>
      </c>
      <c r="AE408" s="55">
        <v>0</v>
      </c>
      <c r="AF408" s="55">
        <v>0</v>
      </c>
      <c r="AG408" s="52">
        <f t="shared" si="71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1311</v>
      </c>
      <c r="BY408" s="79">
        <v>333</v>
      </c>
      <c r="BZ408" s="81">
        <v>7723.2142857142862</v>
      </c>
      <c r="CA408">
        <f t="shared" si="65"/>
        <v>8.9519859146189216</v>
      </c>
    </row>
    <row r="409" spans="1:79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/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70"/>
        <v>159.28983610679998</v>
      </c>
      <c r="AD409" s="57">
        <v>0</v>
      </c>
      <c r="AE409" s="55">
        <v>0</v>
      </c>
      <c r="AF409" s="55">
        <v>0</v>
      </c>
      <c r="AG409" s="52">
        <f t="shared" si="71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1311</v>
      </c>
      <c r="BY409" s="79">
        <v>333</v>
      </c>
      <c r="BZ409" s="81">
        <v>8750</v>
      </c>
      <c r="CA409">
        <f t="shared" si="65"/>
        <v>9.0768089793516609</v>
      </c>
    </row>
    <row r="410" spans="1:79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/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72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73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1311</v>
      </c>
      <c r="BY410" s="79">
        <v>333</v>
      </c>
      <c r="BZ410" s="81">
        <v>10714.285714285716</v>
      </c>
      <c r="CA410">
        <f t="shared" si="65"/>
        <v>9.2793332434631335</v>
      </c>
    </row>
    <row r="411" spans="1:79" x14ac:dyDescent="0.3">
      <c r="A411" s="2" t="s">
        <v>1362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/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1311</v>
      </c>
      <c r="BY411" s="79">
        <v>333</v>
      </c>
      <c r="BZ411" s="81">
        <v>4910.7142857142862</v>
      </c>
      <c r="CA411">
        <f t="shared" si="65"/>
        <v>8.4991746859135588</v>
      </c>
    </row>
    <row r="412" spans="1:79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/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74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75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1311</v>
      </c>
      <c r="BY412" s="79">
        <v>333</v>
      </c>
      <c r="BZ412" s="81">
        <v>2008.9285714285716</v>
      </c>
      <c r="CA412">
        <f t="shared" si="65"/>
        <v>7.6053568098914628</v>
      </c>
    </row>
    <row r="413" spans="1:79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76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1337</v>
      </c>
      <c r="BJ413" s="79">
        <f t="shared" ref="BJ413:BJ424" si="77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1311</v>
      </c>
      <c r="BZ413" s="81">
        <v>35</v>
      </c>
      <c r="CA413">
        <f t="shared" si="65"/>
        <v>3.5553480614894135</v>
      </c>
    </row>
    <row r="414" spans="1:79" x14ac:dyDescent="0.3">
      <c r="A414" s="2" t="s">
        <v>1363</v>
      </c>
      <c r="B414" s="13"/>
      <c r="C414" s="13"/>
      <c r="D414" s="2">
        <v>3.08</v>
      </c>
      <c r="E414" s="2" t="s">
        <v>214</v>
      </c>
      <c r="F414" s="9" t="s">
        <v>555</v>
      </c>
      <c r="G414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76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1337</v>
      </c>
      <c r="BJ414" s="79">
        <f t="shared" si="77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1311</v>
      </c>
      <c r="BZ414" s="81">
        <v>48</v>
      </c>
      <c r="CA414">
        <f t="shared" si="65"/>
        <v>3.8712010109078911</v>
      </c>
    </row>
    <row r="415" spans="1:79" x14ac:dyDescent="0.3">
      <c r="A415" s="2" t="s">
        <v>1364</v>
      </c>
      <c r="B415" s="13"/>
      <c r="C415" s="13"/>
      <c r="D415" s="2">
        <v>3.08</v>
      </c>
      <c r="E415" s="2" t="s">
        <v>214</v>
      </c>
      <c r="F415" s="9" t="s">
        <v>555</v>
      </c>
      <c r="G415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76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1337</v>
      </c>
      <c r="BJ415" s="79">
        <f t="shared" si="77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1311</v>
      </c>
      <c r="BZ415" s="81">
        <v>48</v>
      </c>
      <c r="CA415">
        <f t="shared" si="65"/>
        <v>3.8712010109078911</v>
      </c>
    </row>
    <row r="416" spans="1:79" x14ac:dyDescent="0.3">
      <c r="A416" s="2" t="s">
        <v>1365</v>
      </c>
      <c r="B416" s="13"/>
      <c r="C416" s="13"/>
      <c r="D416" s="2">
        <v>3.08</v>
      </c>
      <c r="E416" s="2" t="s">
        <v>214</v>
      </c>
      <c r="F416" s="9" t="s">
        <v>555</v>
      </c>
      <c r="G416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76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1337</v>
      </c>
      <c r="BJ416" s="79">
        <f t="shared" si="77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1311</v>
      </c>
      <c r="BZ416" s="81">
        <v>51</v>
      </c>
      <c r="CA416">
        <f t="shared" si="65"/>
        <v>3.9318256327243257</v>
      </c>
    </row>
    <row r="417" spans="1:79" x14ac:dyDescent="0.3">
      <c r="A417" s="2" t="s">
        <v>1366</v>
      </c>
      <c r="B417" s="13"/>
      <c r="C417" s="13"/>
      <c r="D417" s="2">
        <v>3.08</v>
      </c>
      <c r="E417" s="2" t="s">
        <v>214</v>
      </c>
      <c r="F417" s="9" t="s">
        <v>555</v>
      </c>
      <c r="G417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70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1337</v>
      </c>
      <c r="BJ417" s="79">
        <f t="shared" si="77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1311</v>
      </c>
      <c r="BZ417" s="81">
        <v>58</v>
      </c>
      <c r="CA417">
        <f t="shared" si="65"/>
        <v>4.0604430105464191</v>
      </c>
    </row>
    <row r="418" spans="1:79" x14ac:dyDescent="0.3">
      <c r="A418" s="2" t="s">
        <v>1367</v>
      </c>
      <c r="B418" s="13"/>
      <c r="C418" s="13"/>
      <c r="D418" s="2">
        <v>3.08</v>
      </c>
      <c r="E418" s="2" t="s">
        <v>214</v>
      </c>
      <c r="F418" s="9" t="s">
        <v>555</v>
      </c>
      <c r="G418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8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1337</v>
      </c>
      <c r="BJ418" s="79">
        <f t="shared" si="77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1311</v>
      </c>
      <c r="BZ418" s="81">
        <v>52</v>
      </c>
      <c r="CA418">
        <f t="shared" si="65"/>
        <v>3.9512437185814275</v>
      </c>
    </row>
    <row r="419" spans="1:79" x14ac:dyDescent="0.3">
      <c r="A419" s="2" t="s">
        <v>1366</v>
      </c>
      <c r="B419" s="13"/>
      <c r="C419" s="13"/>
      <c r="D419" s="2">
        <v>3.08</v>
      </c>
      <c r="E419" s="2" t="s">
        <v>214</v>
      </c>
      <c r="F419" s="9" t="s">
        <v>555</v>
      </c>
      <c r="G419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8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1337</v>
      </c>
      <c r="BJ419" s="79">
        <f t="shared" si="77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1311</v>
      </c>
      <c r="BZ419" s="81">
        <v>60.1</v>
      </c>
      <c r="CA419">
        <f t="shared" si="65"/>
        <v>4.0960098415411617</v>
      </c>
    </row>
    <row r="420" spans="1:79" x14ac:dyDescent="0.3">
      <c r="A420" s="2" t="s">
        <v>1366</v>
      </c>
      <c r="B420" s="13"/>
      <c r="C420" s="13"/>
      <c r="D420" s="2">
        <v>3.08</v>
      </c>
      <c r="E420" s="2" t="s">
        <v>214</v>
      </c>
      <c r="F420" s="9" t="s">
        <v>555</v>
      </c>
      <c r="G420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9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1337</v>
      </c>
      <c r="BJ420" s="79">
        <f t="shared" si="77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1311</v>
      </c>
      <c r="BZ420" s="81">
        <v>61.3</v>
      </c>
      <c r="CA420">
        <f t="shared" si="65"/>
        <v>4.1157798429421657</v>
      </c>
    </row>
    <row r="421" spans="1:79" x14ac:dyDescent="0.3">
      <c r="A421" s="2" t="s">
        <v>1366</v>
      </c>
      <c r="B421" s="13"/>
      <c r="C421" s="13"/>
      <c r="D421" s="2">
        <v>3.08</v>
      </c>
      <c r="E421" s="2" t="s">
        <v>214</v>
      </c>
      <c r="F421" s="9" t="s">
        <v>555</v>
      </c>
      <c r="G42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9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1337</v>
      </c>
      <c r="BJ421" s="79">
        <f t="shared" si="77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1311</v>
      </c>
      <c r="BZ421" s="81">
        <v>61.7</v>
      </c>
      <c r="CA421">
        <f t="shared" si="65"/>
        <v>4.1222839309113422</v>
      </c>
    </row>
    <row r="422" spans="1:79" x14ac:dyDescent="0.3">
      <c r="A422" s="2" t="s">
        <v>1366</v>
      </c>
      <c r="B422" s="13"/>
      <c r="C422" s="13"/>
      <c r="D422" s="2">
        <v>3.08</v>
      </c>
      <c r="E422" s="2" t="s">
        <v>214</v>
      </c>
      <c r="F422" s="9" t="s">
        <v>555</v>
      </c>
      <c r="G422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80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1337</v>
      </c>
      <c r="BJ422" s="79">
        <f t="shared" si="77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1311</v>
      </c>
      <c r="BZ422" s="81">
        <v>63</v>
      </c>
      <c r="CA422">
        <f t="shared" si="65"/>
        <v>4.1431347263915326</v>
      </c>
    </row>
    <row r="423" spans="1:79" x14ac:dyDescent="0.3">
      <c r="A423" s="2" t="s">
        <v>1366</v>
      </c>
      <c r="B423" s="13"/>
      <c r="C423" s="13"/>
      <c r="D423" s="2">
        <v>3.08</v>
      </c>
      <c r="E423" s="2" t="s">
        <v>214</v>
      </c>
      <c r="F423" s="9" t="s">
        <v>555</v>
      </c>
      <c r="G423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81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1337</v>
      </c>
      <c r="BJ423" s="79">
        <f t="shared" si="77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1311</v>
      </c>
      <c r="BZ423" s="81">
        <v>58.8</v>
      </c>
      <c r="CA423">
        <f t="shared" si="65"/>
        <v>4.0741418549045809</v>
      </c>
    </row>
    <row r="424" spans="1:79" x14ac:dyDescent="0.3">
      <c r="A424" s="2" t="s">
        <v>1366</v>
      </c>
      <c r="B424" s="13"/>
      <c r="C424" s="13"/>
      <c r="D424" s="2">
        <v>3.08</v>
      </c>
      <c r="E424" s="2" t="s">
        <v>214</v>
      </c>
      <c r="F424" s="9" t="s">
        <v>555</v>
      </c>
      <c r="G424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82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1337</v>
      </c>
      <c r="BJ424" s="79">
        <f t="shared" si="77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1311</v>
      </c>
      <c r="BZ424" s="81">
        <v>57.4</v>
      </c>
      <c r="CA424">
        <f t="shared" si="65"/>
        <v>4.0500443033255209</v>
      </c>
    </row>
    <row r="425" spans="1:79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70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  <c r="CA425" t="e">
        <f t="shared" si="65"/>
        <v>#NUM!</v>
      </c>
    </row>
    <row r="426" spans="1:79" x14ac:dyDescent="0.3">
      <c r="A426" s="2" t="s">
        <v>1368</v>
      </c>
      <c r="B426" s="13" t="s">
        <v>734</v>
      </c>
      <c r="C426" s="13"/>
      <c r="D426" s="2">
        <v>3.4</v>
      </c>
      <c r="E426" s="2" t="s">
        <v>216</v>
      </c>
      <c r="F426" s="9" t="s">
        <v>587</v>
      </c>
      <c r="G426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83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  <c r="CA426" t="e">
        <f t="shared" si="65"/>
        <v>#NUM!</v>
      </c>
    </row>
    <row r="427" spans="1:79" x14ac:dyDescent="0.3">
      <c r="A427" s="2" t="s">
        <v>1369</v>
      </c>
      <c r="B427" s="13" t="s">
        <v>734</v>
      </c>
      <c r="C427" s="13"/>
      <c r="D427" s="2">
        <v>2.9</v>
      </c>
      <c r="E427" s="2" t="s">
        <v>216</v>
      </c>
      <c r="F427" s="9" t="s">
        <v>587</v>
      </c>
      <c r="G427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84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  <c r="CA427" t="e">
        <f t="shared" si="65"/>
        <v>#NUM!</v>
      </c>
    </row>
    <row r="428" spans="1:79" x14ac:dyDescent="0.3">
      <c r="A428" s="2" t="s">
        <v>1370</v>
      </c>
      <c r="B428" s="13" t="s">
        <v>734</v>
      </c>
      <c r="C428" s="13"/>
      <c r="D428" s="2">
        <v>2</v>
      </c>
      <c r="E428" s="2" t="s">
        <v>216</v>
      </c>
      <c r="F428" s="9" t="s">
        <v>587</v>
      </c>
      <c r="G428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85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  <c r="CA428" t="e">
        <f t="shared" si="65"/>
        <v>#NUM!</v>
      </c>
    </row>
    <row r="429" spans="1:79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/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70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86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1311</v>
      </c>
      <c r="BY429" s="79">
        <v>303</v>
      </c>
      <c r="BZ429" s="81">
        <v>65</v>
      </c>
      <c r="CA429">
        <f t="shared" si="65"/>
        <v>4.1743872698956368</v>
      </c>
    </row>
    <row r="430" spans="1:79" x14ac:dyDescent="0.3">
      <c r="A430" s="2" t="s">
        <v>1371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/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7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8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1311</v>
      </c>
      <c r="BY430" s="79">
        <v>303</v>
      </c>
      <c r="BZ430" s="81">
        <v>102</v>
      </c>
      <c r="CA430">
        <f t="shared" si="65"/>
        <v>4.6249728132842707</v>
      </c>
    </row>
    <row r="431" spans="1:79" x14ac:dyDescent="0.3">
      <c r="A431" s="2" t="s">
        <v>1372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/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70"/>
        <v>236.30697000000001</v>
      </c>
      <c r="AD431" s="57">
        <v>0</v>
      </c>
      <c r="AE431" s="55">
        <v>0</v>
      </c>
      <c r="AF431" s="55">
        <v>0</v>
      </c>
      <c r="AG431" s="52">
        <f t="shared" si="86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1311</v>
      </c>
      <c r="BY431" s="79">
        <v>303</v>
      </c>
      <c r="BZ431" s="81">
        <v>108</v>
      </c>
      <c r="CA431">
        <f t="shared" si="65"/>
        <v>4.6821312271242199</v>
      </c>
    </row>
    <row r="432" spans="1:79" x14ac:dyDescent="0.3">
      <c r="A432" s="2" t="s">
        <v>1373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/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9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90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1311</v>
      </c>
      <c r="BY432" s="79">
        <v>303</v>
      </c>
      <c r="BZ432" s="81">
        <v>92</v>
      </c>
      <c r="CA432">
        <f t="shared" si="65"/>
        <v>4.5217885770490405</v>
      </c>
    </row>
    <row r="433" spans="1:79" x14ac:dyDescent="0.3">
      <c r="A433" s="2" t="s">
        <v>1374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/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70"/>
        <v>236.30697000000001</v>
      </c>
      <c r="AD433" s="57">
        <v>0</v>
      </c>
      <c r="AE433" s="55">
        <v>0</v>
      </c>
      <c r="AF433" s="55">
        <v>0</v>
      </c>
      <c r="AG433" s="52">
        <f t="shared" si="86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1311</v>
      </c>
      <c r="BY433" s="79">
        <v>303</v>
      </c>
      <c r="BZ433" s="81">
        <v>45</v>
      </c>
      <c r="CA433">
        <f t="shared" si="65"/>
        <v>3.8066624897703196</v>
      </c>
    </row>
    <row r="434" spans="1:79" x14ac:dyDescent="0.3">
      <c r="A434" s="2" t="s">
        <v>1375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/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91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92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1311</v>
      </c>
      <c r="BY434" s="79">
        <v>303</v>
      </c>
      <c r="BZ434" s="81">
        <v>20</v>
      </c>
      <c r="CA434">
        <f t="shared" si="65"/>
        <v>2.9957322735539909</v>
      </c>
    </row>
    <row r="435" spans="1:79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91"/>
        <v>236.30697000000001</v>
      </c>
      <c r="AD435" s="57">
        <v>0</v>
      </c>
      <c r="AE435" s="55">
        <v>0</v>
      </c>
      <c r="AF435" s="55">
        <v>0</v>
      </c>
      <c r="AG435" s="52">
        <f t="shared" si="92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1311</v>
      </c>
      <c r="BY435" s="79">
        <v>303</v>
      </c>
      <c r="BZ435" s="81">
        <v>12</v>
      </c>
      <c r="CA435">
        <f t="shared" si="65"/>
        <v>2.4849066497880004</v>
      </c>
    </row>
    <row r="436" spans="1:79" x14ac:dyDescent="0.3">
      <c r="A436" s="2" t="s">
        <v>1371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91"/>
        <v>236.30697000000001</v>
      </c>
      <c r="AD436" s="57">
        <v>0</v>
      </c>
      <c r="AE436" s="55">
        <v>0</v>
      </c>
      <c r="AF436" s="55">
        <v>0</v>
      </c>
      <c r="AG436" s="52">
        <f t="shared" si="92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1311</v>
      </c>
      <c r="BY436" s="79">
        <v>303</v>
      </c>
      <c r="BZ436" s="81">
        <v>14.5</v>
      </c>
      <c r="CA436">
        <f t="shared" si="65"/>
        <v>2.6741486494265287</v>
      </c>
    </row>
    <row r="437" spans="1:79" x14ac:dyDescent="0.3">
      <c r="A437" s="2" t="s">
        <v>1372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91"/>
        <v>236.30697000000001</v>
      </c>
      <c r="AD437" s="57">
        <v>0</v>
      </c>
      <c r="AE437" s="55">
        <v>0</v>
      </c>
      <c r="AF437" s="55">
        <v>0</v>
      </c>
      <c r="AG437" s="52">
        <f t="shared" si="92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1311</v>
      </c>
      <c r="BY437" s="79">
        <v>303</v>
      </c>
      <c r="BZ437" s="81">
        <v>26</v>
      </c>
      <c r="CA437">
        <f t="shared" si="65"/>
        <v>3.2580965380214821</v>
      </c>
    </row>
    <row r="438" spans="1:79" x14ac:dyDescent="0.3">
      <c r="A438" s="2" t="s">
        <v>1373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/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91"/>
        <v>236.30697000000001</v>
      </c>
      <c r="AD438" s="57">
        <v>0</v>
      </c>
      <c r="AE438" s="55">
        <v>0</v>
      </c>
      <c r="AF438" s="55">
        <v>0</v>
      </c>
      <c r="AG438" s="52">
        <f t="shared" si="92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1311</v>
      </c>
      <c r="BY438" s="79">
        <v>303</v>
      </c>
      <c r="BZ438" s="81">
        <v>23</v>
      </c>
      <c r="CA438">
        <f t="shared" si="65"/>
        <v>3.1354942159291497</v>
      </c>
    </row>
    <row r="439" spans="1:79" x14ac:dyDescent="0.3">
      <c r="A439" s="2" t="s">
        <v>1374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/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91"/>
        <v>236.30697000000001</v>
      </c>
      <c r="AD439" s="57">
        <v>0</v>
      </c>
      <c r="AE439" s="55">
        <v>0</v>
      </c>
      <c r="AF439" s="55">
        <v>0</v>
      </c>
      <c r="AG439" s="52">
        <f t="shared" si="92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1311</v>
      </c>
      <c r="BY439" s="79">
        <v>303</v>
      </c>
      <c r="BZ439" s="81">
        <v>22</v>
      </c>
      <c r="CA439">
        <f t="shared" si="65"/>
        <v>3.0910424533583161</v>
      </c>
    </row>
    <row r="440" spans="1:79" x14ac:dyDescent="0.3">
      <c r="A440" s="2" t="s">
        <v>1375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/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93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94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1311</v>
      </c>
      <c r="BY440" s="79">
        <v>303</v>
      </c>
      <c r="BZ440" s="81">
        <v>10</v>
      </c>
      <c r="CA440">
        <f t="shared" si="65"/>
        <v>2.3025850929940459</v>
      </c>
    </row>
    <row r="441" spans="1:79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70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1377</v>
      </c>
      <c r="BX441" s="79" t="s">
        <v>1287</v>
      </c>
      <c r="BZ441" s="81">
        <v>3050</v>
      </c>
      <c r="CA441">
        <f t="shared" si="65"/>
        <v>8.0228968696014569</v>
      </c>
    </row>
    <row r="442" spans="1:79" x14ac:dyDescent="0.3">
      <c r="A442" s="2" t="s">
        <v>1376</v>
      </c>
      <c r="B442" s="13" t="s">
        <v>807</v>
      </c>
      <c r="C442" s="13"/>
      <c r="D442" s="2">
        <v>1.75</v>
      </c>
      <c r="E442" s="2" t="s">
        <v>219</v>
      </c>
      <c r="F442" s="9" t="s">
        <v>588</v>
      </c>
      <c r="G442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70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1308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1377</v>
      </c>
      <c r="BX442" s="79" t="s">
        <v>1287</v>
      </c>
      <c r="BZ442" s="81">
        <v>4950</v>
      </c>
      <c r="CA442">
        <f t="shared" si="65"/>
        <v>8.5071428555627353</v>
      </c>
    </row>
    <row r="443" spans="1:79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9" t="s">
        <v>588</v>
      </c>
      <c r="G443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95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1377</v>
      </c>
      <c r="BW443" s="79">
        <v>420</v>
      </c>
      <c r="BX443" s="79" t="s">
        <v>1287</v>
      </c>
      <c r="BZ443" s="81">
        <v>0</v>
      </c>
      <c r="CA443" t="e">
        <f t="shared" si="65"/>
        <v>#NUM!</v>
      </c>
    </row>
    <row r="444" spans="1:79" x14ac:dyDescent="0.3">
      <c r="A444" s="2" t="s">
        <v>1376</v>
      </c>
      <c r="B444" s="13" t="s">
        <v>807</v>
      </c>
      <c r="C444" s="13"/>
      <c r="D444" s="2">
        <v>1.75</v>
      </c>
      <c r="E444" s="2" t="s">
        <v>219</v>
      </c>
      <c r="F444" s="9" t="s">
        <v>588</v>
      </c>
      <c r="G444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95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1308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1377</v>
      </c>
      <c r="BW444" s="79">
        <v>420</v>
      </c>
      <c r="BX444" s="79" t="s">
        <v>1287</v>
      </c>
      <c r="BZ444" s="81">
        <v>420</v>
      </c>
      <c r="CA444">
        <f t="shared" si="65"/>
        <v>6.0402547112774139</v>
      </c>
    </row>
    <row r="445" spans="1:79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2"/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70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1378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1311</v>
      </c>
      <c r="BY445" s="79">
        <v>298</v>
      </c>
      <c r="CA445" t="e">
        <f t="shared" si="65"/>
        <v>#NUM!</v>
      </c>
    </row>
    <row r="446" spans="1:79" x14ac:dyDescent="0.3">
      <c r="A446" s="2" t="s">
        <v>1381</v>
      </c>
      <c r="B446" s="13" t="s">
        <v>808</v>
      </c>
      <c r="C446" s="13"/>
      <c r="D446" s="2">
        <v>2.2000000000000002</v>
      </c>
      <c r="E446" s="2" t="s">
        <v>222</v>
      </c>
      <c r="F446" s="9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2"/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70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1308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1378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1311</v>
      </c>
      <c r="BY446" s="79">
        <v>298</v>
      </c>
      <c r="BZ446" s="81">
        <v>0</v>
      </c>
      <c r="CA446" t="e">
        <f t="shared" si="65"/>
        <v>#NUM!</v>
      </c>
    </row>
    <row r="447" spans="1:79" x14ac:dyDescent="0.3">
      <c r="A447" s="2" t="s">
        <v>1379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1308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1378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1311</v>
      </c>
      <c r="BY447" s="79">
        <v>298</v>
      </c>
      <c r="BZ447" s="81">
        <v>0</v>
      </c>
      <c r="CA447" t="e">
        <f t="shared" si="65"/>
        <v>#NUM!</v>
      </c>
    </row>
    <row r="448" spans="1:79" x14ac:dyDescent="0.3">
      <c r="A448" s="2" t="s">
        <v>1380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2"/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1308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1378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1311</v>
      </c>
      <c r="BY448" s="79">
        <v>298</v>
      </c>
      <c r="BZ448" s="81">
        <v>0</v>
      </c>
      <c r="CA448" t="e">
        <f t="shared" si="65"/>
        <v>#NUM!</v>
      </c>
    </row>
    <row r="449" spans="1:79" x14ac:dyDescent="0.3">
      <c r="A449" s="2" t="s">
        <v>1381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2"/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96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1308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1378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1311</v>
      </c>
      <c r="BY449" s="79">
        <v>298</v>
      </c>
      <c r="BZ449" s="81">
        <v>92.666666666666671</v>
      </c>
      <c r="CA449">
        <f t="shared" si="65"/>
        <v>4.5290088250225278</v>
      </c>
    </row>
    <row r="450" spans="1:79" x14ac:dyDescent="0.3">
      <c r="A450" s="2" t="s">
        <v>1379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1308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1378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1311</v>
      </c>
      <c r="BY450" s="79">
        <v>298</v>
      </c>
      <c r="BZ450" s="81">
        <v>84</v>
      </c>
      <c r="CA450">
        <f t="shared" si="65"/>
        <v>4.4308167988433134</v>
      </c>
    </row>
    <row r="451" spans="1:79" x14ac:dyDescent="0.3">
      <c r="A451" s="2" t="s">
        <v>1380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2"/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1308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1378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1311</v>
      </c>
      <c r="BY451" s="79">
        <v>298</v>
      </c>
      <c r="BZ451" s="81">
        <v>35.333333333333336</v>
      </c>
      <c r="CA451">
        <f t="shared" ref="CA451:CA514" si="97">LN(BZ451)</f>
        <v>3.5648268054439574</v>
      </c>
    </row>
    <row r="452" spans="1:79" x14ac:dyDescent="0.3">
      <c r="A452" s="2" t="s">
        <v>1381</v>
      </c>
      <c r="B452" s="13" t="s">
        <v>808</v>
      </c>
      <c r="C452" s="13"/>
      <c r="D452" s="2">
        <v>2.2000000000000002</v>
      </c>
      <c r="E452" s="2" t="s">
        <v>222</v>
      </c>
      <c r="F452" s="9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2"/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8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1308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1378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1311</v>
      </c>
      <c r="BY452" s="79">
        <v>298</v>
      </c>
      <c r="BZ452" s="81">
        <v>62.666666666666671</v>
      </c>
      <c r="CA452">
        <f t="shared" si="97"/>
        <v>4.1378296741618392</v>
      </c>
    </row>
    <row r="453" spans="1:79" x14ac:dyDescent="0.3">
      <c r="A453" s="2" t="s">
        <v>1381</v>
      </c>
      <c r="B453" s="13" t="s">
        <v>808</v>
      </c>
      <c r="C453" s="13"/>
      <c r="D453" s="2">
        <v>2.2000000000000002</v>
      </c>
      <c r="E453" s="2" t="s">
        <v>222</v>
      </c>
      <c r="F453" s="9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2"/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9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1308</v>
      </c>
      <c r="BM453" s="79" t="s">
        <v>1275</v>
      </c>
      <c r="BN453" s="79" t="s">
        <v>1382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1378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1311</v>
      </c>
      <c r="BY453" s="79">
        <v>298</v>
      </c>
      <c r="BZ453" s="81">
        <v>46.000000000000007</v>
      </c>
      <c r="CA453">
        <f t="shared" si="97"/>
        <v>3.8286413964890951</v>
      </c>
    </row>
    <row r="454" spans="1:79" x14ac:dyDescent="0.3">
      <c r="A454" s="2" t="s">
        <v>1381</v>
      </c>
      <c r="B454" s="13" t="s">
        <v>808</v>
      </c>
      <c r="C454" s="13"/>
      <c r="D454" s="2">
        <v>2.2000000000000002</v>
      </c>
      <c r="E454" s="2" t="s">
        <v>222</v>
      </c>
      <c r="F454" s="9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2"/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100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1308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1378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1311</v>
      </c>
      <c r="BY454" s="79">
        <v>298</v>
      </c>
      <c r="BZ454" s="81">
        <v>10</v>
      </c>
      <c r="CA454">
        <f t="shared" si="97"/>
        <v>2.3025850929940459</v>
      </c>
    </row>
    <row r="455" spans="1:79" x14ac:dyDescent="0.3">
      <c r="A455" s="2" t="s">
        <v>1381</v>
      </c>
      <c r="B455" s="13" t="s">
        <v>808</v>
      </c>
      <c r="C455" s="13"/>
      <c r="D455" s="2">
        <v>2.2000000000000002</v>
      </c>
      <c r="E455" s="2" t="s">
        <v>222</v>
      </c>
      <c r="F455" s="9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2"/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101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1308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1378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1311</v>
      </c>
      <c r="BY455" s="79">
        <v>298</v>
      </c>
      <c r="BZ455" s="81">
        <v>83.333333333333343</v>
      </c>
      <c r="CA455">
        <f t="shared" si="97"/>
        <v>4.4228486291941369</v>
      </c>
    </row>
    <row r="456" spans="1:79" x14ac:dyDescent="0.3">
      <c r="A456" s="2" t="s">
        <v>1381</v>
      </c>
      <c r="B456" s="13" t="s">
        <v>808</v>
      </c>
      <c r="C456" s="13"/>
      <c r="D456" s="2">
        <v>2.2000000000000002</v>
      </c>
      <c r="E456" s="2" t="s">
        <v>222</v>
      </c>
      <c r="F456" s="9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2"/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101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1308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1378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1311</v>
      </c>
      <c r="BY456" s="79">
        <v>298</v>
      </c>
      <c r="BZ456" s="81">
        <v>30</v>
      </c>
      <c r="CA456">
        <f t="shared" si="97"/>
        <v>3.4011973816621555</v>
      </c>
    </row>
    <row r="457" spans="1:79" x14ac:dyDescent="0.3">
      <c r="A457" s="2" t="s">
        <v>1381</v>
      </c>
      <c r="B457" s="13" t="s">
        <v>808</v>
      </c>
      <c r="C457" s="13"/>
      <c r="D457" s="2">
        <v>2.2000000000000002</v>
      </c>
      <c r="E457" s="2" t="s">
        <v>222</v>
      </c>
      <c r="F457" s="9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2"/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102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1308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1378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1311</v>
      </c>
      <c r="BY457" s="79">
        <v>298</v>
      </c>
      <c r="BZ457" s="81">
        <v>20</v>
      </c>
      <c r="CA457">
        <f t="shared" si="97"/>
        <v>2.9957322735539909</v>
      </c>
    </row>
    <row r="458" spans="1:79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2"/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70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  <c r="CA458">
        <f t="shared" si="97"/>
        <v>7.0030654587864616</v>
      </c>
    </row>
    <row r="459" spans="1:79" x14ac:dyDescent="0.3">
      <c r="A459" s="2" t="s">
        <v>1380</v>
      </c>
      <c r="B459" s="13" t="s">
        <v>729</v>
      </c>
      <c r="C459" s="13"/>
      <c r="D459" s="2">
        <v>2.2999999999999998</v>
      </c>
      <c r="E459" s="2" t="s">
        <v>223</v>
      </c>
      <c r="F459" s="9" t="s">
        <v>556</v>
      </c>
      <c r="G459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2"/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70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1308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  <c r="CA459">
        <f t="shared" si="97"/>
        <v>7.5755846515577927</v>
      </c>
    </row>
    <row r="460" spans="1:79" x14ac:dyDescent="0.3">
      <c r="A460" s="2" t="s">
        <v>1383</v>
      </c>
      <c r="B460" s="13"/>
      <c r="C460" s="13"/>
      <c r="D460" s="2"/>
      <c r="E460" s="2" t="s">
        <v>224</v>
      </c>
      <c r="F460" s="9"/>
      <c r="H460" t="s">
        <v>1387</v>
      </c>
      <c r="I460" s="2"/>
      <c r="J460" s="25"/>
      <c r="M460" s="2"/>
      <c r="N460" s="2"/>
      <c r="O460" s="2"/>
      <c r="P460" s="2"/>
      <c r="Q460" s="2"/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  <c r="CA460">
        <f t="shared" si="97"/>
        <v>2.0794415416798357</v>
      </c>
    </row>
    <row r="461" spans="1:79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2"/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  <c r="CA461">
        <f t="shared" si="97"/>
        <v>2.3978952727983707</v>
      </c>
    </row>
    <row r="462" spans="1:79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1385</v>
      </c>
      <c r="I462" s="2"/>
      <c r="J462" s="25"/>
      <c r="M462" s="2"/>
      <c r="N462" s="2"/>
      <c r="O462" s="2"/>
      <c r="P462" s="2"/>
      <c r="Q462" s="2"/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  <c r="CA462">
        <f t="shared" si="97"/>
        <v>5.9964520886190211</v>
      </c>
    </row>
    <row r="463" spans="1:79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1386</v>
      </c>
      <c r="I463" s="2"/>
      <c r="J463" s="25"/>
      <c r="M463" s="2"/>
      <c r="N463" s="2"/>
      <c r="O463" s="2"/>
      <c r="P463" s="2"/>
      <c r="Q463" s="2"/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  <c r="CA463">
        <f t="shared" si="97"/>
        <v>6.6795991858443831</v>
      </c>
    </row>
    <row r="464" spans="1:79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2"/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70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  <c r="CA464">
        <f t="shared" si="97"/>
        <v>6.1612073216950769</v>
      </c>
    </row>
    <row r="465" spans="1:79" ht="15" customHeight="1" x14ac:dyDescent="0.3">
      <c r="A465" s="2" t="s">
        <v>1384</v>
      </c>
      <c r="B465" s="13"/>
      <c r="C465" s="13"/>
      <c r="D465" s="2"/>
      <c r="E465" s="2" t="s">
        <v>224</v>
      </c>
      <c r="F465" s="9"/>
      <c r="H465" t="s">
        <v>1388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  <c r="CA465">
        <f t="shared" si="97"/>
        <v>4.9199809258281251</v>
      </c>
    </row>
    <row r="466" spans="1:79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2"/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70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103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  <c r="CA466">
        <f t="shared" si="97"/>
        <v>4.7874917427820458</v>
      </c>
    </row>
    <row r="467" spans="1:79" x14ac:dyDescent="0.3">
      <c r="A467" s="2" t="s">
        <v>1389</v>
      </c>
      <c r="B467" s="13"/>
      <c r="C467" s="13"/>
      <c r="D467" s="2">
        <v>2.2000000000000002</v>
      </c>
      <c r="E467" s="2" t="s">
        <v>225</v>
      </c>
      <c r="F467" s="9" t="s">
        <v>551</v>
      </c>
      <c r="G467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70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103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  <c r="CA467">
        <f t="shared" si="97"/>
        <v>4.499809670330265</v>
      </c>
    </row>
    <row r="468" spans="1:79" x14ac:dyDescent="0.3">
      <c r="A468" s="2" t="s">
        <v>1390</v>
      </c>
      <c r="B468" s="13"/>
      <c r="C468" s="13"/>
      <c r="D468" s="2">
        <v>2.2000000000000002</v>
      </c>
      <c r="E468" s="2" t="s">
        <v>225</v>
      </c>
      <c r="F468" s="9" t="s">
        <v>551</v>
      </c>
      <c r="G468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104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103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  <c r="CA468">
        <f t="shared" si="97"/>
        <v>3.912023005428146</v>
      </c>
    </row>
    <row r="469" spans="1:79" x14ac:dyDescent="0.3">
      <c r="A469" s="2" t="s">
        <v>1391</v>
      </c>
      <c r="B469" s="13"/>
      <c r="C469" s="13"/>
      <c r="D469" s="2">
        <v>2.6</v>
      </c>
      <c r="E469" s="2" t="s">
        <v>225</v>
      </c>
      <c r="F469" s="9" t="s">
        <v>551</v>
      </c>
      <c r="G469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104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103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  <c r="CA469">
        <f t="shared" si="97"/>
        <v>3.8066624897703196</v>
      </c>
    </row>
    <row r="470" spans="1:79" x14ac:dyDescent="0.3">
      <c r="A470" s="2" t="s">
        <v>1392</v>
      </c>
      <c r="B470" s="13"/>
      <c r="C470" s="13"/>
      <c r="D470" s="2">
        <v>2.6</v>
      </c>
      <c r="E470" s="2" t="s">
        <v>225</v>
      </c>
      <c r="F470" s="9" t="s">
        <v>551</v>
      </c>
      <c r="G470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105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103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  <c r="CA470">
        <f t="shared" si="97"/>
        <v>3.4657359027997265</v>
      </c>
    </row>
    <row r="471" spans="1:79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2"/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105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103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  <c r="CA471">
        <f t="shared" si="97"/>
        <v>5.9914645471079817</v>
      </c>
    </row>
    <row r="472" spans="1:79" x14ac:dyDescent="0.3">
      <c r="A472" s="2" t="s">
        <v>1389</v>
      </c>
      <c r="B472" s="13"/>
      <c r="C472" s="13"/>
      <c r="D472" s="2">
        <v>2.2000000000000002</v>
      </c>
      <c r="E472" s="2" t="s">
        <v>225</v>
      </c>
      <c r="F472" s="9" t="s">
        <v>551</v>
      </c>
      <c r="G472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105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103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  <c r="CA472">
        <f t="shared" si="97"/>
        <v>5.6167710976665717</v>
      </c>
    </row>
    <row r="473" spans="1:79" x14ac:dyDescent="0.3">
      <c r="A473" s="2" t="s">
        <v>1391</v>
      </c>
      <c r="B473" s="13"/>
      <c r="C473" s="13"/>
      <c r="D473" s="2">
        <v>2.6</v>
      </c>
      <c r="E473" s="2" t="s">
        <v>225</v>
      </c>
      <c r="F473" s="9" t="s">
        <v>551</v>
      </c>
      <c r="G473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105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103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  <c r="CA473">
        <f t="shared" si="97"/>
        <v>5.5947113796018391</v>
      </c>
    </row>
    <row r="474" spans="1:79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2"/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105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103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1311</v>
      </c>
      <c r="BZ474" s="81">
        <v>0</v>
      </c>
      <c r="CA474" t="e">
        <f t="shared" si="97"/>
        <v>#NUM!</v>
      </c>
    </row>
    <row r="475" spans="1:79" x14ac:dyDescent="0.3">
      <c r="A475" s="2" t="s">
        <v>1389</v>
      </c>
      <c r="B475" s="13"/>
      <c r="C475" s="13"/>
      <c r="D475" s="2">
        <v>2.2000000000000002</v>
      </c>
      <c r="E475" s="2" t="s">
        <v>225</v>
      </c>
      <c r="F475" s="9" t="s">
        <v>551</v>
      </c>
      <c r="G475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105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103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1311</v>
      </c>
      <c r="BZ475" s="81">
        <v>30</v>
      </c>
      <c r="CA475">
        <f t="shared" si="97"/>
        <v>3.4011973816621555</v>
      </c>
    </row>
    <row r="476" spans="1:79" x14ac:dyDescent="0.3">
      <c r="A476" s="2" t="s">
        <v>1390</v>
      </c>
      <c r="B476" s="13"/>
      <c r="C476" s="13"/>
      <c r="D476" s="2">
        <v>2.2000000000000002</v>
      </c>
      <c r="E476" s="2" t="s">
        <v>225</v>
      </c>
      <c r="F476" s="9" t="s">
        <v>551</v>
      </c>
      <c r="G476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105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103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1311</v>
      </c>
      <c r="BZ476" s="81">
        <v>16</v>
      </c>
      <c r="CA476">
        <f t="shared" si="97"/>
        <v>2.7725887222397811</v>
      </c>
    </row>
    <row r="477" spans="1:79" x14ac:dyDescent="0.3">
      <c r="A477" s="2" t="s">
        <v>1391</v>
      </c>
      <c r="B477" s="13"/>
      <c r="C477" s="13"/>
      <c r="D477" s="2">
        <v>2.6</v>
      </c>
      <c r="E477" s="2" t="s">
        <v>225</v>
      </c>
      <c r="F477" s="9" t="s">
        <v>551</v>
      </c>
      <c r="G477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105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103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1311</v>
      </c>
      <c r="BZ477" s="81">
        <v>20</v>
      </c>
      <c r="CA477">
        <f t="shared" si="97"/>
        <v>2.9957322735539909</v>
      </c>
    </row>
    <row r="478" spans="1:79" x14ac:dyDescent="0.3">
      <c r="A478" s="2" t="s">
        <v>1392</v>
      </c>
      <c r="B478" s="13"/>
      <c r="C478" s="13"/>
      <c r="D478" s="2">
        <v>2.6</v>
      </c>
      <c r="E478" s="2" t="s">
        <v>225</v>
      </c>
      <c r="F478" s="9" t="s">
        <v>551</v>
      </c>
      <c r="G478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106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103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1311</v>
      </c>
      <c r="BZ478" s="81">
        <v>10</v>
      </c>
      <c r="CA478">
        <f t="shared" si="97"/>
        <v>2.3025850929940459</v>
      </c>
    </row>
    <row r="479" spans="1:79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2"/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106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103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1311</v>
      </c>
      <c r="BZ479" s="81">
        <v>0</v>
      </c>
      <c r="CA479" t="e">
        <f t="shared" si="97"/>
        <v>#NUM!</v>
      </c>
    </row>
    <row r="480" spans="1:79" x14ac:dyDescent="0.3">
      <c r="A480" s="2" t="s">
        <v>1389</v>
      </c>
      <c r="B480" s="13"/>
      <c r="C480" s="13"/>
      <c r="D480" s="2">
        <v>2.2000000000000002</v>
      </c>
      <c r="E480" s="2" t="s">
        <v>225</v>
      </c>
      <c r="F480" s="9" t="s">
        <v>551</v>
      </c>
      <c r="G480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106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103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1311</v>
      </c>
      <c r="BZ480" s="81">
        <v>0</v>
      </c>
      <c r="CA480" t="e">
        <f t="shared" si="97"/>
        <v>#NUM!</v>
      </c>
    </row>
    <row r="481" spans="1:79" x14ac:dyDescent="0.3">
      <c r="A481" s="2" t="s">
        <v>1391</v>
      </c>
      <c r="B481" s="13"/>
      <c r="C481" s="13"/>
      <c r="D481" s="2">
        <v>2.6</v>
      </c>
      <c r="E481" s="2" t="s">
        <v>225</v>
      </c>
      <c r="F481" s="9" t="s">
        <v>551</v>
      </c>
      <c r="G48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106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103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1311</v>
      </c>
      <c r="BZ481" s="81">
        <v>0</v>
      </c>
      <c r="CA481" t="e">
        <f t="shared" si="97"/>
        <v>#NUM!</v>
      </c>
    </row>
    <row r="482" spans="1:79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1393</v>
      </c>
      <c r="Q482" s="2"/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70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1308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1311</v>
      </c>
      <c r="BY482" s="79">
        <v>298</v>
      </c>
      <c r="BZ482" s="81">
        <v>0</v>
      </c>
      <c r="CA482" t="e">
        <f t="shared" si="97"/>
        <v>#NUM!</v>
      </c>
    </row>
    <row r="483" spans="1:79" x14ac:dyDescent="0.3">
      <c r="A483" s="2" t="s">
        <v>1394</v>
      </c>
      <c r="B483" s="13"/>
      <c r="C483" s="13"/>
      <c r="D483" s="2"/>
      <c r="E483" s="2" t="s">
        <v>228</v>
      </c>
      <c r="F483" s="9" t="s">
        <v>553</v>
      </c>
      <c r="G483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1393</v>
      </c>
      <c r="Q483" s="2"/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107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1308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1311</v>
      </c>
      <c r="BY483" s="79">
        <v>298</v>
      </c>
      <c r="BZ483" s="81">
        <v>70</v>
      </c>
      <c r="CA483">
        <f t="shared" si="97"/>
        <v>4.2484952420493594</v>
      </c>
    </row>
    <row r="484" spans="1:79" x14ac:dyDescent="0.3">
      <c r="A484" s="2" t="s">
        <v>1395</v>
      </c>
      <c r="B484" s="13"/>
      <c r="C484" s="13"/>
      <c r="D484" s="2"/>
      <c r="E484" s="2" t="s">
        <v>228</v>
      </c>
      <c r="F484" s="9" t="s">
        <v>553</v>
      </c>
      <c r="G484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1393</v>
      </c>
      <c r="Q484" s="2"/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8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1308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1311</v>
      </c>
      <c r="BY484" s="79">
        <v>298</v>
      </c>
      <c r="BZ484" s="81">
        <v>79</v>
      </c>
      <c r="CA484">
        <f t="shared" si="97"/>
        <v>4.3694478524670215</v>
      </c>
    </row>
    <row r="485" spans="1:79" x14ac:dyDescent="0.3">
      <c r="A485" s="2" t="s">
        <v>1396</v>
      </c>
      <c r="B485" s="13"/>
      <c r="C485" s="13"/>
      <c r="D485" s="2"/>
      <c r="E485" s="2" t="s">
        <v>228</v>
      </c>
      <c r="F485" s="9" t="s">
        <v>553</v>
      </c>
      <c r="G485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1393</v>
      </c>
      <c r="Q485" s="2"/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9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1308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1311</v>
      </c>
      <c r="BY485" s="79">
        <v>298</v>
      </c>
      <c r="BZ485" s="81">
        <v>90</v>
      </c>
      <c r="CA485">
        <f t="shared" si="97"/>
        <v>4.499809670330265</v>
      </c>
    </row>
    <row r="486" spans="1:79" x14ac:dyDescent="0.3">
      <c r="A486" s="2" t="s">
        <v>1397</v>
      </c>
      <c r="B486" s="13"/>
      <c r="C486" s="13"/>
      <c r="D486" s="2"/>
      <c r="E486" s="2" t="s">
        <v>228</v>
      </c>
      <c r="F486" s="9" t="s">
        <v>553</v>
      </c>
      <c r="G486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1393</v>
      </c>
      <c r="Q486" s="2"/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10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1308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1311</v>
      </c>
      <c r="BY486" s="79">
        <v>298</v>
      </c>
      <c r="BZ486" s="81">
        <v>82</v>
      </c>
      <c r="CA486">
        <f t="shared" si="97"/>
        <v>4.4067192472642533</v>
      </c>
    </row>
    <row r="487" spans="1:79" x14ac:dyDescent="0.3">
      <c r="A487" s="2" t="s">
        <v>1398</v>
      </c>
      <c r="B487" s="13"/>
      <c r="C487" s="13"/>
      <c r="D487" s="2"/>
      <c r="E487" s="2" t="s">
        <v>228</v>
      </c>
      <c r="F487" s="9" t="s">
        <v>553</v>
      </c>
      <c r="G487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1393</v>
      </c>
      <c r="Q487" s="2"/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11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1308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1311</v>
      </c>
      <c r="BY487" s="79">
        <v>298</v>
      </c>
      <c r="BZ487" s="81">
        <v>64</v>
      </c>
      <c r="CA487">
        <f t="shared" si="97"/>
        <v>4.1588830833596715</v>
      </c>
    </row>
    <row r="488" spans="1:79" x14ac:dyDescent="0.3">
      <c r="A488" s="2" t="s">
        <v>1399</v>
      </c>
      <c r="B488" s="13"/>
      <c r="C488" s="13"/>
      <c r="D488" s="2"/>
      <c r="E488" s="2" t="s">
        <v>228</v>
      </c>
      <c r="F488" s="9" t="s">
        <v>553</v>
      </c>
      <c r="G488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1393</v>
      </c>
      <c r="Q488" s="2"/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12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1308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1311</v>
      </c>
      <c r="BY488" s="79">
        <v>298</v>
      </c>
      <c r="BZ488" s="81">
        <v>40</v>
      </c>
      <c r="CA488">
        <f t="shared" si="97"/>
        <v>3.6888794541139363</v>
      </c>
    </row>
    <row r="489" spans="1:79" x14ac:dyDescent="0.3">
      <c r="A489" s="2" t="s">
        <v>1399</v>
      </c>
      <c r="B489" s="13"/>
      <c r="C489" s="13"/>
      <c r="D489" s="2"/>
      <c r="E489" s="2" t="s">
        <v>228</v>
      </c>
      <c r="F489" s="9" t="s">
        <v>553</v>
      </c>
      <c r="G489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1393</v>
      </c>
      <c r="Q489" s="2"/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13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1308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1311</v>
      </c>
      <c r="BY489" s="79">
        <v>298</v>
      </c>
      <c r="BZ489" s="81">
        <v>20</v>
      </c>
      <c r="CA489">
        <f t="shared" si="97"/>
        <v>2.9957322735539909</v>
      </c>
    </row>
    <row r="490" spans="1:79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2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2"/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70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1400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1311</v>
      </c>
      <c r="BZ490" s="81">
        <v>0</v>
      </c>
      <c r="CA490" t="e">
        <f t="shared" si="97"/>
        <v>#NUM!</v>
      </c>
    </row>
    <row r="491" spans="1:79" x14ac:dyDescent="0.3">
      <c r="A491" s="2" t="s">
        <v>1401</v>
      </c>
      <c r="B491" s="13" t="s">
        <v>722</v>
      </c>
      <c r="C491" s="13"/>
      <c r="D491" s="2">
        <v>3.78</v>
      </c>
      <c r="E491" s="2" t="s">
        <v>229</v>
      </c>
      <c r="F491" s="12" t="s">
        <v>551</v>
      </c>
      <c r="G49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70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1400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1311</v>
      </c>
      <c r="BZ491" s="81">
        <v>5.67</v>
      </c>
      <c r="CA491">
        <f t="shared" si="97"/>
        <v>1.7351891177396608</v>
      </c>
    </row>
    <row r="492" spans="1:79" x14ac:dyDescent="0.3">
      <c r="A492" s="2" t="s">
        <v>1401</v>
      </c>
      <c r="B492" s="13" t="s">
        <v>722</v>
      </c>
      <c r="C492" s="13"/>
      <c r="D492" s="2"/>
      <c r="E492" s="2" t="s">
        <v>229</v>
      </c>
      <c r="F492" s="12" t="s">
        <v>551</v>
      </c>
      <c r="G492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1311</v>
      </c>
      <c r="BZ492" s="81">
        <v>0</v>
      </c>
      <c r="CA492" t="e">
        <f t="shared" si="97"/>
        <v>#NUM!</v>
      </c>
    </row>
    <row r="493" spans="1:79" x14ac:dyDescent="0.3">
      <c r="A493" s="2" t="s">
        <v>1401</v>
      </c>
      <c r="B493" s="13" t="s">
        <v>722</v>
      </c>
      <c r="C493" s="13"/>
      <c r="D493" s="2"/>
      <c r="E493" s="2" t="s">
        <v>229</v>
      </c>
      <c r="F493" s="12" t="s">
        <v>551</v>
      </c>
      <c r="G493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1311</v>
      </c>
      <c r="BZ493" s="81">
        <f>0.6/0.3</f>
        <v>2</v>
      </c>
      <c r="CA493">
        <f t="shared" si="97"/>
        <v>0.69314718055994529</v>
      </c>
    </row>
    <row r="494" spans="1:79" x14ac:dyDescent="0.3">
      <c r="A494" s="2" t="s">
        <v>1401</v>
      </c>
      <c r="B494" s="13" t="s">
        <v>722</v>
      </c>
      <c r="C494" s="13"/>
      <c r="D494" s="2">
        <v>3.78</v>
      </c>
      <c r="E494" s="2" t="s">
        <v>229</v>
      </c>
      <c r="F494" s="12" t="s">
        <v>551</v>
      </c>
      <c r="G494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14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1400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1311</v>
      </c>
      <c r="BZ494" s="81">
        <f>0.3/0.3</f>
        <v>1</v>
      </c>
      <c r="CA494">
        <f t="shared" si="97"/>
        <v>0</v>
      </c>
    </row>
    <row r="495" spans="1:79" x14ac:dyDescent="0.3">
      <c r="A495" s="2" t="s">
        <v>1401</v>
      </c>
      <c r="B495" s="13" t="s">
        <v>722</v>
      </c>
      <c r="C495" s="13"/>
      <c r="D495" s="2">
        <v>3.78</v>
      </c>
      <c r="E495" s="2" t="s">
        <v>229</v>
      </c>
      <c r="F495" s="12" t="s">
        <v>551</v>
      </c>
      <c r="G495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14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1400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1311</v>
      </c>
      <c r="BZ495" s="81">
        <f>0.1/0.3</f>
        <v>0.33333333333333337</v>
      </c>
      <c r="CA495">
        <f t="shared" si="97"/>
        <v>-1.0986122886681096</v>
      </c>
    </row>
    <row r="496" spans="1:79" x14ac:dyDescent="0.3">
      <c r="A496" s="2" t="s">
        <v>1401</v>
      </c>
      <c r="B496" s="13" t="s">
        <v>722</v>
      </c>
      <c r="C496" s="13"/>
      <c r="D496" s="2">
        <v>3.78</v>
      </c>
      <c r="E496" s="2" t="s">
        <v>229</v>
      </c>
      <c r="F496" s="12" t="s">
        <v>551</v>
      </c>
      <c r="G496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14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1400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1311</v>
      </c>
      <c r="BZ496" s="81">
        <v>0</v>
      </c>
      <c r="CA496" t="e">
        <f t="shared" si="97"/>
        <v>#NUM!</v>
      </c>
    </row>
    <row r="497" spans="1:79" x14ac:dyDescent="0.3">
      <c r="A497" s="2" t="s">
        <v>1402</v>
      </c>
      <c r="B497" s="13" t="s">
        <v>722</v>
      </c>
      <c r="C497" s="13"/>
      <c r="D497" s="2">
        <v>3.78</v>
      </c>
      <c r="E497" s="2" t="s">
        <v>229</v>
      </c>
      <c r="F497" s="12" t="s">
        <v>551</v>
      </c>
      <c r="G497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14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1400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1311</v>
      </c>
      <c r="BZ497" s="81">
        <v>1</v>
      </c>
      <c r="CA497">
        <f t="shared" si="97"/>
        <v>0</v>
      </c>
    </row>
    <row r="498" spans="1:79" x14ac:dyDescent="0.3">
      <c r="A498" s="2" t="s">
        <v>1403</v>
      </c>
      <c r="B498" s="13" t="s">
        <v>722</v>
      </c>
      <c r="C498" s="13"/>
      <c r="D498" s="2">
        <v>3.78</v>
      </c>
      <c r="E498" s="2" t="s">
        <v>229</v>
      </c>
      <c r="F498" s="12" t="s">
        <v>551</v>
      </c>
      <c r="G498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15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1400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1311</v>
      </c>
      <c r="BZ498" s="81">
        <f>1.1/0.3</f>
        <v>3.666666666666667</v>
      </c>
      <c r="CA498">
        <f t="shared" si="97"/>
        <v>1.2992829841302609</v>
      </c>
    </row>
    <row r="499" spans="1:79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2" t="s">
        <v>549</v>
      </c>
      <c r="G499">
        <v>-1</v>
      </c>
      <c r="I499" s="7"/>
      <c r="J499" s="25">
        <v>1</v>
      </c>
      <c r="K499">
        <v>0</v>
      </c>
      <c r="L499">
        <v>0</v>
      </c>
      <c r="M499" s="2"/>
      <c r="N499" s="2"/>
      <c r="O499" s="2"/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70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1337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1405</v>
      </c>
      <c r="BT499" s="79" t="s">
        <v>1406</v>
      </c>
      <c r="BU499" s="79" t="s">
        <v>1266</v>
      </c>
      <c r="BV499" s="79">
        <v>300</v>
      </c>
      <c r="BZ499" s="81">
        <v>83510</v>
      </c>
      <c r="CA499">
        <f t="shared" si="97"/>
        <v>11.332721664147275</v>
      </c>
    </row>
    <row r="500" spans="1:79" x14ac:dyDescent="0.3">
      <c r="A500" s="2" t="s">
        <v>1404</v>
      </c>
      <c r="B500" s="13" t="s">
        <v>720</v>
      </c>
      <c r="C500" s="13"/>
      <c r="D500" s="2">
        <v>3.06</v>
      </c>
      <c r="E500" s="7" t="s">
        <v>230</v>
      </c>
      <c r="F500" s="12" t="s">
        <v>549</v>
      </c>
      <c r="G500">
        <v>-1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70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1337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1405</v>
      </c>
      <c r="BT500" s="79" t="s">
        <v>1406</v>
      </c>
      <c r="BU500" s="79" t="s">
        <v>1266</v>
      </c>
      <c r="BV500" s="79">
        <v>300</v>
      </c>
      <c r="BZ500" s="81">
        <v>127190</v>
      </c>
      <c r="CA500">
        <f t="shared" si="97"/>
        <v>11.753437310445531</v>
      </c>
    </row>
    <row r="501" spans="1:79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/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70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16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17">273+60</f>
        <v>333</v>
      </c>
      <c r="BZ501" s="81">
        <v>133.92857142857144</v>
      </c>
      <c r="CA501">
        <f t="shared" si="97"/>
        <v>4.8973066087892523</v>
      </c>
    </row>
    <row r="502" spans="1:79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/>
      <c r="J502" s="25">
        <v>1</v>
      </c>
      <c r="K502">
        <v>0</v>
      </c>
      <c r="L502">
        <v>0</v>
      </c>
      <c r="M502" s="2"/>
      <c r="N502" s="2"/>
      <c r="O502" s="2"/>
      <c r="P502" s="2"/>
      <c r="Q502" s="2"/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70"/>
        <v>0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16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17"/>
        <v>333</v>
      </c>
      <c r="BZ502" s="81">
        <v>357.14285714285717</v>
      </c>
      <c r="CA502">
        <f t="shared" si="97"/>
        <v>5.8781358618009785</v>
      </c>
    </row>
    <row r="503" spans="1:79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/>
      <c r="J503" s="25">
        <v>1</v>
      </c>
      <c r="K503">
        <v>0</v>
      </c>
      <c r="L503">
        <v>0</v>
      </c>
      <c r="M503" s="2"/>
      <c r="N503" s="2"/>
      <c r="O503" s="2"/>
      <c r="P503" s="2"/>
      <c r="Q503" s="2"/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70"/>
        <v>0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16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17"/>
        <v>333</v>
      </c>
      <c r="BZ503" s="81">
        <v>5133.9285714285716</v>
      </c>
      <c r="CA503">
        <f t="shared" si="97"/>
        <v>8.5436264484843925</v>
      </c>
    </row>
    <row r="504" spans="1:79" x14ac:dyDescent="0.3">
      <c r="A504" s="2" t="s">
        <v>1407</v>
      </c>
      <c r="B504" s="13" t="s">
        <v>775</v>
      </c>
      <c r="C504" s="13"/>
      <c r="D504" s="2">
        <v>3.1</v>
      </c>
      <c r="E504" s="2" t="s">
        <v>231</v>
      </c>
      <c r="F504" s="9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70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16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17"/>
        <v>333</v>
      </c>
      <c r="BZ504" s="81">
        <v>982.14285714285722</v>
      </c>
      <c r="CA504">
        <f t="shared" si="97"/>
        <v>6.8897367734794592</v>
      </c>
    </row>
    <row r="505" spans="1:79" x14ac:dyDescent="0.3">
      <c r="A505" s="2" t="s">
        <v>1408</v>
      </c>
      <c r="B505" s="13" t="s">
        <v>775</v>
      </c>
      <c r="C505" s="13"/>
      <c r="D505" s="2">
        <v>3.1</v>
      </c>
      <c r="E505" s="2" t="s">
        <v>231</v>
      </c>
      <c r="F505" s="9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8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16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17"/>
        <v>333</v>
      </c>
      <c r="BZ505" s="81">
        <v>10714.285714285716</v>
      </c>
      <c r="CA505">
        <f t="shared" si="97"/>
        <v>9.2793332434631335</v>
      </c>
    </row>
    <row r="506" spans="1:79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/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70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9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16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1409</v>
      </c>
      <c r="BT506" s="79" t="s">
        <v>1410</v>
      </c>
      <c r="BU506" s="79" t="s">
        <v>1266</v>
      </c>
      <c r="BV506" s="79">
        <v>300</v>
      </c>
      <c r="BX506" s="79" t="s">
        <v>1311</v>
      </c>
      <c r="BY506" s="79">
        <f t="shared" si="117"/>
        <v>333</v>
      </c>
      <c r="BZ506" s="81">
        <v>892.85714285714289</v>
      </c>
      <c r="CA506">
        <f t="shared" si="97"/>
        <v>6.7944265936751336</v>
      </c>
    </row>
    <row r="507" spans="1:79" x14ac:dyDescent="0.3">
      <c r="A507" s="2" t="s">
        <v>1411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/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70"/>
        <v>213.13272750000002</v>
      </c>
      <c r="AD507" s="57">
        <v>0</v>
      </c>
      <c r="AE507" s="55">
        <v>0</v>
      </c>
      <c r="AF507" s="55">
        <v>0</v>
      </c>
      <c r="AG507" s="52">
        <f t="shared" si="119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16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1409</v>
      </c>
      <c r="BT507" s="79" t="s">
        <v>1410</v>
      </c>
      <c r="BU507" s="79" t="s">
        <v>1266</v>
      </c>
      <c r="BV507" s="79">
        <v>300</v>
      </c>
      <c r="BX507" s="79" t="s">
        <v>1311</v>
      </c>
      <c r="BY507" s="79">
        <f t="shared" si="117"/>
        <v>333</v>
      </c>
      <c r="BZ507" s="81">
        <v>10714.285714285716</v>
      </c>
      <c r="CA507">
        <f t="shared" si="97"/>
        <v>9.2793332434631335</v>
      </c>
    </row>
    <row r="508" spans="1:79" x14ac:dyDescent="0.3">
      <c r="A508" s="2" t="s">
        <v>1412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/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70"/>
        <v>213.13272750000002</v>
      </c>
      <c r="AD508" s="57">
        <v>0</v>
      </c>
      <c r="AE508" s="55">
        <v>0</v>
      </c>
      <c r="AF508" s="55">
        <v>0</v>
      </c>
      <c r="AG508" s="52">
        <f t="shared" si="119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16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1409</v>
      </c>
      <c r="BT508" s="79" t="s">
        <v>1410</v>
      </c>
      <c r="BU508" s="79" t="s">
        <v>1266</v>
      </c>
      <c r="BV508" s="79">
        <v>300</v>
      </c>
      <c r="BX508" s="79" t="s">
        <v>1311</v>
      </c>
      <c r="BY508" s="79">
        <f t="shared" si="117"/>
        <v>333</v>
      </c>
      <c r="BZ508" s="81">
        <v>6473.2142857142862</v>
      </c>
      <c r="CA508">
        <f t="shared" si="97"/>
        <v>8.7754280625417174</v>
      </c>
    </row>
    <row r="509" spans="1:79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/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70"/>
        <v>213.13272750000002</v>
      </c>
      <c r="AD509" s="57">
        <v>0</v>
      </c>
      <c r="AE509" s="55">
        <v>0</v>
      </c>
      <c r="AF509" s="55">
        <v>0</v>
      </c>
      <c r="AG509" s="52">
        <f t="shared" si="119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1409</v>
      </c>
      <c r="BT509" s="79" t="s">
        <v>1410</v>
      </c>
      <c r="BU509" s="79" t="s">
        <v>1266</v>
      </c>
      <c r="BV509" s="79">
        <v>300</v>
      </c>
      <c r="BX509" s="79" t="s">
        <v>1311</v>
      </c>
      <c r="BY509" s="79">
        <f t="shared" si="117"/>
        <v>333</v>
      </c>
      <c r="BZ509" s="81">
        <v>4285.7142857142862</v>
      </c>
      <c r="CA509">
        <f t="shared" si="97"/>
        <v>8.3630425115889793</v>
      </c>
    </row>
    <row r="510" spans="1:79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2"/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20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  <c r="CA510" t="e">
        <f t="shared" si="97"/>
        <v>#NUM!</v>
      </c>
    </row>
    <row r="511" spans="1:79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2"/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70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  <c r="CA511" t="e">
        <f t="shared" si="97"/>
        <v>#NUM!</v>
      </c>
    </row>
    <row r="512" spans="1:79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2"/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21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  <c r="CA512" t="e">
        <f t="shared" si="97"/>
        <v>#NUM!</v>
      </c>
    </row>
    <row r="513" spans="1:79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2"/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22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  <c r="CA513">
        <f t="shared" si="97"/>
        <v>0.69314718055994529</v>
      </c>
    </row>
    <row r="514" spans="1:79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2"/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23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  <c r="CA514">
        <f t="shared" si="97"/>
        <v>1.9459101490553132</v>
      </c>
    </row>
    <row r="515" spans="1:79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2"/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23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  <c r="CA515">
        <f t="shared" ref="CA515:CA578" si="124">LN(BZ515)</f>
        <v>2.3978952727983707</v>
      </c>
    </row>
    <row r="516" spans="1:79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2"/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25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  <c r="CA516">
        <f t="shared" si="124"/>
        <v>2.8903717578961645</v>
      </c>
    </row>
    <row r="517" spans="1:79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2"/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25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  <c r="CA517">
        <f t="shared" si="124"/>
        <v>3.8501476017100584</v>
      </c>
    </row>
    <row r="518" spans="1:79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2"/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25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  <c r="CA518">
        <f t="shared" si="124"/>
        <v>6.866933284461882</v>
      </c>
    </row>
    <row r="519" spans="1:79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2"/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25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  <c r="CA519">
        <f t="shared" si="124"/>
        <v>6.6720329454610674</v>
      </c>
    </row>
    <row r="520" spans="1:79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2"/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26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  <c r="CA520">
        <f t="shared" si="124"/>
        <v>6.0913098820776979</v>
      </c>
    </row>
    <row r="521" spans="1:79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2"/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26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  <c r="CA521">
        <f t="shared" si="124"/>
        <v>5.8289456176102075</v>
      </c>
    </row>
    <row r="522" spans="1:79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2"/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26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  <c r="CA522">
        <f t="shared" si="124"/>
        <v>5.9584246930297819</v>
      </c>
    </row>
    <row r="523" spans="1:79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2"/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26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  <c r="CA523">
        <f t="shared" si="124"/>
        <v>6.0112671744041615</v>
      </c>
    </row>
    <row r="524" spans="1:79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2"/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26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  <c r="CA524">
        <f t="shared" si="124"/>
        <v>6.0867747269123065</v>
      </c>
    </row>
    <row r="525" spans="1:79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70"/>
        <v>0</v>
      </c>
      <c r="AD525" s="57">
        <v>0</v>
      </c>
      <c r="AE525" s="55">
        <v>0</v>
      </c>
      <c r="AF525" s="55">
        <f t="shared" ref="AF525:AF533" si="127">X525*Y525*Z525</f>
        <v>736.22226122963002</v>
      </c>
      <c r="AG525" s="52"/>
      <c r="AH525" s="51"/>
      <c r="AI525" s="52"/>
      <c r="AJ525" s="67">
        <f t="shared" ref="AJ525:AJ533" si="128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1400</v>
      </c>
      <c r="BJ525" s="79">
        <f t="shared" ref="BJ525:BJ533" si="129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1413</v>
      </c>
      <c r="BT525" s="79" t="s">
        <v>464</v>
      </c>
      <c r="BU525" s="79" t="s">
        <v>1271</v>
      </c>
      <c r="BV525" s="79">
        <v>300</v>
      </c>
      <c r="BX525" s="79" t="s">
        <v>1311</v>
      </c>
      <c r="BZ525" s="81">
        <v>0</v>
      </c>
      <c r="CA525" t="e">
        <f t="shared" si="124"/>
        <v>#NUM!</v>
      </c>
    </row>
    <row r="526" spans="1:79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9">
        <v>0</v>
      </c>
      <c r="K526" s="2">
        <v>0</v>
      </c>
      <c r="L526" s="2">
        <v>4</v>
      </c>
      <c r="M526" s="2"/>
      <c r="N526" s="2"/>
      <c r="O526" s="2"/>
      <c r="P526" s="2" t="s">
        <v>450</v>
      </c>
      <c r="Q526" s="5"/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70"/>
        <v>0</v>
      </c>
      <c r="AD526" s="57">
        <v>0</v>
      </c>
      <c r="AE526" s="55">
        <v>0</v>
      </c>
      <c r="AF526" s="55">
        <f t="shared" si="127"/>
        <v>750.7035854369999</v>
      </c>
      <c r="AG526" s="52"/>
      <c r="AH526" s="51"/>
      <c r="AI526" s="52"/>
      <c r="AJ526" s="67">
        <f t="shared" si="128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1400</v>
      </c>
      <c r="BJ526" s="79">
        <f t="shared" si="129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1413</v>
      </c>
      <c r="BT526" s="79" t="s">
        <v>464</v>
      </c>
      <c r="BU526" s="79" t="s">
        <v>1271</v>
      </c>
      <c r="BV526" s="79">
        <v>300</v>
      </c>
      <c r="BX526" s="79" t="s">
        <v>1311</v>
      </c>
      <c r="BZ526" s="81">
        <v>0</v>
      </c>
      <c r="CA526" t="e">
        <f t="shared" si="124"/>
        <v>#NUM!</v>
      </c>
    </row>
    <row r="527" spans="1:79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70"/>
        <v>0</v>
      </c>
      <c r="AD527" s="57">
        <v>0</v>
      </c>
      <c r="AE527" s="55">
        <v>0</v>
      </c>
      <c r="AF527" s="55">
        <f t="shared" si="127"/>
        <v>791.4687321749999</v>
      </c>
      <c r="AG527" s="52"/>
      <c r="AH527" s="51"/>
      <c r="AI527" s="52"/>
      <c r="AJ527" s="67">
        <f t="shared" si="128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1400</v>
      </c>
      <c r="BJ527" s="79">
        <f t="shared" si="129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1413</v>
      </c>
      <c r="BT527" s="79" t="s">
        <v>464</v>
      </c>
      <c r="BU527" s="79" t="s">
        <v>1271</v>
      </c>
      <c r="BV527" s="79">
        <v>300</v>
      </c>
      <c r="BX527" s="79" t="s">
        <v>1311</v>
      </c>
      <c r="BZ527" s="81">
        <v>0</v>
      </c>
      <c r="CA527" t="e">
        <f t="shared" si="124"/>
        <v>#NUM!</v>
      </c>
    </row>
    <row r="528" spans="1:79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30">M528*N528*O528</f>
        <v>0</v>
      </c>
      <c r="AD528" s="57">
        <v>0</v>
      </c>
      <c r="AE528" s="55">
        <v>0</v>
      </c>
      <c r="AF528" s="55">
        <f t="shared" ref="AF528:AF530" si="131">X528*Y528*Z528</f>
        <v>736.22226122963002</v>
      </c>
      <c r="AG528" s="52"/>
      <c r="AH528" s="51"/>
      <c r="AI528" s="52"/>
      <c r="AJ528" s="67">
        <f t="shared" ref="AJ528:AJ530" si="132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1400</v>
      </c>
      <c r="BJ528" s="79">
        <f t="shared" si="129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1413</v>
      </c>
      <c r="BT528" s="79" t="s">
        <v>464</v>
      </c>
      <c r="BU528" s="79" t="s">
        <v>1271</v>
      </c>
      <c r="BV528" s="79">
        <v>300</v>
      </c>
      <c r="BX528" s="79" t="s">
        <v>1311</v>
      </c>
      <c r="BZ528" s="81">
        <v>104.1</v>
      </c>
      <c r="CA528">
        <f t="shared" si="124"/>
        <v>4.6453519756209234</v>
      </c>
    </row>
    <row r="529" spans="1:79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9">
        <v>0</v>
      </c>
      <c r="K529" s="2">
        <v>0</v>
      </c>
      <c r="L529" s="2">
        <v>4</v>
      </c>
      <c r="M529" s="2"/>
      <c r="N529" s="2"/>
      <c r="O529" s="2"/>
      <c r="P529" s="2" t="s">
        <v>450</v>
      </c>
      <c r="Q529" s="5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30"/>
        <v>0</v>
      </c>
      <c r="AD529" s="57">
        <v>0</v>
      </c>
      <c r="AE529" s="55">
        <v>0</v>
      </c>
      <c r="AF529" s="55">
        <f t="shared" si="131"/>
        <v>750.7035854369999</v>
      </c>
      <c r="AG529" s="52"/>
      <c r="AH529" s="51"/>
      <c r="AI529" s="52"/>
      <c r="AJ529" s="67">
        <f t="shared" si="132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1400</v>
      </c>
      <c r="BJ529" s="79">
        <f t="shared" si="129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1413</v>
      </c>
      <c r="BT529" s="79" t="s">
        <v>464</v>
      </c>
      <c r="BU529" s="79" t="s">
        <v>1271</v>
      </c>
      <c r="BV529" s="79">
        <v>300</v>
      </c>
      <c r="BX529" s="79" t="s">
        <v>1311</v>
      </c>
      <c r="BZ529" s="81">
        <v>8.9</v>
      </c>
      <c r="CA529">
        <f t="shared" si="124"/>
        <v>2.1860512767380942</v>
      </c>
    </row>
    <row r="530" spans="1:79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30"/>
        <v>0</v>
      </c>
      <c r="AD530" s="57">
        <v>0</v>
      </c>
      <c r="AE530" s="55">
        <v>0</v>
      </c>
      <c r="AF530" s="55">
        <f t="shared" si="131"/>
        <v>791.4687321749999</v>
      </c>
      <c r="AG530" s="52"/>
      <c r="AH530" s="51"/>
      <c r="AI530" s="52"/>
      <c r="AJ530" s="67">
        <f t="shared" si="132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1400</v>
      </c>
      <c r="BJ530" s="79">
        <f t="shared" si="129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1413</v>
      </c>
      <c r="BT530" s="79" t="s">
        <v>464</v>
      </c>
      <c r="BU530" s="79" t="s">
        <v>1271</v>
      </c>
      <c r="BV530" s="79">
        <v>300</v>
      </c>
      <c r="BX530" s="79" t="s">
        <v>1311</v>
      </c>
      <c r="BZ530" s="81">
        <v>6.2</v>
      </c>
      <c r="CA530">
        <f t="shared" si="124"/>
        <v>1.824549292051046</v>
      </c>
    </row>
    <row r="531" spans="1:79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70"/>
        <v>0</v>
      </c>
      <c r="AD531" s="57">
        <v>0</v>
      </c>
      <c r="AE531" s="55">
        <v>0</v>
      </c>
      <c r="AF531" s="55">
        <f t="shared" si="127"/>
        <v>736.22226122963002</v>
      </c>
      <c r="AG531" s="52"/>
      <c r="AH531" s="51"/>
      <c r="AI531" s="52"/>
      <c r="AJ531" s="67">
        <f t="shared" si="128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9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1413</v>
      </c>
      <c r="BT531" s="79" t="s">
        <v>464</v>
      </c>
      <c r="BU531" s="79" t="s">
        <v>1271</v>
      </c>
      <c r="BV531" s="79">
        <v>300</v>
      </c>
      <c r="BX531" s="79" t="s">
        <v>1311</v>
      </c>
      <c r="BZ531" s="81">
        <v>6.7</v>
      </c>
      <c r="CA531">
        <f t="shared" si="124"/>
        <v>1.9021075263969205</v>
      </c>
    </row>
    <row r="532" spans="1:79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2"/>
      <c r="J532" s="25">
        <v>0</v>
      </c>
      <c r="K532">
        <v>0</v>
      </c>
      <c r="L532">
        <v>4</v>
      </c>
      <c r="M532" s="2"/>
      <c r="N532" s="2"/>
      <c r="O532" s="2"/>
      <c r="P532" s="2" t="s">
        <v>450</v>
      </c>
      <c r="Q532" s="2"/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70"/>
        <v>0</v>
      </c>
      <c r="AD532" s="57">
        <v>0</v>
      </c>
      <c r="AE532" s="55">
        <v>0</v>
      </c>
      <c r="AF532" s="55">
        <f t="shared" si="127"/>
        <v>750.7035854369999</v>
      </c>
      <c r="AG532" s="52"/>
      <c r="AH532" s="51"/>
      <c r="AI532" s="52"/>
      <c r="AJ532" s="67">
        <f t="shared" si="128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9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1413</v>
      </c>
      <c r="BT532" s="79" t="s">
        <v>464</v>
      </c>
      <c r="BU532" s="79" t="s">
        <v>1271</v>
      </c>
      <c r="BV532" s="79">
        <v>300</v>
      </c>
      <c r="BX532" s="79" t="s">
        <v>1311</v>
      </c>
      <c r="BZ532" s="81">
        <v>0.9</v>
      </c>
      <c r="CA532">
        <f t="shared" si="124"/>
        <v>-0.10536051565782628</v>
      </c>
    </row>
    <row r="533" spans="1:79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70"/>
        <v>0</v>
      </c>
      <c r="AD533" s="57">
        <v>0</v>
      </c>
      <c r="AE533" s="55">
        <v>0</v>
      </c>
      <c r="AF533" s="55">
        <f t="shared" si="127"/>
        <v>791.4687321749999</v>
      </c>
      <c r="AG533" s="52"/>
      <c r="AH533" s="51"/>
      <c r="AI533" s="52"/>
      <c r="AJ533" s="67">
        <f t="shared" si="128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9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1413</v>
      </c>
      <c r="BT533" s="79" t="s">
        <v>464</v>
      </c>
      <c r="BU533" s="79" t="s">
        <v>1271</v>
      </c>
      <c r="BV533" s="79">
        <v>300</v>
      </c>
      <c r="BX533" s="79" t="s">
        <v>1311</v>
      </c>
      <c r="BZ533" s="81">
        <v>0.4</v>
      </c>
      <c r="CA533">
        <f t="shared" si="124"/>
        <v>-0.916290731874155</v>
      </c>
    </row>
    <row r="534" spans="1:79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70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1414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  <c r="CA534">
        <f t="shared" si="124"/>
        <v>6.6618547405453112</v>
      </c>
    </row>
    <row r="535" spans="1:79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70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1414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  <c r="CA535">
        <f t="shared" si="124"/>
        <v>6.7730803756555353</v>
      </c>
    </row>
    <row r="536" spans="1:79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70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1414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  <c r="CA536">
        <f t="shared" si="124"/>
        <v>4.499809670330265</v>
      </c>
    </row>
    <row r="537" spans="1:79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70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1414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  <c r="CA537">
        <f t="shared" si="124"/>
        <v>5.1929568508902104</v>
      </c>
    </row>
    <row r="538" spans="1:79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70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1414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  <c r="CA538">
        <f t="shared" si="124"/>
        <v>5.8289456176102075</v>
      </c>
    </row>
    <row r="539" spans="1:79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33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1414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  <c r="CA539">
        <f t="shared" si="124"/>
        <v>5.4806389233419912</v>
      </c>
    </row>
    <row r="540" spans="1:79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34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1414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  <c r="CA540">
        <f t="shared" si="124"/>
        <v>5.3471075307174685</v>
      </c>
    </row>
    <row r="541" spans="1:79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70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1414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  <c r="CA541">
        <f t="shared" si="124"/>
        <v>0.18232155679395459</v>
      </c>
    </row>
    <row r="542" spans="1:79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2"/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35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1414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  <c r="CA542">
        <f t="shared" si="124"/>
        <v>6.620073206530356</v>
      </c>
    </row>
    <row r="543" spans="1:79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2"/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70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  <c r="CA543">
        <f t="shared" si="124"/>
        <v>2.9957322735539909</v>
      </c>
    </row>
    <row r="544" spans="1:79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70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1414</v>
      </c>
      <c r="BJ544" s="79">
        <f t="shared" ref="BJ544:BJ554" si="136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1415</v>
      </c>
      <c r="BT544" s="79" t="s">
        <v>1416</v>
      </c>
      <c r="BU544" s="79" t="s">
        <v>1271</v>
      </c>
      <c r="BV544" s="79">
        <v>300</v>
      </c>
      <c r="BW544" s="79">
        <v>430</v>
      </c>
      <c r="BX544" s="79" t="s">
        <v>1311</v>
      </c>
      <c r="BZ544" s="81">
        <v>200</v>
      </c>
      <c r="CA544">
        <f t="shared" si="124"/>
        <v>5.2983173665480363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70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1414</v>
      </c>
      <c r="BJ545" s="79">
        <f t="shared" si="136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1415</v>
      </c>
      <c r="BT545" s="79" t="s">
        <v>1416</v>
      </c>
      <c r="BU545" s="79" t="s">
        <v>1271</v>
      </c>
      <c r="BV545" s="79">
        <v>300</v>
      </c>
      <c r="BW545" s="79">
        <v>430</v>
      </c>
      <c r="BX545" s="79" t="s">
        <v>1311</v>
      </c>
      <c r="BY545" s="79"/>
      <c r="BZ545" s="81">
        <v>200</v>
      </c>
      <c r="CA545">
        <f t="shared" si="124"/>
        <v>5.2983173665480363</v>
      </c>
      <c r="CB545"/>
    </row>
    <row r="546" spans="1:80" s="2" customFormat="1" x14ac:dyDescent="0.3">
      <c r="A546" s="2" t="s">
        <v>1417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37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1414</v>
      </c>
      <c r="BJ546" s="79">
        <f t="shared" si="136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1415</v>
      </c>
      <c r="BT546" s="79" t="s">
        <v>1416</v>
      </c>
      <c r="BU546" s="79" t="s">
        <v>1271</v>
      </c>
      <c r="BV546" s="79">
        <v>300</v>
      </c>
      <c r="BW546" s="79">
        <v>430</v>
      </c>
      <c r="BX546" s="79" t="s">
        <v>1311</v>
      </c>
      <c r="BY546" s="79"/>
      <c r="BZ546" s="81">
        <v>1000</v>
      </c>
      <c r="CA546">
        <f t="shared" si="124"/>
        <v>6.9077552789821368</v>
      </c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70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1414</v>
      </c>
      <c r="BJ547" s="79">
        <f t="shared" si="136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1415</v>
      </c>
      <c r="BT547" s="79" t="s">
        <v>1416</v>
      </c>
      <c r="BU547" s="79" t="s">
        <v>1271</v>
      </c>
      <c r="BV547" s="79">
        <v>300</v>
      </c>
      <c r="BW547" s="79">
        <v>430</v>
      </c>
      <c r="BX547" s="79" t="s">
        <v>1311</v>
      </c>
      <c r="BY547" s="79"/>
      <c r="BZ547" s="81">
        <v>6000</v>
      </c>
      <c r="CA547">
        <f t="shared" si="124"/>
        <v>8.6995147482101913</v>
      </c>
      <c r="CB547"/>
    </row>
    <row r="548" spans="1:80" s="2" customFormat="1" x14ac:dyDescent="0.3">
      <c r="A548" s="2" t="s">
        <v>1418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38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1414</v>
      </c>
      <c r="BJ548" s="79">
        <f t="shared" si="136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1415</v>
      </c>
      <c r="BT548" s="79" t="s">
        <v>1416</v>
      </c>
      <c r="BU548" s="79" t="s">
        <v>1271</v>
      </c>
      <c r="BV548" s="79">
        <v>300</v>
      </c>
      <c r="BW548" s="79">
        <v>430</v>
      </c>
      <c r="BX548" s="79" t="s">
        <v>1311</v>
      </c>
      <c r="BY548" s="79"/>
      <c r="BZ548" s="81">
        <v>16000</v>
      </c>
      <c r="CA548">
        <f t="shared" si="124"/>
        <v>9.6803440012219184</v>
      </c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70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1414</v>
      </c>
      <c r="BJ549" s="79">
        <f t="shared" si="136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1415</v>
      </c>
      <c r="BT549" s="79" t="s">
        <v>1416</v>
      </c>
      <c r="BU549" s="79" t="s">
        <v>1271</v>
      </c>
      <c r="BV549" s="79">
        <v>300</v>
      </c>
      <c r="BW549" s="79">
        <v>430</v>
      </c>
      <c r="BX549" s="79" t="s">
        <v>1311</v>
      </c>
      <c r="BY549" s="79"/>
      <c r="BZ549" s="81">
        <v>18000</v>
      </c>
      <c r="CA549">
        <f t="shared" si="124"/>
        <v>9.7981270368783022</v>
      </c>
      <c r="CB549"/>
    </row>
    <row r="550" spans="1:80" s="2" customFormat="1" x14ac:dyDescent="0.3">
      <c r="A550" s="2" t="s">
        <v>1419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9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1414</v>
      </c>
      <c r="BJ550" s="79">
        <f t="shared" si="136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1415</v>
      </c>
      <c r="BT550" s="79" t="s">
        <v>1416</v>
      </c>
      <c r="BU550" s="79" t="s">
        <v>1271</v>
      </c>
      <c r="BV550" s="79">
        <v>300</v>
      </c>
      <c r="BW550" s="79">
        <v>430</v>
      </c>
      <c r="BX550" s="79" t="s">
        <v>1311</v>
      </c>
      <c r="BY550" s="79"/>
      <c r="BZ550" s="81">
        <v>16000</v>
      </c>
      <c r="CA550">
        <f t="shared" si="124"/>
        <v>9.6803440012219184</v>
      </c>
      <c r="CB550"/>
    </row>
    <row r="551" spans="1:80" s="2" customFormat="1" x14ac:dyDescent="0.3">
      <c r="A551" s="2" t="s">
        <v>1420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70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1414</v>
      </c>
      <c r="BJ551" s="79">
        <f t="shared" si="136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1415</v>
      </c>
      <c r="BT551" s="79" t="s">
        <v>1416</v>
      </c>
      <c r="BU551" s="79" t="s">
        <v>1271</v>
      </c>
      <c r="BV551" s="79">
        <v>300</v>
      </c>
      <c r="BW551" s="79">
        <v>430</v>
      </c>
      <c r="BX551" s="79" t="s">
        <v>1311</v>
      </c>
      <c r="BY551" s="79"/>
      <c r="BZ551" s="81">
        <v>8000</v>
      </c>
      <c r="CA551">
        <f t="shared" si="124"/>
        <v>8.987196820661973</v>
      </c>
      <c r="CB551"/>
    </row>
    <row r="552" spans="1:80" s="2" customFormat="1" x14ac:dyDescent="0.3">
      <c r="A552" s="2" t="s">
        <v>1421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40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1414</v>
      </c>
      <c r="BJ552" s="79">
        <f t="shared" si="136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1415</v>
      </c>
      <c r="BT552" s="79" t="s">
        <v>1416</v>
      </c>
      <c r="BU552" s="79" t="s">
        <v>1271</v>
      </c>
      <c r="BV552" s="79">
        <v>300</v>
      </c>
      <c r="BW552" s="79">
        <v>430</v>
      </c>
      <c r="BX552" s="79" t="s">
        <v>1311</v>
      </c>
      <c r="BY552" s="79"/>
      <c r="BZ552" s="81">
        <v>3500</v>
      </c>
      <c r="CA552">
        <f t="shared" si="124"/>
        <v>8.1605182474775049</v>
      </c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70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1414</v>
      </c>
      <c r="BJ553" s="79">
        <f t="shared" si="136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1415</v>
      </c>
      <c r="BT553" s="79" t="s">
        <v>1416</v>
      </c>
      <c r="BU553" s="79" t="s">
        <v>1271</v>
      </c>
      <c r="BV553" s="79">
        <v>300</v>
      </c>
      <c r="BW553" s="79">
        <v>430</v>
      </c>
      <c r="BX553" s="79" t="s">
        <v>1311</v>
      </c>
      <c r="BY553" s="79"/>
      <c r="BZ553" s="81">
        <v>800</v>
      </c>
      <c r="CA553">
        <f t="shared" si="124"/>
        <v>6.6846117276679271</v>
      </c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/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70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1414</v>
      </c>
      <c r="BJ554" s="79">
        <f t="shared" si="136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1415</v>
      </c>
      <c r="BT554" s="79" t="s">
        <v>1416</v>
      </c>
      <c r="BU554" s="79" t="s">
        <v>1271</v>
      </c>
      <c r="BV554" s="79">
        <v>300</v>
      </c>
      <c r="BW554" s="79">
        <v>430</v>
      </c>
      <c r="BX554" s="79" t="s">
        <v>1311</v>
      </c>
      <c r="BZ554" s="81">
        <v>200</v>
      </c>
      <c r="CA554">
        <f t="shared" si="124"/>
        <v>5.2983173665480363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/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70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  <c r="CA555">
        <f t="shared" si="124"/>
        <v>5.9763509092979339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2"/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  <c r="CA556">
        <f t="shared" si="124"/>
        <v>7.6690282885896828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41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  <c r="CA557">
        <f t="shared" si="124"/>
        <v>3.4657359027997265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2"/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41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  <c r="CA558">
        <f t="shared" si="124"/>
        <v>7.0850642939525477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2"/>
      <c r="J559" s="25">
        <v>4</v>
      </c>
      <c r="K559">
        <v>4</v>
      </c>
      <c r="L559">
        <v>0</v>
      </c>
      <c r="M559" s="2"/>
      <c r="N559" s="2"/>
      <c r="O559" s="2"/>
      <c r="P559" s="2"/>
      <c r="Q559" s="2"/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42">M559*N559*O559</f>
        <v>0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  <c r="CA559">
        <f t="shared" si="124"/>
        <v>7.3447190541496727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2"/>
      <c r="J560" s="25">
        <v>4</v>
      </c>
      <c r="K560">
        <v>4</v>
      </c>
      <c r="L560">
        <v>0</v>
      </c>
      <c r="M560" s="2"/>
      <c r="N560" s="2"/>
      <c r="O560" s="2"/>
      <c r="P560" s="2"/>
      <c r="Q560" s="2"/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41"/>
        <v>0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  <c r="CA560">
        <f t="shared" si="124"/>
        <v>7.0527210492323231</v>
      </c>
    </row>
    <row r="561" spans="1:79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2"/>
      <c r="J561" s="25">
        <v>4</v>
      </c>
      <c r="K561">
        <v>4</v>
      </c>
      <c r="L561">
        <v>0</v>
      </c>
      <c r="M561" s="2"/>
      <c r="N561" s="2"/>
      <c r="O561" s="2"/>
      <c r="P561" s="2"/>
      <c r="Q561" s="2"/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41"/>
        <v>0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  <c r="CA561">
        <f t="shared" si="124"/>
        <v>7.1000271666292596</v>
      </c>
    </row>
    <row r="562" spans="1:79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2"/>
      <c r="J562" s="25">
        <v>4</v>
      </c>
      <c r="K562">
        <v>4</v>
      </c>
      <c r="L562">
        <v>0</v>
      </c>
      <c r="M562" s="2"/>
      <c r="N562" s="2"/>
      <c r="O562" s="2"/>
      <c r="P562" s="2"/>
      <c r="Q562" s="2"/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43">M562*N562*O562</f>
        <v>0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  <c r="CA562">
        <f t="shared" si="124"/>
        <v>7.5021864866029242</v>
      </c>
    </row>
    <row r="563" spans="1:79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2"/>
      <c r="J563" s="25">
        <v>4</v>
      </c>
      <c r="K563">
        <v>4</v>
      </c>
      <c r="L563">
        <v>0</v>
      </c>
      <c r="M563" s="2"/>
      <c r="N563" s="2"/>
      <c r="O563" s="2"/>
      <c r="P563" s="2"/>
      <c r="Q563" s="2"/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43"/>
        <v>0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  <c r="CA563">
        <f t="shared" si="124"/>
        <v>7.2943772992888212</v>
      </c>
    </row>
    <row r="564" spans="1:79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2"/>
      <c r="J564" s="25">
        <v>4</v>
      </c>
      <c r="K564">
        <v>4</v>
      </c>
      <c r="L564">
        <v>0</v>
      </c>
      <c r="M564" s="2"/>
      <c r="N564" s="2"/>
      <c r="O564" s="2"/>
      <c r="P564" s="2"/>
      <c r="Q564" s="2"/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43"/>
        <v>0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  <c r="CA564">
        <f t="shared" si="124"/>
        <v>7.1731917424865985</v>
      </c>
    </row>
    <row r="565" spans="1:79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2"/>
      <c r="J565" s="25">
        <v>4</v>
      </c>
      <c r="K565">
        <v>4</v>
      </c>
      <c r="L565">
        <v>0</v>
      </c>
      <c r="M565" s="2"/>
      <c r="N565" s="2"/>
      <c r="O565" s="2"/>
      <c r="P565" s="2"/>
      <c r="Q565" s="2"/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43"/>
        <v>0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  <c r="CA565">
        <f t="shared" si="124"/>
        <v>7.2427979227937556</v>
      </c>
    </row>
    <row r="566" spans="1:79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2"/>
      <c r="J566" s="25">
        <v>4</v>
      </c>
      <c r="K566">
        <v>4</v>
      </c>
      <c r="L566">
        <v>0</v>
      </c>
      <c r="M566" s="2"/>
      <c r="N566" s="2"/>
      <c r="O566" s="2"/>
      <c r="P566" s="2"/>
      <c r="Q566" s="2"/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44">M566*N566*O566</f>
        <v>0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  <c r="CA566">
        <f t="shared" si="124"/>
        <v>7.4627891574124483</v>
      </c>
    </row>
    <row r="567" spans="1:79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2"/>
      <c r="J567" s="25">
        <v>4</v>
      </c>
      <c r="K567">
        <v>4</v>
      </c>
      <c r="L567">
        <v>0</v>
      </c>
      <c r="M567" s="2"/>
      <c r="N567" s="2"/>
      <c r="O567" s="2"/>
      <c r="P567" s="2"/>
      <c r="Q567" s="2"/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44"/>
        <v>0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  <c r="CA567">
        <f t="shared" si="124"/>
        <v>7.404887575616125</v>
      </c>
    </row>
    <row r="568" spans="1:79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2"/>
      <c r="J568" s="25">
        <v>4</v>
      </c>
      <c r="K568">
        <v>4</v>
      </c>
      <c r="L568">
        <v>0</v>
      </c>
      <c r="M568" s="2"/>
      <c r="N568" s="2"/>
      <c r="O568" s="2"/>
      <c r="P568" s="2"/>
      <c r="Q568" s="2"/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44"/>
        <v>0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  <c r="CA568">
        <f t="shared" si="124"/>
        <v>7.357556200910353</v>
      </c>
    </row>
    <row r="569" spans="1:79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2"/>
      <c r="J569" s="25">
        <v>4</v>
      </c>
      <c r="K569">
        <v>4</v>
      </c>
      <c r="L569">
        <v>0</v>
      </c>
      <c r="M569" s="2"/>
      <c r="N569" s="2"/>
      <c r="O569" s="2"/>
      <c r="P569" s="2"/>
      <c r="Q569" s="2"/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44"/>
        <v>0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  <c r="CA569">
        <f t="shared" si="124"/>
        <v>7.7857208965346238</v>
      </c>
    </row>
    <row r="570" spans="1:79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2"/>
      <c r="J570" s="25">
        <v>4</v>
      </c>
      <c r="K570">
        <v>4</v>
      </c>
      <c r="L570">
        <v>0</v>
      </c>
      <c r="M570" s="2"/>
      <c r="N570" s="2"/>
      <c r="O570" s="2"/>
      <c r="P570" s="2"/>
      <c r="Q570" s="2"/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44"/>
        <v>0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  <c r="CA570">
        <f t="shared" si="124"/>
        <v>7.8754992924452081</v>
      </c>
    </row>
    <row r="571" spans="1:79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2"/>
      <c r="J571" s="25">
        <v>4</v>
      </c>
      <c r="K571">
        <v>4</v>
      </c>
      <c r="L571">
        <v>0</v>
      </c>
      <c r="M571" s="2"/>
      <c r="N571" s="2"/>
      <c r="O571" s="2"/>
      <c r="P571" s="2"/>
      <c r="Q571" s="2"/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44"/>
        <v>0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  <c r="CA571">
        <f t="shared" si="124"/>
        <v>8.0758936302988573</v>
      </c>
    </row>
    <row r="572" spans="1:79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2"/>
      <c r="J572" s="25">
        <v>4</v>
      </c>
      <c r="K572">
        <v>4</v>
      </c>
      <c r="L572">
        <v>0</v>
      </c>
      <c r="M572" s="2"/>
      <c r="N572" s="2"/>
      <c r="O572" s="2"/>
      <c r="P572" s="2"/>
      <c r="Q572" s="2"/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44"/>
        <v>0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  <c r="CA572">
        <f t="shared" si="124"/>
        <v>7.9834400630065421</v>
      </c>
    </row>
    <row r="573" spans="1:79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2"/>
      <c r="J573" s="25">
        <v>4</v>
      </c>
      <c r="K573">
        <v>4</v>
      </c>
      <c r="L573">
        <v>0</v>
      </c>
      <c r="M573" s="2"/>
      <c r="N573" s="2"/>
      <c r="O573" s="2"/>
      <c r="P573" s="2"/>
      <c r="Q573" s="2"/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44"/>
        <v>0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  <c r="CA573">
        <f t="shared" si="124"/>
        <v>7.9352295398169073</v>
      </c>
    </row>
    <row r="574" spans="1:79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2"/>
      <c r="J574" s="25">
        <v>4</v>
      </c>
      <c r="K574">
        <v>4</v>
      </c>
      <c r="L574">
        <v>0</v>
      </c>
      <c r="M574" s="2"/>
      <c r="N574" s="2"/>
      <c r="O574" s="2"/>
      <c r="P574" s="2"/>
      <c r="Q574" s="2"/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45">M574*N574*O574</f>
        <v>0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  <c r="CA574">
        <f t="shared" si="124"/>
        <v>8.0423780051732798</v>
      </c>
    </row>
    <row r="575" spans="1:79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2"/>
      <c r="J575" s="25">
        <v>4</v>
      </c>
      <c r="K575">
        <v>4</v>
      </c>
      <c r="L575">
        <v>0</v>
      </c>
      <c r="M575" s="2"/>
      <c r="N575" s="2"/>
      <c r="O575" s="2"/>
      <c r="P575" s="2"/>
      <c r="Q575" s="2"/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45"/>
        <v>0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  <c r="CA575">
        <f t="shared" si="124"/>
        <v>8.1662162685921427</v>
      </c>
    </row>
    <row r="576" spans="1:79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2"/>
      <c r="J576" s="25">
        <v>4</v>
      </c>
      <c r="K576">
        <v>4</v>
      </c>
      <c r="L576">
        <v>0</v>
      </c>
      <c r="M576" s="2"/>
      <c r="N576" s="2"/>
      <c r="O576" s="2"/>
      <c r="P576" s="2"/>
      <c r="Q576" s="2"/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46">M576*N576*O576</f>
        <v>0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  <c r="CA576">
        <f t="shared" si="124"/>
        <v>8.2090362657750706</v>
      </c>
    </row>
    <row r="577" spans="1:79" x14ac:dyDescent="0.3">
      <c r="A577" s="2" t="s">
        <v>1423</v>
      </c>
      <c r="B577" s="17"/>
      <c r="C577" s="13"/>
      <c r="D577" s="2">
        <v>2.17</v>
      </c>
      <c r="E577" s="2" t="s">
        <v>258</v>
      </c>
      <c r="F577" s="9" t="s">
        <v>587</v>
      </c>
      <c r="G577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41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1308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  <c r="CA577">
        <f t="shared" si="124"/>
        <v>7.4145728813505887</v>
      </c>
    </row>
    <row r="578" spans="1:79" x14ac:dyDescent="0.3">
      <c r="A578" s="2" t="s">
        <v>1423</v>
      </c>
      <c r="B578" s="17"/>
      <c r="C578" s="13"/>
      <c r="D578" s="2">
        <v>2.17</v>
      </c>
      <c r="E578" s="2" t="s">
        <v>258</v>
      </c>
      <c r="F578" s="9" t="s">
        <v>587</v>
      </c>
      <c r="G578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47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1308</v>
      </c>
      <c r="BM578" s="79" t="s">
        <v>1268</v>
      </c>
      <c r="BN578" s="79" t="s">
        <v>1422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  <c r="CA578">
        <f t="shared" si="124"/>
        <v>6.5722825426940075</v>
      </c>
    </row>
    <row r="579" spans="1:79" x14ac:dyDescent="0.3">
      <c r="A579" s="2" t="s">
        <v>1423</v>
      </c>
      <c r="B579" s="17"/>
      <c r="C579" s="13"/>
      <c r="D579" s="2">
        <v>2.17</v>
      </c>
      <c r="E579" s="2" t="s">
        <v>258</v>
      </c>
      <c r="F579" s="9" t="s">
        <v>587</v>
      </c>
      <c r="G579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48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1308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  <c r="CA579">
        <f t="shared" ref="CA579:CA642" si="149">LN(BZ579)</f>
        <v>6.5510803350434044</v>
      </c>
    </row>
    <row r="580" spans="1:79" x14ac:dyDescent="0.3">
      <c r="A580" s="2" t="s">
        <v>1423</v>
      </c>
      <c r="B580" s="17"/>
      <c r="C580" s="13"/>
      <c r="D580" s="2">
        <v>2.17</v>
      </c>
      <c r="E580" s="2" t="s">
        <v>258</v>
      </c>
      <c r="F580" s="9" t="s">
        <v>587</v>
      </c>
      <c r="G580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48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1308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  <c r="CA580">
        <f t="shared" si="149"/>
        <v>6.3969296552161463</v>
      </c>
    </row>
    <row r="581" spans="1:79" x14ac:dyDescent="0.3">
      <c r="A581" s="2" t="s">
        <v>1423</v>
      </c>
      <c r="B581" s="17"/>
      <c r="C581" s="13"/>
      <c r="D581" s="2">
        <v>2.17</v>
      </c>
      <c r="E581" s="2" t="s">
        <v>258</v>
      </c>
      <c r="F581" s="9" t="s">
        <v>587</v>
      </c>
      <c r="G58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5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1308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  <c r="CA581">
        <f t="shared" si="149"/>
        <v>7.1308988302963465</v>
      </c>
    </row>
    <row r="582" spans="1:79" x14ac:dyDescent="0.3">
      <c r="A582" s="2" t="s">
        <v>1423</v>
      </c>
      <c r="B582" s="17"/>
      <c r="C582" s="13"/>
      <c r="D582" s="2">
        <v>2.17</v>
      </c>
      <c r="E582" s="2" t="s">
        <v>258</v>
      </c>
      <c r="F582" s="9" t="s">
        <v>587</v>
      </c>
      <c r="G582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5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1308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  <c r="CA582">
        <f t="shared" si="149"/>
        <v>7.0900768357760917</v>
      </c>
    </row>
    <row r="583" spans="1:79" x14ac:dyDescent="0.3">
      <c r="A583" s="2" t="s">
        <v>1423</v>
      </c>
      <c r="B583" s="17"/>
      <c r="C583" s="13"/>
      <c r="D583" s="2">
        <v>2.17</v>
      </c>
      <c r="E583" s="2" t="s">
        <v>258</v>
      </c>
      <c r="F583" s="9" t="s">
        <v>587</v>
      </c>
      <c r="G583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5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1308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  <c r="CA583">
        <f t="shared" si="149"/>
        <v>6.7153833863346808</v>
      </c>
    </row>
    <row r="584" spans="1:79" x14ac:dyDescent="0.3">
      <c r="A584" s="2" t="s">
        <v>1423</v>
      </c>
      <c r="B584" s="17"/>
      <c r="C584" s="13"/>
      <c r="D584" s="2">
        <v>2.17</v>
      </c>
      <c r="E584" s="2" t="s">
        <v>258</v>
      </c>
      <c r="F584" s="9" t="s">
        <v>587</v>
      </c>
      <c r="G584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5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1308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  <c r="CA584">
        <f t="shared" si="149"/>
        <v>0.85441532815606747</v>
      </c>
    </row>
    <row r="585" spans="1:79" x14ac:dyDescent="0.3">
      <c r="A585" s="2" t="s">
        <v>259</v>
      </c>
      <c r="B585" s="17"/>
      <c r="C585" s="13"/>
      <c r="D585" s="2">
        <v>2.17</v>
      </c>
      <c r="E585" s="2" t="s">
        <v>258</v>
      </c>
      <c r="F585" s="9" t="s">
        <v>587</v>
      </c>
      <c r="G585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5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1308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  <c r="CA585">
        <f t="shared" si="149"/>
        <v>5.3471075307174685</v>
      </c>
    </row>
    <row r="586" spans="1:79" x14ac:dyDescent="0.3">
      <c r="A586" s="2" t="s">
        <v>1423</v>
      </c>
      <c r="B586" s="17"/>
      <c r="C586" s="13"/>
      <c r="D586" s="2">
        <v>2.17</v>
      </c>
      <c r="E586" s="2" t="s">
        <v>258</v>
      </c>
      <c r="F586" s="9" t="s">
        <v>587</v>
      </c>
      <c r="G586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5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1308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  <c r="CA586">
        <f t="shared" si="149"/>
        <v>7.5390270558239951</v>
      </c>
    </row>
    <row r="587" spans="1:79" x14ac:dyDescent="0.3">
      <c r="A587" s="2" t="s">
        <v>1423</v>
      </c>
      <c r="B587" s="17"/>
      <c r="C587" s="13"/>
      <c r="D587" s="2">
        <v>2.17</v>
      </c>
      <c r="E587" s="2" t="s">
        <v>258</v>
      </c>
      <c r="F587" s="9" t="s">
        <v>587</v>
      </c>
      <c r="G587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5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1308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  <c r="CA587">
        <f t="shared" si="149"/>
        <v>9.6556670135094773</v>
      </c>
    </row>
    <row r="588" spans="1:79" x14ac:dyDescent="0.3">
      <c r="A588" s="2" t="s">
        <v>259</v>
      </c>
      <c r="B588" s="17"/>
      <c r="C588" s="13"/>
      <c r="D588" s="2">
        <v>2.17</v>
      </c>
      <c r="E588" s="2" t="s">
        <v>258</v>
      </c>
      <c r="F588" s="9" t="s">
        <v>587</v>
      </c>
      <c r="G588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5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1308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  <c r="CA588">
        <f t="shared" si="149"/>
        <v>-1.2039728043259361</v>
      </c>
    </row>
    <row r="589" spans="1:79" x14ac:dyDescent="0.3">
      <c r="A589" s="2" t="s">
        <v>1423</v>
      </c>
      <c r="B589" s="17"/>
      <c r="C589" s="13"/>
      <c r="D589" s="2">
        <v>2.17</v>
      </c>
      <c r="E589" s="2" t="s">
        <v>258</v>
      </c>
      <c r="F589" s="9" t="s">
        <v>587</v>
      </c>
      <c r="G589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5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1308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  <c r="CA589">
        <f t="shared" si="149"/>
        <v>0.69314718055994529</v>
      </c>
    </row>
    <row r="590" spans="1:79" x14ac:dyDescent="0.3">
      <c r="A590" s="2" t="s">
        <v>1423</v>
      </c>
      <c r="B590" s="17"/>
      <c r="C590" s="13"/>
      <c r="D590" s="2">
        <v>2.17</v>
      </c>
      <c r="E590" s="2" t="s">
        <v>258</v>
      </c>
      <c r="F590" s="9" t="s">
        <v>587</v>
      </c>
      <c r="G590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5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1308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  <c r="CA590">
        <f t="shared" si="149"/>
        <v>2.3025850929940459</v>
      </c>
    </row>
    <row r="591" spans="1:79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41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  <c r="CA591">
        <f t="shared" si="149"/>
        <v>3.1267605359603952</v>
      </c>
    </row>
    <row r="592" spans="1:79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5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  <c r="CA592">
        <f t="shared" si="149"/>
        <v>6.6644090203504076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41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1414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  <c r="CA593">
        <f t="shared" si="149"/>
        <v>2.7080502011022101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5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1414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  <c r="CA594">
        <f t="shared" si="149"/>
        <v>3.5610460826040513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5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1414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  <c r="CA595">
        <f t="shared" si="149"/>
        <v>4.5485998344996972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5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1414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  <c r="CA596">
        <f t="shared" si="149"/>
        <v>5.7733085373048114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5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1414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  <c r="CA597" t="e">
        <f t="shared" si="149"/>
        <v>#NUM!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29.42</v>
      </c>
      <c r="O598" s="2">
        <v>7.6680000000000001</v>
      </c>
      <c r="P598" s="2" t="s">
        <v>472</v>
      </c>
      <c r="Q598" s="2"/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41"/>
        <v>868.30576344000008</v>
      </c>
      <c r="AD598" s="57">
        <v>0</v>
      </c>
      <c r="AE598" s="55">
        <v>0</v>
      </c>
      <c r="AF598" s="55">
        <v>0</v>
      </c>
      <c r="AG598" s="52">
        <f t="shared" ref="AG598:AG599" si="157">I598*AB598/AC598</f>
        <v>9.2133443503888482E-2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1435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  <c r="CA598">
        <f t="shared" si="149"/>
        <v>-2.7030626595911711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29.42</v>
      </c>
      <c r="O599" s="2">
        <v>7.6680000000000001</v>
      </c>
      <c r="P599" s="2" t="s">
        <v>472</v>
      </c>
      <c r="Q599" s="2"/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41"/>
        <v>868.30576344000008</v>
      </c>
      <c r="AD599" s="57">
        <v>0</v>
      </c>
      <c r="AE599" s="55">
        <v>0</v>
      </c>
      <c r="AF599" s="55">
        <v>0</v>
      </c>
      <c r="AG599" s="52">
        <f t="shared" si="157"/>
        <v>9.2133443503888482E-2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1435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  <c r="CA599">
        <f t="shared" si="149"/>
        <v>-1.6982691261407161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29.42</v>
      </c>
      <c r="O600" s="2">
        <v>7.6680000000000001</v>
      </c>
      <c r="P600" s="2" t="s">
        <v>472</v>
      </c>
      <c r="Q600" s="2"/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58">M600*N600*O600</f>
        <v>868.30576344000008</v>
      </c>
      <c r="AD600" s="57">
        <v>0</v>
      </c>
      <c r="AE600" s="55">
        <v>0</v>
      </c>
      <c r="AF600" s="55">
        <v>0</v>
      </c>
      <c r="AG600" s="52">
        <f t="shared" ref="AG600" si="159">I600*AB600/AC600</f>
        <v>9.2133443503888482E-2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1435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  <c r="CA600">
        <f t="shared" si="149"/>
        <v>-0.916290731874155</v>
      </c>
    </row>
    <row r="601" spans="1:80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41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>
        <f t="shared" si="149"/>
        <v>2.806386101823072</v>
      </c>
    </row>
    <row r="602" spans="1:80" s="1" customFormat="1" x14ac:dyDescent="0.3">
      <c r="A602" s="1" t="s">
        <v>1434</v>
      </c>
      <c r="B602" s="92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6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>
        <f t="shared" si="149"/>
        <v>2.5649493574615367</v>
      </c>
    </row>
    <row r="603" spans="1:80" x14ac:dyDescent="0.3">
      <c r="A603" s="2" t="s">
        <v>1436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41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1435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  <c r="CA603">
        <f t="shared" si="149"/>
        <v>3.8286413964890951</v>
      </c>
    </row>
    <row r="604" spans="1:80" x14ac:dyDescent="0.3">
      <c r="A604" s="2" t="s">
        <v>1437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6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1435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  <c r="CA604">
        <f t="shared" si="149"/>
        <v>8.8502309655888158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6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1435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  <c r="CA605">
        <f t="shared" si="149"/>
        <v>8.5139880604672893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6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1435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A606">
        <f t="shared" si="149"/>
        <v>5.9914645471079817</v>
      </c>
      <c r="CB606" s="2"/>
    </row>
    <row r="607" spans="1:80" x14ac:dyDescent="0.3">
      <c r="A607" s="2" t="s">
        <v>1438</v>
      </c>
      <c r="B607" s="13"/>
      <c r="C607" s="13"/>
      <c r="D607" s="2"/>
      <c r="E607" s="2" t="s">
        <v>265</v>
      </c>
      <c r="F607" s="32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6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1435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A607">
        <f t="shared" si="149"/>
        <v>8.2427563457144775</v>
      </c>
      <c r="CB607" s="2"/>
    </row>
    <row r="608" spans="1:80" x14ac:dyDescent="0.3">
      <c r="A608" s="2" t="s">
        <v>1439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6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1435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A608">
        <f t="shared" si="149"/>
        <v>8.9092352791922611</v>
      </c>
      <c r="CB608" s="2"/>
    </row>
    <row r="609" spans="1:80" x14ac:dyDescent="0.3">
      <c r="A609" s="2" t="s">
        <v>1440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6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1435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A609">
        <f t="shared" si="149"/>
        <v>8.0063675676502459</v>
      </c>
      <c r="CB609" s="2"/>
    </row>
    <row r="610" spans="1:80" x14ac:dyDescent="0.3">
      <c r="A610" s="2" t="s">
        <v>1441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6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1435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A610">
        <f t="shared" si="149"/>
        <v>6.9077552789821368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6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1435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A611">
        <f t="shared" si="149"/>
        <v>3.4657359027997265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/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6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6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  <c r="CA612">
        <f t="shared" si="149"/>
        <v>3.6888794541139363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/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6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6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  <c r="CA613">
        <f t="shared" si="149"/>
        <v>5.598421958998375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/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68"/>
        <v>245.23960400000001</v>
      </c>
      <c r="AD614" s="57">
        <v>0</v>
      </c>
      <c r="AE614" s="55">
        <v>0</v>
      </c>
      <c r="AF614" s="55">
        <v>0</v>
      </c>
      <c r="AG614" s="52">
        <f t="shared" si="16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1442</v>
      </c>
      <c r="BV614" s="79">
        <v>100</v>
      </c>
      <c r="BW614" s="79">
        <v>425</v>
      </c>
      <c r="BX614" s="79" t="s">
        <v>1287</v>
      </c>
      <c r="BZ614" s="81">
        <v>0.4</v>
      </c>
      <c r="CA614">
        <f t="shared" si="149"/>
        <v>-0.916290731874155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/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7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7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1442</v>
      </c>
      <c r="BV615" s="79">
        <v>100</v>
      </c>
      <c r="BW615" s="79">
        <v>425</v>
      </c>
      <c r="BX615" s="79" t="s">
        <v>1287</v>
      </c>
      <c r="BZ615" s="81">
        <v>0.8</v>
      </c>
      <c r="CA615">
        <f t="shared" si="149"/>
        <v>-0.22314355131420971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/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41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7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A616" t="e">
        <f t="shared" si="149"/>
        <v>#NUM!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/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41"/>
        <v>251.57339999999996</v>
      </c>
      <c r="AD617" s="57">
        <v>0</v>
      </c>
      <c r="AE617" s="55">
        <v>0</v>
      </c>
      <c r="AF617" s="55">
        <v>0</v>
      </c>
      <c r="AG617" s="52">
        <f t="shared" si="17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A617" t="e">
        <f t="shared" si="149"/>
        <v>#NUM!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/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41"/>
        <v>316.06380000000001</v>
      </c>
      <c r="AD618" s="57">
        <v>0</v>
      </c>
      <c r="AE618" s="55">
        <v>0</v>
      </c>
      <c r="AF618" s="55">
        <v>0</v>
      </c>
      <c r="AG618" s="52">
        <f t="shared" si="17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A618" t="e">
        <f t="shared" si="149"/>
        <v>#NUM!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/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41"/>
        <v>339.11036100000001</v>
      </c>
      <c r="AD619" s="57">
        <v>0</v>
      </c>
      <c r="AE619" s="55">
        <v>0</v>
      </c>
      <c r="AF619" s="55">
        <v>0</v>
      </c>
      <c r="AG619" s="52">
        <f t="shared" si="17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A619" t="e">
        <f t="shared" si="149"/>
        <v>#NUM!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/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41"/>
        <v>388.6155</v>
      </c>
      <c r="AD620" s="57">
        <v>0</v>
      </c>
      <c r="AE620" s="55">
        <v>0</v>
      </c>
      <c r="AF620" s="55">
        <v>0</v>
      </c>
      <c r="AG620" s="52">
        <f t="shared" si="17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A620" t="e">
        <f t="shared" si="149"/>
        <v>#NUM!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/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41"/>
        <v>455.933448</v>
      </c>
      <c r="AD621" s="57">
        <v>0</v>
      </c>
      <c r="AE621" s="55">
        <v>0</v>
      </c>
      <c r="AF621" s="55">
        <v>0</v>
      </c>
      <c r="AG621" s="52">
        <f t="shared" si="17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A621" t="e">
        <f t="shared" si="149"/>
        <v>#NUM!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/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41"/>
        <v>513.03329999999994</v>
      </c>
      <c r="AD622" s="57">
        <v>0</v>
      </c>
      <c r="AE622" s="55">
        <v>0</v>
      </c>
      <c r="AF622" s="55">
        <v>0</v>
      </c>
      <c r="AG622" s="52">
        <f t="shared" si="17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A622" t="e">
        <f t="shared" si="149"/>
        <v>#NUM!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/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41"/>
        <v>478.20240000000001</v>
      </c>
      <c r="AD623" s="57">
        <v>0</v>
      </c>
      <c r="AE623" s="55">
        <v>0</v>
      </c>
      <c r="AF623" s="55">
        <v>0</v>
      </c>
      <c r="AG623" s="52">
        <f t="shared" si="17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A623" t="e">
        <f t="shared" si="149"/>
        <v>#NUM!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/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41"/>
        <v>278.24342000000001</v>
      </c>
      <c r="AD624" s="57">
        <v>0</v>
      </c>
      <c r="AE624" s="55">
        <v>0</v>
      </c>
      <c r="AF624" s="55">
        <v>0</v>
      </c>
      <c r="AG624" s="52">
        <f t="shared" si="17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A624" t="e">
        <f t="shared" si="149"/>
        <v>#NUM!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/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41"/>
        <v>308.0025</v>
      </c>
      <c r="AD625" s="57">
        <v>0</v>
      </c>
      <c r="AE625" s="55">
        <v>0</v>
      </c>
      <c r="AF625" s="55">
        <v>0</v>
      </c>
      <c r="AG625" s="52">
        <f t="shared" si="17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A625" t="e">
        <f t="shared" si="149"/>
        <v>#NUM!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/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41"/>
        <v>334.77210000000002</v>
      </c>
      <c r="AD626" s="57">
        <v>0</v>
      </c>
      <c r="AE626" s="55">
        <v>0</v>
      </c>
      <c r="AF626" s="55">
        <v>0</v>
      </c>
      <c r="AG626" s="52">
        <f t="shared" si="17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A626" t="e">
        <f t="shared" si="149"/>
        <v>#NUM!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/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41"/>
        <v>390.13649999999996</v>
      </c>
      <c r="AD627" s="57">
        <v>0</v>
      </c>
      <c r="AE627" s="55">
        <v>0</v>
      </c>
      <c r="AF627" s="55">
        <v>0</v>
      </c>
      <c r="AG627" s="52">
        <f t="shared" si="17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A627" t="e">
        <f t="shared" si="149"/>
        <v>#NUM!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/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41"/>
        <v>511.46498000000003</v>
      </c>
      <c r="AD628" s="57">
        <v>0</v>
      </c>
      <c r="AE628" s="55">
        <v>0</v>
      </c>
      <c r="AF628" s="55">
        <v>0</v>
      </c>
      <c r="AG628" s="52">
        <f t="shared" si="17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A628" t="e">
        <f t="shared" si="149"/>
        <v>#NUM!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3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41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73">273+15</f>
        <v>288</v>
      </c>
      <c r="BZ629" s="81">
        <v>20</v>
      </c>
      <c r="CA629">
        <f t="shared" si="149"/>
        <v>2.9957322735539909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I630" s="2"/>
      <c r="J630" s="25">
        <v>1</v>
      </c>
      <c r="K630">
        <v>2</v>
      </c>
      <c r="L630">
        <v>0</v>
      </c>
      <c r="M630" s="2"/>
      <c r="N630" s="2"/>
      <c r="O630" s="2"/>
      <c r="P630" s="2"/>
      <c r="Q630" s="2"/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41"/>
        <v>0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73"/>
        <v>288</v>
      </c>
      <c r="BZ630" s="81">
        <v>100</v>
      </c>
      <c r="CA630">
        <f t="shared" si="149"/>
        <v>4.6051701859880918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41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73"/>
        <v>288</v>
      </c>
      <c r="BZ631" s="81">
        <v>3500</v>
      </c>
      <c r="CA631">
        <f t="shared" si="149"/>
        <v>8.1605182474775049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41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73"/>
        <v>288</v>
      </c>
      <c r="BZ632" s="81">
        <v>20</v>
      </c>
      <c r="CA632">
        <f t="shared" si="149"/>
        <v>2.9957322735539909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41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73"/>
        <v>288</v>
      </c>
      <c r="BZ633" s="81">
        <v>180</v>
      </c>
      <c r="CA633">
        <f t="shared" si="149"/>
        <v>5.1929568508902104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3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41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73"/>
        <v>288</v>
      </c>
      <c r="BZ634" s="81">
        <v>2260</v>
      </c>
      <c r="CA634">
        <f t="shared" si="149"/>
        <v>7.7231200922663312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41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  <c r="CA635">
        <f t="shared" si="149"/>
        <v>4.7361984483944957</v>
      </c>
    </row>
    <row r="636" spans="1:80" x14ac:dyDescent="0.3">
      <c r="A636" s="2" t="s">
        <v>1443</v>
      </c>
      <c r="B636" s="13"/>
      <c r="C636" s="13"/>
      <c r="D636" s="1">
        <v>2.4700000000000002</v>
      </c>
      <c r="E636" s="1" t="s">
        <v>290</v>
      </c>
      <c r="F636" s="9" t="s">
        <v>527</v>
      </c>
      <c r="G636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41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1308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  <c r="CA636">
        <f t="shared" si="149"/>
        <v>6.061456918928017</v>
      </c>
    </row>
    <row r="637" spans="1:80" x14ac:dyDescent="0.3">
      <c r="A637" s="2" t="s">
        <v>1444</v>
      </c>
      <c r="B637" s="13" t="s">
        <v>689</v>
      </c>
      <c r="C637" s="15"/>
      <c r="D637" s="1">
        <v>2.4700000000000002</v>
      </c>
      <c r="E637" s="1" t="s">
        <v>290</v>
      </c>
      <c r="F637" s="9" t="s">
        <v>527</v>
      </c>
      <c r="G637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41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1308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  <c r="CA637">
        <f t="shared" si="149"/>
        <v>7.3440728505730659</v>
      </c>
    </row>
    <row r="638" spans="1:80" x14ac:dyDescent="0.3">
      <c r="A638" s="2" t="s">
        <v>1443</v>
      </c>
      <c r="B638" s="13"/>
      <c r="C638" s="13"/>
      <c r="D638" s="1">
        <v>2.4700000000000002</v>
      </c>
      <c r="E638" s="1" t="s">
        <v>290</v>
      </c>
      <c r="F638" s="9" t="s">
        <v>527</v>
      </c>
      <c r="G638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74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1308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  <c r="CA638">
        <f t="shared" si="149"/>
        <v>7.5501353424884288</v>
      </c>
    </row>
    <row r="639" spans="1:80" x14ac:dyDescent="0.3">
      <c r="A639" s="2" t="s">
        <v>1444</v>
      </c>
      <c r="B639" s="13" t="s">
        <v>689</v>
      </c>
      <c r="C639" s="15"/>
      <c r="D639" s="1">
        <v>2.4700000000000002</v>
      </c>
      <c r="E639" s="1" t="s">
        <v>290</v>
      </c>
      <c r="F639" s="9" t="s">
        <v>527</v>
      </c>
      <c r="G639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74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1308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  <c r="CA639">
        <f t="shared" si="149"/>
        <v>8.3652068344183554</v>
      </c>
    </row>
    <row r="640" spans="1:80" x14ac:dyDescent="0.3">
      <c r="A640" s="2" t="s">
        <v>1445</v>
      </c>
      <c r="B640" s="13"/>
      <c r="C640" s="13"/>
      <c r="D640" s="2">
        <v>2.09</v>
      </c>
      <c r="E640" s="2" t="s">
        <v>291</v>
      </c>
      <c r="F640" s="9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41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1308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1446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  <c r="CA640">
        <f t="shared" si="149"/>
        <v>6.9077552789821368</v>
      </c>
    </row>
    <row r="641" spans="1:79" x14ac:dyDescent="0.3">
      <c r="A641" s="2" t="s">
        <v>1445</v>
      </c>
      <c r="B641" s="13"/>
      <c r="C641" s="13"/>
      <c r="D641" s="2">
        <v>2.09</v>
      </c>
      <c r="E641" s="2" t="s">
        <v>291</v>
      </c>
      <c r="F641" s="9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75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1308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1446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  <c r="CA641">
        <f t="shared" si="149"/>
        <v>4.6051701859880918</v>
      </c>
    </row>
    <row r="642" spans="1:79" x14ac:dyDescent="0.3">
      <c r="A642" s="2" t="s">
        <v>1445</v>
      </c>
      <c r="B642" s="13"/>
      <c r="C642" s="13"/>
      <c r="D642" s="2">
        <v>2.09</v>
      </c>
      <c r="E642" s="2" t="s">
        <v>291</v>
      </c>
      <c r="F642" s="9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76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1308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1446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  <c r="CA642">
        <f t="shared" si="149"/>
        <v>4.3174881135363101</v>
      </c>
    </row>
    <row r="643" spans="1:79" x14ac:dyDescent="0.3">
      <c r="A643" s="2" t="s">
        <v>1445</v>
      </c>
      <c r="B643" s="13"/>
      <c r="C643" s="13"/>
      <c r="D643" s="2">
        <v>2.09</v>
      </c>
      <c r="E643" s="2" t="s">
        <v>291</v>
      </c>
      <c r="F643" s="9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77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1308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1446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  <c r="CA643">
        <f t="shared" ref="CA643:CA706" si="178">LN(BZ643)</f>
        <v>3.6888794541139363</v>
      </c>
    </row>
    <row r="644" spans="1:79" x14ac:dyDescent="0.3">
      <c r="A644" s="2" t="s">
        <v>1445</v>
      </c>
      <c r="B644" s="13"/>
      <c r="C644" s="13"/>
      <c r="D644" s="2">
        <v>2.09</v>
      </c>
      <c r="E644" s="2" t="s">
        <v>291</v>
      </c>
      <c r="F644" s="9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79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1308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1446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  <c r="CA644">
        <f t="shared" si="178"/>
        <v>1.6094379124341003</v>
      </c>
    </row>
    <row r="645" spans="1:79" x14ac:dyDescent="0.3">
      <c r="A645" s="2" t="s">
        <v>1445</v>
      </c>
      <c r="B645" s="13"/>
      <c r="C645" s="13"/>
      <c r="D645" s="2">
        <v>2.09</v>
      </c>
      <c r="E645" s="2" t="s">
        <v>291</v>
      </c>
      <c r="F645" s="9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80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1308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1446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  <c r="CA645" t="e">
        <f t="shared" si="178"/>
        <v>#NUM!</v>
      </c>
    </row>
    <row r="646" spans="1:79" x14ac:dyDescent="0.3">
      <c r="A646" s="2" t="s">
        <v>1445</v>
      </c>
      <c r="B646" s="13"/>
      <c r="C646" s="13"/>
      <c r="D646" s="2">
        <v>2.09</v>
      </c>
      <c r="E646" s="2" t="s">
        <v>291</v>
      </c>
      <c r="F646" s="9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81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1308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1446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  <c r="CA646">
        <f t="shared" si="178"/>
        <v>5.521460917862246</v>
      </c>
    </row>
    <row r="647" spans="1:79" x14ac:dyDescent="0.3">
      <c r="A647" s="2" t="s">
        <v>1445</v>
      </c>
      <c r="B647" s="13"/>
      <c r="C647" s="13"/>
      <c r="D647" s="2">
        <v>2.09</v>
      </c>
      <c r="E647" s="2" t="s">
        <v>291</v>
      </c>
      <c r="F647" s="9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82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1308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1446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  <c r="CA647">
        <f t="shared" si="178"/>
        <v>6.620073206530356</v>
      </c>
    </row>
    <row r="648" spans="1:79" x14ac:dyDescent="0.3">
      <c r="A648" s="2" t="s">
        <v>1445</v>
      </c>
      <c r="B648" s="13"/>
      <c r="C648" s="13"/>
      <c r="D648" s="2">
        <v>2.09</v>
      </c>
      <c r="E648" s="2" t="s">
        <v>291</v>
      </c>
      <c r="F648" s="9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83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1308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1446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  <c r="CA648">
        <f t="shared" si="178"/>
        <v>6.3969296552161463</v>
      </c>
    </row>
    <row r="649" spans="1:79" x14ac:dyDescent="0.3">
      <c r="A649" s="2" t="s">
        <v>1445</v>
      </c>
      <c r="B649" s="13"/>
      <c r="C649" s="13"/>
      <c r="D649" s="2">
        <v>2.09</v>
      </c>
      <c r="E649" s="2" t="s">
        <v>291</v>
      </c>
      <c r="F649" s="9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83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1308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1446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  <c r="CA649">
        <f t="shared" si="178"/>
        <v>7.718685495198466</v>
      </c>
    </row>
    <row r="650" spans="1:79" x14ac:dyDescent="0.3">
      <c r="A650" s="2" t="s">
        <v>1445</v>
      </c>
      <c r="B650" s="13"/>
      <c r="C650" s="13"/>
      <c r="D650" s="2">
        <v>2.09</v>
      </c>
      <c r="E650" s="2" t="s">
        <v>291</v>
      </c>
      <c r="F650" s="9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83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1308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1446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  <c r="CA650">
        <f t="shared" si="178"/>
        <v>8.3546742619184631</v>
      </c>
    </row>
    <row r="651" spans="1:79" x14ac:dyDescent="0.3">
      <c r="A651" s="2" t="s">
        <v>1445</v>
      </c>
      <c r="B651" s="13"/>
      <c r="C651" s="13"/>
      <c r="D651" s="2">
        <v>2.09</v>
      </c>
      <c r="E651" s="2" t="s">
        <v>291</v>
      </c>
      <c r="F651" s="9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84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1308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1446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  <c r="CA651">
        <f t="shared" si="178"/>
        <v>7.6496926237115144</v>
      </c>
    </row>
    <row r="652" spans="1:79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70" t="s">
        <v>527</v>
      </c>
      <c r="G652">
        <v>-1</v>
      </c>
      <c r="I652" s="2">
        <v>4</v>
      </c>
      <c r="J652" s="25">
        <v>4</v>
      </c>
      <c r="K652">
        <v>0</v>
      </c>
      <c r="L652">
        <v>0</v>
      </c>
      <c r="M652" s="2">
        <v>-1</v>
      </c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85">I652*AB652/AC652</f>
        <v>9.4117647058823528E-2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  <c r="CA652" t="e">
        <f t="shared" si="178"/>
        <v>#NUM!</v>
      </c>
    </row>
    <row r="653" spans="1:79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/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85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  <c r="CA653">
        <f t="shared" si="178"/>
        <v>8.8172977838665751</v>
      </c>
    </row>
    <row r="654" spans="1:79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>
        <v>4</v>
      </c>
      <c r="J654" s="41">
        <v>0</v>
      </c>
      <c r="K654">
        <v>0</v>
      </c>
      <c r="L654">
        <v>0</v>
      </c>
      <c r="M654" s="5">
        <v>-1</v>
      </c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85"/>
        <v>9.481481481481481E-2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  <c r="CA654" t="e">
        <f t="shared" si="178"/>
        <v>#NUM!</v>
      </c>
    </row>
    <row r="655" spans="1:79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>
        <v>4</v>
      </c>
      <c r="J655" s="41">
        <v>0</v>
      </c>
      <c r="K655">
        <v>0</v>
      </c>
      <c r="L655">
        <v>0</v>
      </c>
      <c r="M655" s="5">
        <v>-1</v>
      </c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85"/>
        <v>9.5000000000000001E-2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  <c r="CA655" t="e">
        <f t="shared" si="178"/>
        <v>#NUM!</v>
      </c>
    </row>
    <row r="656" spans="1:79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/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41"/>
        <v>223.4275709002448</v>
      </c>
      <c r="AD656" s="57">
        <v>0</v>
      </c>
      <c r="AE656" s="55"/>
      <c r="AF656" s="55">
        <v>213.2</v>
      </c>
      <c r="AG656" s="52">
        <f t="shared" si="185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1311</v>
      </c>
      <c r="BY656" s="79">
        <v>293</v>
      </c>
      <c r="BZ656" s="81">
        <v>240</v>
      </c>
      <c r="CA656">
        <f t="shared" si="178"/>
        <v>5.4806389233419912</v>
      </c>
    </row>
    <row r="657" spans="1:79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/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41"/>
        <v>232.66487108254202</v>
      </c>
      <c r="AD657" s="57">
        <v>0</v>
      </c>
      <c r="AE657" s="55"/>
      <c r="AF657" s="55"/>
      <c r="AG657" s="52">
        <f t="shared" si="185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1311</v>
      </c>
      <c r="BY657" s="79">
        <v>293</v>
      </c>
      <c r="BZ657" s="81">
        <v>183.99999999999997</v>
      </c>
      <c r="CA657">
        <f t="shared" si="178"/>
        <v>5.2149357576089859</v>
      </c>
    </row>
    <row r="658" spans="1:79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/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41"/>
        <v>238.30734163024843</v>
      </c>
      <c r="AD658" s="57">
        <v>0</v>
      </c>
      <c r="AE658" s="55"/>
      <c r="AF658" s="55">
        <v>0</v>
      </c>
      <c r="AG658" s="52">
        <f t="shared" si="185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1311</v>
      </c>
      <c r="BY658" s="79">
        <v>293</v>
      </c>
      <c r="BZ658" s="81">
        <v>176</v>
      </c>
      <c r="CA658">
        <f t="shared" si="178"/>
        <v>5.1704839950381514</v>
      </c>
    </row>
    <row r="659" spans="1:79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/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41"/>
        <v>242.69997382387976</v>
      </c>
      <c r="AD659" s="57">
        <v>0</v>
      </c>
      <c r="AE659" s="55"/>
      <c r="AF659" s="55">
        <v>0</v>
      </c>
      <c r="AG659" s="52">
        <f t="shared" si="185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1311</v>
      </c>
      <c r="BY659" s="79">
        <v>293</v>
      </c>
      <c r="BZ659" s="81">
        <v>156</v>
      </c>
      <c r="CA659">
        <f t="shared" si="178"/>
        <v>5.0498560072495371</v>
      </c>
    </row>
    <row r="660" spans="1:79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/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41"/>
        <v>260.82685717702952</v>
      </c>
      <c r="AD660" s="57">
        <v>0</v>
      </c>
      <c r="AE660" s="55"/>
      <c r="AF660" s="55">
        <v>0</v>
      </c>
      <c r="AG660" s="52">
        <f t="shared" si="185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1311</v>
      </c>
      <c r="BY660" s="79">
        <v>293</v>
      </c>
      <c r="BZ660" s="81">
        <v>183.99999999999997</v>
      </c>
      <c r="CA660">
        <f t="shared" si="178"/>
        <v>5.2149357576089859</v>
      </c>
    </row>
    <row r="661" spans="1:79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/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41"/>
        <v>217.27184367725084</v>
      </c>
      <c r="AD661" s="57">
        <v>0</v>
      </c>
      <c r="AE661" s="55"/>
      <c r="AF661" s="55">
        <v>0</v>
      </c>
      <c r="AG661" s="52">
        <f t="shared" si="185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1311</v>
      </c>
      <c r="BY661" s="79">
        <v>293</v>
      </c>
      <c r="BZ661" s="81">
        <v>283.99999999999994</v>
      </c>
      <c r="CA661">
        <f t="shared" si="178"/>
        <v>5.6489742381612063</v>
      </c>
    </row>
    <row r="662" spans="1:79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/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41"/>
        <v>222.14615451169144</v>
      </c>
      <c r="AD662" s="57">
        <v>0</v>
      </c>
      <c r="AE662" s="55"/>
      <c r="AF662" s="55">
        <v>0</v>
      </c>
      <c r="AG662" s="52">
        <f t="shared" si="185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1311</v>
      </c>
      <c r="BY662" s="79">
        <v>293</v>
      </c>
      <c r="BZ662" s="81">
        <v>312</v>
      </c>
      <c r="CA662">
        <f t="shared" si="178"/>
        <v>5.7430031878094825</v>
      </c>
    </row>
    <row r="663" spans="1:79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/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41"/>
        <v>223.69323168027648</v>
      </c>
      <c r="AD663" s="57">
        <v>0</v>
      </c>
      <c r="AE663" s="55"/>
      <c r="AF663" s="55">
        <v>0</v>
      </c>
      <c r="AG663" s="52">
        <f t="shared" si="185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1311</v>
      </c>
      <c r="BY663" s="79">
        <v>293</v>
      </c>
      <c r="BZ663" s="81">
        <v>260</v>
      </c>
      <c r="CA663">
        <f t="shared" si="178"/>
        <v>5.5606816310155276</v>
      </c>
    </row>
    <row r="664" spans="1:79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41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  <c r="CA664" t="e">
        <f t="shared" si="178"/>
        <v>#NUM!</v>
      </c>
    </row>
    <row r="665" spans="1:79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>
        <v>-1</v>
      </c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41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  <c r="CA665" t="e">
        <f t="shared" si="178"/>
        <v>#NUM!</v>
      </c>
    </row>
    <row r="666" spans="1:79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41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  <c r="CA666" t="e">
        <f t="shared" si="178"/>
        <v>#NUM!</v>
      </c>
    </row>
    <row r="667" spans="1:79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41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  <c r="CA667" t="e">
        <f t="shared" si="178"/>
        <v>#NUM!</v>
      </c>
    </row>
    <row r="668" spans="1:79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/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41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86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  <c r="CA668" t="e">
        <f t="shared" si="178"/>
        <v>#NUM!</v>
      </c>
    </row>
    <row r="669" spans="1:79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/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41"/>
        <v>240.73553001411099</v>
      </c>
      <c r="AD669" s="57">
        <v>0</v>
      </c>
      <c r="AE669" s="55">
        <v>0</v>
      </c>
      <c r="AF669" s="55">
        <v>0</v>
      </c>
      <c r="AG669" s="52">
        <f t="shared" si="186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  <c r="CA669" t="e">
        <f t="shared" si="178"/>
        <v>#NUM!</v>
      </c>
    </row>
    <row r="670" spans="1:79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/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41"/>
        <v>240.73553001411099</v>
      </c>
      <c r="AD670" s="57">
        <v>0</v>
      </c>
      <c r="AE670" s="55">
        <v>0</v>
      </c>
      <c r="AF670" s="55">
        <v>0</v>
      </c>
      <c r="AG670" s="52">
        <f t="shared" si="186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  <c r="CA670" t="e">
        <f t="shared" si="178"/>
        <v>#NUM!</v>
      </c>
    </row>
    <row r="671" spans="1:79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2"/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41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  <c r="CA671" t="e">
        <f t="shared" si="178"/>
        <v>#NUM!</v>
      </c>
    </row>
    <row r="672" spans="1:79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41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  <c r="CA672" t="e">
        <f t="shared" si="178"/>
        <v>#NUM!</v>
      </c>
    </row>
    <row r="673" spans="1:79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41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  <c r="CA673" t="e">
        <f t="shared" si="178"/>
        <v>#NUM!</v>
      </c>
    </row>
    <row r="674" spans="1:79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/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41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87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1311</v>
      </c>
      <c r="BZ674" s="81">
        <v>0</v>
      </c>
      <c r="CA674" t="e">
        <f t="shared" si="178"/>
        <v>#NUM!</v>
      </c>
    </row>
    <row r="675" spans="1:79" x14ac:dyDescent="0.3">
      <c r="A675" s="2" t="s">
        <v>1447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/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41"/>
        <v>240.73553001411099</v>
      </c>
      <c r="AD675" s="57">
        <v>0</v>
      </c>
      <c r="AE675" s="55">
        <v>0</v>
      </c>
      <c r="AF675" s="55">
        <v>0</v>
      </c>
      <c r="AG675" s="52">
        <f t="shared" si="187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1311</v>
      </c>
      <c r="BZ675" s="81">
        <v>450</v>
      </c>
      <c r="CA675">
        <f t="shared" si="178"/>
        <v>6.1092475827643655</v>
      </c>
    </row>
    <row r="676" spans="1:79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/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41"/>
        <v>247.41454277836797</v>
      </c>
      <c r="AD676" s="57">
        <v>0</v>
      </c>
      <c r="AE676" s="55">
        <v>0</v>
      </c>
      <c r="AF676" s="55">
        <v>0</v>
      </c>
      <c r="AG676" s="52">
        <f t="shared" si="187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  <c r="CA676" t="e">
        <f t="shared" si="178"/>
        <v>#NUM!</v>
      </c>
    </row>
    <row r="677" spans="1:79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I677" s="2"/>
      <c r="J677" s="25">
        <v>1</v>
      </c>
      <c r="K677">
        <v>0</v>
      </c>
      <c r="L677">
        <v>0</v>
      </c>
      <c r="M677" s="2">
        <v>-1</v>
      </c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88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1405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1311</v>
      </c>
      <c r="BZ677" s="81">
        <v>0</v>
      </c>
      <c r="CA677" t="e">
        <f t="shared" si="178"/>
        <v>#NUM!</v>
      </c>
    </row>
    <row r="678" spans="1:79" x14ac:dyDescent="0.3">
      <c r="A678" s="2" t="s">
        <v>1451</v>
      </c>
      <c r="B678" s="13" t="s">
        <v>720</v>
      </c>
      <c r="C678" s="13"/>
      <c r="D678" s="2"/>
      <c r="E678" s="2" t="s">
        <v>314</v>
      </c>
      <c r="F678" s="9" t="s">
        <v>549</v>
      </c>
      <c r="G678">
        <v>-1</v>
      </c>
      <c r="I678" s="2"/>
      <c r="J678" s="25">
        <v>1</v>
      </c>
      <c r="K678">
        <v>0</v>
      </c>
      <c r="L678">
        <v>0</v>
      </c>
      <c r="M678" s="2">
        <v>-1</v>
      </c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88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1405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1311</v>
      </c>
      <c r="BZ678" s="81">
        <v>16</v>
      </c>
      <c r="CA678">
        <f t="shared" si="178"/>
        <v>2.7725887222397811</v>
      </c>
    </row>
    <row r="679" spans="1:79" x14ac:dyDescent="0.3">
      <c r="A679" s="2" t="s">
        <v>1452</v>
      </c>
      <c r="B679" s="13" t="s">
        <v>720</v>
      </c>
      <c r="C679" s="13"/>
      <c r="D679" s="2"/>
      <c r="E679" s="2" t="s">
        <v>314</v>
      </c>
      <c r="F679" s="9" t="s">
        <v>549</v>
      </c>
      <c r="G679">
        <v>-1</v>
      </c>
      <c r="I679" s="2"/>
      <c r="J679" s="25">
        <v>1</v>
      </c>
      <c r="K679">
        <v>0</v>
      </c>
      <c r="L679">
        <v>0</v>
      </c>
      <c r="M679" s="2">
        <v>-1</v>
      </c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89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1405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1311</v>
      </c>
      <c r="BZ679" s="81">
        <v>20</v>
      </c>
      <c r="CA679">
        <f t="shared" si="178"/>
        <v>2.9957322735539909</v>
      </c>
    </row>
    <row r="680" spans="1:79" x14ac:dyDescent="0.3">
      <c r="A680" s="2" t="s">
        <v>1453</v>
      </c>
      <c r="B680" s="13" t="s">
        <v>720</v>
      </c>
      <c r="C680" s="13"/>
      <c r="D680" s="2"/>
      <c r="E680" s="2" t="s">
        <v>314</v>
      </c>
      <c r="F680" s="9" t="s">
        <v>549</v>
      </c>
      <c r="G680">
        <v>-1</v>
      </c>
      <c r="I680" s="2"/>
      <c r="J680" s="25">
        <v>1</v>
      </c>
      <c r="K680">
        <v>0</v>
      </c>
      <c r="L680">
        <v>0</v>
      </c>
      <c r="M680" s="2">
        <v>-1</v>
      </c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89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1405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1311</v>
      </c>
      <c r="BZ680" s="81">
        <v>12</v>
      </c>
      <c r="CA680">
        <f t="shared" si="178"/>
        <v>2.4849066497880004</v>
      </c>
    </row>
    <row r="681" spans="1:79" x14ac:dyDescent="0.3">
      <c r="A681" s="2" t="s">
        <v>1454</v>
      </c>
      <c r="B681" s="13" t="s">
        <v>720</v>
      </c>
      <c r="C681" s="13"/>
      <c r="D681" s="2"/>
      <c r="E681" s="2" t="s">
        <v>314</v>
      </c>
      <c r="F681" s="9" t="s">
        <v>549</v>
      </c>
      <c r="G681">
        <v>-1</v>
      </c>
      <c r="I681" s="2"/>
      <c r="J681" s="25">
        <v>1</v>
      </c>
      <c r="K681">
        <v>0</v>
      </c>
      <c r="L681">
        <v>0</v>
      </c>
      <c r="M681" s="2">
        <v>-1</v>
      </c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90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1405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1311</v>
      </c>
      <c r="BZ681" s="81">
        <v>8</v>
      </c>
      <c r="CA681">
        <f t="shared" si="178"/>
        <v>2.0794415416798357</v>
      </c>
    </row>
    <row r="682" spans="1:79" x14ac:dyDescent="0.3">
      <c r="A682" s="2" t="s">
        <v>1455</v>
      </c>
      <c r="B682" s="13" t="s">
        <v>720</v>
      </c>
      <c r="C682" s="13"/>
      <c r="D682" s="2"/>
      <c r="E682" s="2" t="s">
        <v>314</v>
      </c>
      <c r="F682" s="9" t="s">
        <v>549</v>
      </c>
      <c r="G682">
        <v>-1</v>
      </c>
      <c r="I682" s="2"/>
      <c r="J682" s="25">
        <v>1</v>
      </c>
      <c r="K682">
        <v>0</v>
      </c>
      <c r="L682">
        <v>0</v>
      </c>
      <c r="M682" s="2">
        <v>-1</v>
      </c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90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1405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1311</v>
      </c>
      <c r="BZ682" s="81">
        <v>2.8</v>
      </c>
      <c r="CA682">
        <f t="shared" si="178"/>
        <v>1.0296194171811581</v>
      </c>
    </row>
    <row r="683" spans="1:79" x14ac:dyDescent="0.3">
      <c r="A683" s="2" t="s">
        <v>1456</v>
      </c>
      <c r="B683" s="13" t="s">
        <v>720</v>
      </c>
      <c r="C683" s="13"/>
      <c r="D683" s="2"/>
      <c r="E683" s="2" t="s">
        <v>314</v>
      </c>
      <c r="F683" s="9" t="s">
        <v>549</v>
      </c>
      <c r="G683">
        <v>-1</v>
      </c>
      <c r="I683" s="2"/>
      <c r="J683" s="25">
        <v>1</v>
      </c>
      <c r="K683">
        <v>0</v>
      </c>
      <c r="L683">
        <v>0</v>
      </c>
      <c r="M683" s="2">
        <v>-1</v>
      </c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91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1405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1311</v>
      </c>
      <c r="BZ683" s="81">
        <v>1.6</v>
      </c>
      <c r="CA683">
        <f t="shared" si="178"/>
        <v>0.47000362924573563</v>
      </c>
    </row>
    <row r="684" spans="1:79" x14ac:dyDescent="0.3">
      <c r="A684" s="2" t="s">
        <v>1452</v>
      </c>
      <c r="B684" s="13" t="s">
        <v>720</v>
      </c>
      <c r="C684" s="13"/>
      <c r="D684" s="2"/>
      <c r="E684" s="2" t="s">
        <v>314</v>
      </c>
      <c r="F684" s="9" t="s">
        <v>549</v>
      </c>
      <c r="G684">
        <v>-1</v>
      </c>
      <c r="I684" s="2"/>
      <c r="J684" s="25">
        <v>1</v>
      </c>
      <c r="K684">
        <v>0</v>
      </c>
      <c r="L684">
        <v>0</v>
      </c>
      <c r="M684" s="2">
        <v>-1</v>
      </c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91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1457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1311</v>
      </c>
      <c r="BZ684" s="81">
        <v>14</v>
      </c>
      <c r="CA684">
        <f t="shared" si="178"/>
        <v>2.6390573296152584</v>
      </c>
    </row>
    <row r="685" spans="1:79" x14ac:dyDescent="0.3">
      <c r="A685" s="2" t="s">
        <v>1452</v>
      </c>
      <c r="B685" s="13" t="s">
        <v>720</v>
      </c>
      <c r="C685" s="13"/>
      <c r="D685" s="2"/>
      <c r="E685" s="2" t="s">
        <v>314</v>
      </c>
      <c r="F685" s="9" t="s">
        <v>549</v>
      </c>
      <c r="G685">
        <v>-1</v>
      </c>
      <c r="I685" s="2"/>
      <c r="J685" s="25">
        <v>1</v>
      </c>
      <c r="K685">
        <v>0</v>
      </c>
      <c r="L685">
        <v>0</v>
      </c>
      <c r="M685" s="2">
        <v>-1</v>
      </c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92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1458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1311</v>
      </c>
      <c r="BZ685" s="81">
        <v>42</v>
      </c>
      <c r="CA685">
        <f t="shared" si="178"/>
        <v>3.7376696182833684</v>
      </c>
    </row>
    <row r="686" spans="1:79" x14ac:dyDescent="0.3">
      <c r="A686" s="2" t="s">
        <v>1452</v>
      </c>
      <c r="B686" s="13" t="s">
        <v>720</v>
      </c>
      <c r="C686" s="13"/>
      <c r="D686" s="2"/>
      <c r="E686" s="2" t="s">
        <v>314</v>
      </c>
      <c r="F686" s="9" t="s">
        <v>549</v>
      </c>
      <c r="G686">
        <v>-1</v>
      </c>
      <c r="I686" s="2"/>
      <c r="J686" s="25">
        <v>1</v>
      </c>
      <c r="K686">
        <v>0</v>
      </c>
      <c r="L686">
        <v>0</v>
      </c>
      <c r="M686" s="2">
        <v>-1</v>
      </c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93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1409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1311</v>
      </c>
      <c r="BZ686" s="81">
        <v>24.8</v>
      </c>
      <c r="CA686">
        <f t="shared" si="178"/>
        <v>3.2108436531709366</v>
      </c>
    </row>
    <row r="687" spans="1:79" x14ac:dyDescent="0.3">
      <c r="A687" s="2" t="s">
        <v>1452</v>
      </c>
      <c r="B687" s="13" t="s">
        <v>720</v>
      </c>
      <c r="C687" s="13"/>
      <c r="D687" s="2"/>
      <c r="E687" s="2" t="s">
        <v>314</v>
      </c>
      <c r="F687" s="9" t="s">
        <v>549</v>
      </c>
      <c r="G687">
        <v>-1</v>
      </c>
      <c r="I687" s="2"/>
      <c r="J687" s="25">
        <v>1</v>
      </c>
      <c r="K687">
        <v>0</v>
      </c>
      <c r="L687">
        <v>0</v>
      </c>
      <c r="M687" s="2">
        <v>-1</v>
      </c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94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1459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1311</v>
      </c>
      <c r="BZ687" s="81">
        <v>8</v>
      </c>
      <c r="CA687">
        <f t="shared" si="178"/>
        <v>2.0794415416798357</v>
      </c>
    </row>
    <row r="688" spans="1:79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>
        <v>-1</v>
      </c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88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  <c r="CA688" t="e">
        <f t="shared" si="178"/>
        <v>#NUM!</v>
      </c>
    </row>
    <row r="689" spans="1:79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17.215</v>
      </c>
      <c r="O689" s="2">
        <v>2.9550000000000001</v>
      </c>
      <c r="P689" s="2" t="s">
        <v>519</v>
      </c>
      <c r="Q689" s="2"/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88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95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  <c r="CA689" t="e">
        <f t="shared" si="178"/>
        <v>#NUM!</v>
      </c>
    </row>
    <row r="690" spans="1:79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/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88"/>
        <v>167.92201999999997</v>
      </c>
      <c r="AD690" s="57">
        <v>0</v>
      </c>
      <c r="AE690" s="55">
        <v>0</v>
      </c>
      <c r="AF690" s="55">
        <v>170.2</v>
      </c>
      <c r="AG690" s="52">
        <f t="shared" si="195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5" t="s">
        <v>464</v>
      </c>
      <c r="BT690" s="95" t="s">
        <v>464</v>
      </c>
      <c r="BU690" s="95" t="s">
        <v>1266</v>
      </c>
      <c r="BV690" s="95">
        <v>125</v>
      </c>
      <c r="BW690" s="95">
        <v>220</v>
      </c>
      <c r="BX690" s="95" t="s">
        <v>1287</v>
      </c>
      <c r="BY690" s="95">
        <f>273+15</f>
        <v>288</v>
      </c>
      <c r="BZ690" s="81">
        <v>29.2</v>
      </c>
      <c r="CA690">
        <f t="shared" si="178"/>
        <v>3.3741687092742358</v>
      </c>
    </row>
    <row r="691" spans="1:79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/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88"/>
        <v>473.28956999999991</v>
      </c>
      <c r="AD691" s="57">
        <v>0</v>
      </c>
      <c r="AE691" s="55">
        <v>0</v>
      </c>
      <c r="AF691" s="55">
        <v>0</v>
      </c>
      <c r="AG691" s="52">
        <f t="shared" si="195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96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5" t="s">
        <v>464</v>
      </c>
      <c r="BT691" s="95" t="s">
        <v>464</v>
      </c>
      <c r="BU691" s="95" t="s">
        <v>1266</v>
      </c>
      <c r="BV691" s="95">
        <v>125</v>
      </c>
      <c r="BW691" s="95">
        <v>220</v>
      </c>
      <c r="BX691" s="95" t="s">
        <v>1287</v>
      </c>
      <c r="BY691" s="95">
        <f t="shared" ref="BY691:BY754" si="197">273+15</f>
        <v>288</v>
      </c>
      <c r="BZ691" s="81">
        <v>920</v>
      </c>
      <c r="CA691">
        <f t="shared" si="178"/>
        <v>6.8243736700430864</v>
      </c>
    </row>
    <row r="692" spans="1:79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/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88"/>
        <v>524.53125</v>
      </c>
      <c r="AD692" s="57">
        <v>0</v>
      </c>
      <c r="AE692" s="55">
        <v>0</v>
      </c>
      <c r="AF692" s="55">
        <v>0</v>
      </c>
      <c r="AG692" s="52">
        <f t="shared" si="195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96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5" t="s">
        <v>464</v>
      </c>
      <c r="BT692" s="95" t="s">
        <v>464</v>
      </c>
      <c r="BU692" s="95" t="s">
        <v>1266</v>
      </c>
      <c r="BV692" s="95">
        <v>125</v>
      </c>
      <c r="BW692" s="95">
        <v>220</v>
      </c>
      <c r="BX692" s="95" t="s">
        <v>1287</v>
      </c>
      <c r="BY692" s="95">
        <f t="shared" si="197"/>
        <v>288</v>
      </c>
      <c r="BZ692" s="81">
        <v>327.99999999999994</v>
      </c>
      <c r="CA692">
        <f t="shared" si="178"/>
        <v>5.7930136083841433</v>
      </c>
    </row>
    <row r="693" spans="1:79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/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88"/>
        <v>582.46911999999998</v>
      </c>
      <c r="AD693" s="57">
        <v>0</v>
      </c>
      <c r="AE693" s="55">
        <v>0</v>
      </c>
      <c r="AF693" s="55">
        <v>0</v>
      </c>
      <c r="AG693" s="52">
        <f t="shared" si="195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96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5" t="s">
        <v>464</v>
      </c>
      <c r="BT693" s="95" t="s">
        <v>464</v>
      </c>
      <c r="BU693" s="95" t="s">
        <v>1266</v>
      </c>
      <c r="BV693" s="95">
        <v>125</v>
      </c>
      <c r="BW693" s="95">
        <v>220</v>
      </c>
      <c r="BX693" s="95" t="s">
        <v>1287</v>
      </c>
      <c r="BY693" s="95">
        <f t="shared" si="197"/>
        <v>288</v>
      </c>
      <c r="BZ693" s="81">
        <v>296</v>
      </c>
      <c r="CA693">
        <f t="shared" si="178"/>
        <v>5.6903594543240601</v>
      </c>
    </row>
    <row r="694" spans="1:79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/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88"/>
        <v>675.77727999999991</v>
      </c>
      <c r="AD694" s="57">
        <v>0</v>
      </c>
      <c r="AE694" s="55">
        <v>0</v>
      </c>
      <c r="AF694" s="55">
        <v>0</v>
      </c>
      <c r="AG694" s="52">
        <f t="shared" si="195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96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5" t="s">
        <v>464</v>
      </c>
      <c r="BT694" s="95" t="s">
        <v>464</v>
      </c>
      <c r="BU694" s="95" t="s">
        <v>1266</v>
      </c>
      <c r="BV694" s="95">
        <v>125</v>
      </c>
      <c r="BW694" s="95">
        <v>220</v>
      </c>
      <c r="BX694" s="95" t="s">
        <v>1287</v>
      </c>
      <c r="BY694" s="95">
        <f t="shared" si="197"/>
        <v>288</v>
      </c>
      <c r="BZ694" s="81">
        <v>520</v>
      </c>
      <c r="CA694">
        <f t="shared" si="178"/>
        <v>6.253828811575473</v>
      </c>
    </row>
    <row r="695" spans="1:79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/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88"/>
        <v>776.15423999999996</v>
      </c>
      <c r="AD695" s="57">
        <v>0</v>
      </c>
      <c r="AE695" s="55">
        <v>0</v>
      </c>
      <c r="AF695" s="55">
        <v>0</v>
      </c>
      <c r="AG695" s="52">
        <f t="shared" si="195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96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5" t="s">
        <v>464</v>
      </c>
      <c r="BT695" s="95" t="s">
        <v>464</v>
      </c>
      <c r="BU695" s="95" t="s">
        <v>1266</v>
      </c>
      <c r="BV695" s="95">
        <v>125</v>
      </c>
      <c r="BW695" s="95">
        <v>220</v>
      </c>
      <c r="BX695" s="95" t="s">
        <v>1287</v>
      </c>
      <c r="BY695" s="95">
        <f t="shared" si="197"/>
        <v>288</v>
      </c>
      <c r="BZ695" s="81">
        <v>600</v>
      </c>
      <c r="CA695">
        <f t="shared" si="178"/>
        <v>6.3969296552161463</v>
      </c>
    </row>
    <row r="696" spans="1:79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/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88"/>
        <v>947.32091999999989</v>
      </c>
      <c r="AD696" s="57">
        <v>0</v>
      </c>
      <c r="AE696" s="55">
        <v>0</v>
      </c>
      <c r="AF696" s="55">
        <v>0</v>
      </c>
      <c r="AG696" s="52">
        <f t="shared" si="195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96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5" t="s">
        <v>464</v>
      </c>
      <c r="BT696" s="95" t="s">
        <v>464</v>
      </c>
      <c r="BU696" s="95" t="s">
        <v>1266</v>
      </c>
      <c r="BV696" s="95">
        <v>125</v>
      </c>
      <c r="BW696" s="95">
        <v>220</v>
      </c>
      <c r="BX696" s="95" t="s">
        <v>1287</v>
      </c>
      <c r="BY696" s="95">
        <f t="shared" si="197"/>
        <v>288</v>
      </c>
      <c r="BZ696" s="81">
        <v>720</v>
      </c>
      <c r="CA696">
        <f t="shared" si="178"/>
        <v>6.5792512120101012</v>
      </c>
    </row>
    <row r="697" spans="1:79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/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88"/>
        <v>446.98032000000001</v>
      </c>
      <c r="AD697" s="57">
        <v>0</v>
      </c>
      <c r="AE697" s="55">
        <v>0</v>
      </c>
      <c r="AF697" s="55">
        <v>0</v>
      </c>
      <c r="AG697" s="52">
        <f t="shared" si="195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96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5" t="s">
        <v>464</v>
      </c>
      <c r="BT697" s="95" t="s">
        <v>464</v>
      </c>
      <c r="BU697" s="95" t="s">
        <v>1266</v>
      </c>
      <c r="BV697" s="95">
        <v>125</v>
      </c>
      <c r="BW697" s="95">
        <v>220</v>
      </c>
      <c r="BX697" s="95" t="s">
        <v>1287</v>
      </c>
      <c r="BY697" s="95">
        <f t="shared" si="197"/>
        <v>288</v>
      </c>
      <c r="BZ697" s="81">
        <v>2000</v>
      </c>
      <c r="CA697">
        <f t="shared" si="178"/>
        <v>7.6009024595420822</v>
      </c>
    </row>
    <row r="698" spans="1:79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/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88"/>
        <v>506.4854400000001</v>
      </c>
      <c r="AD698" s="57">
        <v>0</v>
      </c>
      <c r="AE698" s="55">
        <v>0</v>
      </c>
      <c r="AF698" s="55">
        <v>0</v>
      </c>
      <c r="AG698" s="52">
        <f t="shared" si="195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96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5" t="s">
        <v>464</v>
      </c>
      <c r="BT698" s="95" t="s">
        <v>464</v>
      </c>
      <c r="BU698" s="95" t="s">
        <v>1266</v>
      </c>
      <c r="BV698" s="95">
        <v>125</v>
      </c>
      <c r="BW698" s="95">
        <v>220</v>
      </c>
      <c r="BX698" s="95" t="s">
        <v>1287</v>
      </c>
      <c r="BY698" s="95">
        <f t="shared" si="197"/>
        <v>288</v>
      </c>
      <c r="BZ698" s="81">
        <v>520</v>
      </c>
      <c r="CA698">
        <f t="shared" si="178"/>
        <v>6.253828811575473</v>
      </c>
    </row>
    <row r="699" spans="1:79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/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88"/>
        <v>578.77664000000004</v>
      </c>
      <c r="AD699" s="57">
        <v>0</v>
      </c>
      <c r="AE699" s="55">
        <v>0</v>
      </c>
      <c r="AF699" s="55">
        <v>0</v>
      </c>
      <c r="AG699" s="52">
        <f t="shared" si="195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96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5" t="s">
        <v>464</v>
      </c>
      <c r="BT699" s="95" t="s">
        <v>464</v>
      </c>
      <c r="BU699" s="95" t="s">
        <v>1266</v>
      </c>
      <c r="BV699" s="95">
        <v>125</v>
      </c>
      <c r="BW699" s="95">
        <v>220</v>
      </c>
      <c r="BX699" s="95" t="s">
        <v>1287</v>
      </c>
      <c r="BY699" s="95">
        <f t="shared" si="197"/>
        <v>288</v>
      </c>
      <c r="BZ699" s="81">
        <v>196</v>
      </c>
      <c r="CA699">
        <f t="shared" si="178"/>
        <v>5.2781146592305168</v>
      </c>
    </row>
    <row r="700" spans="1:79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/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88"/>
        <v>634.42824000000007</v>
      </c>
      <c r="AD700" s="57">
        <v>0</v>
      </c>
      <c r="AE700" s="55">
        <v>0</v>
      </c>
      <c r="AF700" s="55">
        <v>0</v>
      </c>
      <c r="AG700" s="52">
        <f t="shared" si="195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96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5" t="s">
        <v>464</v>
      </c>
      <c r="BT700" s="95" t="s">
        <v>464</v>
      </c>
      <c r="BU700" s="95" t="s">
        <v>1266</v>
      </c>
      <c r="BV700" s="95">
        <v>125</v>
      </c>
      <c r="BW700" s="95">
        <v>220</v>
      </c>
      <c r="BX700" s="95" t="s">
        <v>1287</v>
      </c>
      <c r="BY700" s="95">
        <f t="shared" si="197"/>
        <v>288</v>
      </c>
      <c r="BZ700" s="81">
        <v>203.99999999999997</v>
      </c>
      <c r="CA700">
        <f t="shared" si="178"/>
        <v>5.3181199938442161</v>
      </c>
    </row>
    <row r="701" spans="1:79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/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88"/>
        <v>774.91304000000014</v>
      </c>
      <c r="AD701" s="57">
        <v>0</v>
      </c>
      <c r="AE701" s="55">
        <v>0</v>
      </c>
      <c r="AF701" s="55">
        <v>0</v>
      </c>
      <c r="AG701" s="52">
        <f t="shared" si="195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96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5" t="s">
        <v>464</v>
      </c>
      <c r="BT701" s="95" t="s">
        <v>464</v>
      </c>
      <c r="BU701" s="95" t="s">
        <v>1266</v>
      </c>
      <c r="BV701" s="95">
        <v>125</v>
      </c>
      <c r="BW701" s="95">
        <v>220</v>
      </c>
      <c r="BX701" s="95" t="s">
        <v>1287</v>
      </c>
      <c r="BY701" s="95">
        <f t="shared" si="197"/>
        <v>288</v>
      </c>
      <c r="BZ701" s="81">
        <v>115.99999999999999</v>
      </c>
      <c r="CA701">
        <f t="shared" si="178"/>
        <v>4.7535901911063645</v>
      </c>
    </row>
    <row r="702" spans="1:79" x14ac:dyDescent="0.3">
      <c r="A702" s="2" t="s">
        <v>1460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/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88"/>
        <v>790.25271999999995</v>
      </c>
      <c r="AD702" s="57">
        <v>0</v>
      </c>
      <c r="AE702" s="55">
        <v>0</v>
      </c>
      <c r="AF702" s="55">
        <v>0</v>
      </c>
      <c r="AG702" s="52">
        <f t="shared" si="195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96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5" t="s">
        <v>464</v>
      </c>
      <c r="BT702" s="95" t="s">
        <v>464</v>
      </c>
      <c r="BU702" s="95" t="s">
        <v>1266</v>
      </c>
      <c r="BV702" s="95">
        <v>125</v>
      </c>
      <c r="BW702" s="95">
        <v>220</v>
      </c>
      <c r="BX702" s="95" t="s">
        <v>1287</v>
      </c>
      <c r="BY702" s="95">
        <f t="shared" si="197"/>
        <v>288</v>
      </c>
      <c r="BZ702" s="81">
        <v>131.99999999999997</v>
      </c>
      <c r="CA702">
        <f t="shared" si="178"/>
        <v>4.8828019225863706</v>
      </c>
    </row>
    <row r="703" spans="1:79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/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88"/>
        <v>163.86304000000001</v>
      </c>
      <c r="AD703" s="57">
        <v>0</v>
      </c>
      <c r="AE703" s="55">
        <v>0</v>
      </c>
      <c r="AF703" s="55">
        <v>165.3</v>
      </c>
      <c r="AG703" s="52">
        <f t="shared" si="195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96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5" t="s">
        <v>464</v>
      </c>
      <c r="BT703" s="95" t="s">
        <v>464</v>
      </c>
      <c r="BU703" s="95" t="s">
        <v>1266</v>
      </c>
      <c r="BV703" s="95">
        <v>125</v>
      </c>
      <c r="BW703" s="95">
        <v>220</v>
      </c>
      <c r="BX703" s="95" t="s">
        <v>1287</v>
      </c>
      <c r="BY703" s="95">
        <f t="shared" si="197"/>
        <v>288</v>
      </c>
      <c r="BZ703" s="81">
        <v>29.2</v>
      </c>
      <c r="CA703">
        <f t="shared" si="178"/>
        <v>3.3741687092742358</v>
      </c>
    </row>
    <row r="704" spans="1:79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/>
      <c r="R704" s="25">
        <v>0</v>
      </c>
      <c r="U704">
        <v>0</v>
      </c>
      <c r="X704">
        <v>0</v>
      </c>
      <c r="AA704" s="2"/>
      <c r="AB704">
        <v>8</v>
      </c>
      <c r="AC704" s="55">
        <f t="shared" si="188"/>
        <v>462.9895600000001</v>
      </c>
      <c r="AD704" s="57">
        <v>0</v>
      </c>
      <c r="AE704" s="55">
        <v>0</v>
      </c>
      <c r="AF704" s="55">
        <v>0</v>
      </c>
      <c r="AG704" s="52">
        <f t="shared" si="195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96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5" t="s">
        <v>464</v>
      </c>
      <c r="BT704" s="95" t="s">
        <v>464</v>
      </c>
      <c r="BU704" s="95" t="s">
        <v>1266</v>
      </c>
      <c r="BV704" s="95">
        <v>125</v>
      </c>
      <c r="BW704" s="95">
        <v>220</v>
      </c>
      <c r="BX704" s="95" t="s">
        <v>1287</v>
      </c>
      <c r="BY704" s="95">
        <f t="shared" si="197"/>
        <v>288</v>
      </c>
      <c r="BZ704" s="81">
        <v>44</v>
      </c>
      <c r="CA704">
        <f t="shared" si="178"/>
        <v>3.784189633918261</v>
      </c>
    </row>
    <row r="705" spans="1:79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/>
      <c r="R705" s="25">
        <v>0</v>
      </c>
      <c r="U705">
        <v>0</v>
      </c>
      <c r="X705">
        <v>0</v>
      </c>
      <c r="AA705" s="2"/>
      <c r="AB705">
        <v>8</v>
      </c>
      <c r="AC705" s="55">
        <f t="shared" si="188"/>
        <v>525.93376000000012</v>
      </c>
      <c r="AD705" s="57">
        <v>0</v>
      </c>
      <c r="AE705" s="55">
        <v>0</v>
      </c>
      <c r="AF705" s="55">
        <v>0</v>
      </c>
      <c r="AG705" s="52">
        <f t="shared" si="195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96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5" t="s">
        <v>464</v>
      </c>
      <c r="BT705" s="95" t="s">
        <v>464</v>
      </c>
      <c r="BU705" s="95" t="s">
        <v>1266</v>
      </c>
      <c r="BV705" s="95">
        <v>125</v>
      </c>
      <c r="BW705" s="95">
        <v>220</v>
      </c>
      <c r="BX705" s="95" t="s">
        <v>1287</v>
      </c>
      <c r="BY705" s="95">
        <f t="shared" si="197"/>
        <v>288</v>
      </c>
      <c r="BZ705" s="81">
        <v>44</v>
      </c>
      <c r="CA705">
        <f t="shared" si="178"/>
        <v>3.784189633918261</v>
      </c>
    </row>
    <row r="706" spans="1:79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/>
      <c r="R706" s="25">
        <v>0</v>
      </c>
      <c r="U706">
        <v>0</v>
      </c>
      <c r="X706">
        <v>0</v>
      </c>
      <c r="AA706" s="2"/>
      <c r="AB706">
        <v>8</v>
      </c>
      <c r="AC706" s="55">
        <f t="shared" si="188"/>
        <v>565.09904000000006</v>
      </c>
      <c r="AD706" s="57">
        <v>0</v>
      </c>
      <c r="AE706" s="55">
        <v>0</v>
      </c>
      <c r="AF706" s="55">
        <v>0</v>
      </c>
      <c r="AG706" s="52">
        <f t="shared" si="195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96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5" t="s">
        <v>464</v>
      </c>
      <c r="BT706" s="95" t="s">
        <v>464</v>
      </c>
      <c r="BU706" s="95" t="s">
        <v>1266</v>
      </c>
      <c r="BV706" s="95">
        <v>125</v>
      </c>
      <c r="BW706" s="95">
        <v>220</v>
      </c>
      <c r="BX706" s="95" t="s">
        <v>1287</v>
      </c>
      <c r="BY706" s="95">
        <f t="shared" si="197"/>
        <v>288</v>
      </c>
      <c r="BZ706" s="81">
        <v>88</v>
      </c>
      <c r="CA706">
        <f t="shared" si="178"/>
        <v>4.4773368144782069</v>
      </c>
    </row>
    <row r="707" spans="1:79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/>
      <c r="R707" s="25">
        <v>0</v>
      </c>
      <c r="U707">
        <v>0</v>
      </c>
      <c r="X707">
        <v>0</v>
      </c>
      <c r="AA707" s="2"/>
      <c r="AB707">
        <v>8</v>
      </c>
      <c r="AC707" s="55">
        <f t="shared" si="188"/>
        <v>667.20852000000014</v>
      </c>
      <c r="AD707" s="57">
        <v>0</v>
      </c>
      <c r="AE707" s="55">
        <v>0</v>
      </c>
      <c r="AF707" s="55">
        <v>0</v>
      </c>
      <c r="AG707" s="52">
        <f t="shared" si="195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96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5" t="s">
        <v>464</v>
      </c>
      <c r="BT707" s="95" t="s">
        <v>464</v>
      </c>
      <c r="BU707" s="95" t="s">
        <v>1266</v>
      </c>
      <c r="BV707" s="95">
        <v>125</v>
      </c>
      <c r="BW707" s="95">
        <v>220</v>
      </c>
      <c r="BX707" s="95" t="s">
        <v>1287</v>
      </c>
      <c r="BY707" s="95">
        <f t="shared" si="197"/>
        <v>288</v>
      </c>
      <c r="BZ707" s="81">
        <v>44</v>
      </c>
      <c r="CA707">
        <f t="shared" ref="CA707:CA793" si="198">LN(BZ707)</f>
        <v>3.784189633918261</v>
      </c>
    </row>
    <row r="708" spans="1:79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/>
      <c r="R708" s="25">
        <v>0</v>
      </c>
      <c r="U708">
        <v>0</v>
      </c>
      <c r="X708">
        <v>0</v>
      </c>
      <c r="AA708" s="2"/>
      <c r="AB708">
        <v>8</v>
      </c>
      <c r="AC708" s="55">
        <f t="shared" si="188"/>
        <v>747.2736000000001</v>
      </c>
      <c r="AD708" s="57">
        <v>0</v>
      </c>
      <c r="AE708" s="55">
        <v>0</v>
      </c>
      <c r="AF708" s="55">
        <v>0</v>
      </c>
      <c r="AG708" s="52">
        <f t="shared" si="195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96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5" t="s">
        <v>464</v>
      </c>
      <c r="BT708" s="95" t="s">
        <v>464</v>
      </c>
      <c r="BU708" s="95" t="s">
        <v>1266</v>
      </c>
      <c r="BV708" s="95">
        <v>125</v>
      </c>
      <c r="BW708" s="95">
        <v>220</v>
      </c>
      <c r="BX708" s="95" t="s">
        <v>1287</v>
      </c>
      <c r="BY708" s="95">
        <f t="shared" si="197"/>
        <v>288</v>
      </c>
      <c r="BZ708" s="81">
        <v>44</v>
      </c>
      <c r="CA708">
        <f t="shared" si="198"/>
        <v>3.784189633918261</v>
      </c>
    </row>
    <row r="709" spans="1:79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/>
      <c r="R709" s="25">
        <v>0</v>
      </c>
      <c r="U709">
        <v>0</v>
      </c>
      <c r="X709">
        <v>0</v>
      </c>
      <c r="AA709" s="2"/>
      <c r="AB709">
        <v>8</v>
      </c>
      <c r="AC709" s="55">
        <f t="shared" si="188"/>
        <v>949.3529400000001</v>
      </c>
      <c r="AD709" s="57">
        <v>0</v>
      </c>
      <c r="AE709" s="55">
        <v>0</v>
      </c>
      <c r="AF709" s="55">
        <v>0</v>
      </c>
      <c r="AG709" s="52">
        <f t="shared" si="195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96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5" t="s">
        <v>464</v>
      </c>
      <c r="BT709" s="95" t="s">
        <v>464</v>
      </c>
      <c r="BU709" s="95" t="s">
        <v>1266</v>
      </c>
      <c r="BV709" s="95">
        <v>125</v>
      </c>
      <c r="BW709" s="95">
        <v>220</v>
      </c>
      <c r="BX709" s="95" t="s">
        <v>1287</v>
      </c>
      <c r="BY709" s="95">
        <f t="shared" si="197"/>
        <v>288</v>
      </c>
      <c r="BZ709" s="81">
        <v>44</v>
      </c>
      <c r="CA709">
        <f t="shared" si="198"/>
        <v>3.784189633918261</v>
      </c>
    </row>
    <row r="710" spans="1:79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/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88"/>
        <v>440.45119999999997</v>
      </c>
      <c r="AD710" s="57">
        <v>0</v>
      </c>
      <c r="AE710" s="55">
        <v>0</v>
      </c>
      <c r="AF710" s="55">
        <v>0</v>
      </c>
      <c r="AG710" s="52">
        <f t="shared" si="195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96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5" t="s">
        <v>464</v>
      </c>
      <c r="BT710" s="95" t="s">
        <v>464</v>
      </c>
      <c r="BU710" s="95" t="s">
        <v>1266</v>
      </c>
      <c r="BV710" s="95">
        <v>125</v>
      </c>
      <c r="BW710" s="95">
        <v>220</v>
      </c>
      <c r="BX710" s="95" t="s">
        <v>1287</v>
      </c>
      <c r="BY710" s="95">
        <f t="shared" si="197"/>
        <v>288</v>
      </c>
      <c r="BZ710" s="81">
        <v>520</v>
      </c>
      <c r="CA710">
        <f t="shared" si="198"/>
        <v>6.253828811575473</v>
      </c>
    </row>
    <row r="711" spans="1:79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/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88"/>
        <v>498.31600000000003</v>
      </c>
      <c r="AD711" s="57">
        <v>0</v>
      </c>
      <c r="AE711" s="55">
        <v>0</v>
      </c>
      <c r="AF711" s="55">
        <v>0</v>
      </c>
      <c r="AG711" s="52">
        <f t="shared" si="195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96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5" t="s">
        <v>464</v>
      </c>
      <c r="BT711" s="95" t="s">
        <v>464</v>
      </c>
      <c r="BU711" s="95" t="s">
        <v>1266</v>
      </c>
      <c r="BV711" s="95">
        <v>125</v>
      </c>
      <c r="BW711" s="95">
        <v>220</v>
      </c>
      <c r="BX711" s="95" t="s">
        <v>1287</v>
      </c>
      <c r="BY711" s="95">
        <f t="shared" si="197"/>
        <v>288</v>
      </c>
      <c r="BZ711" s="81">
        <v>268</v>
      </c>
      <c r="CA711">
        <f t="shared" si="198"/>
        <v>5.5909869805108565</v>
      </c>
    </row>
    <row r="712" spans="1:79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/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88"/>
        <v>568.75824000000011</v>
      </c>
      <c r="AD712" s="57">
        <v>0</v>
      </c>
      <c r="AE712" s="55">
        <v>0</v>
      </c>
      <c r="AF712" s="55">
        <v>0</v>
      </c>
      <c r="AG712" s="52">
        <f t="shared" si="195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96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5" t="s">
        <v>464</v>
      </c>
      <c r="BT712" s="95" t="s">
        <v>464</v>
      </c>
      <c r="BU712" s="95" t="s">
        <v>1266</v>
      </c>
      <c r="BV712" s="95">
        <v>125</v>
      </c>
      <c r="BW712" s="95">
        <v>220</v>
      </c>
      <c r="BX712" s="95" t="s">
        <v>1287</v>
      </c>
      <c r="BY712" s="95">
        <f t="shared" si="197"/>
        <v>288</v>
      </c>
      <c r="BZ712" s="81">
        <v>131.99999999999997</v>
      </c>
      <c r="CA712">
        <f t="shared" si="198"/>
        <v>4.8828019225863706</v>
      </c>
    </row>
    <row r="713" spans="1:79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/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88"/>
        <v>612.50244999999995</v>
      </c>
      <c r="AD713" s="57">
        <v>0</v>
      </c>
      <c r="AE713" s="55">
        <v>0</v>
      </c>
      <c r="AF713" s="55">
        <v>0</v>
      </c>
      <c r="AG713" s="52">
        <f t="shared" si="195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96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5" t="s">
        <v>464</v>
      </c>
      <c r="BT713" s="95" t="s">
        <v>464</v>
      </c>
      <c r="BU713" s="95" t="s">
        <v>1266</v>
      </c>
      <c r="BV713" s="95">
        <v>125</v>
      </c>
      <c r="BW713" s="95">
        <v>220</v>
      </c>
      <c r="BX713" s="95" t="s">
        <v>1287</v>
      </c>
      <c r="BY713" s="95">
        <f t="shared" si="197"/>
        <v>288</v>
      </c>
      <c r="BZ713" s="81">
        <v>120</v>
      </c>
      <c r="CA713">
        <f t="shared" si="198"/>
        <v>4.7874917427820458</v>
      </c>
    </row>
    <row r="714" spans="1:79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/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88"/>
        <v>755.64908999999989</v>
      </c>
      <c r="AD714" s="57">
        <v>0</v>
      </c>
      <c r="AE714" s="55">
        <v>0</v>
      </c>
      <c r="AF714" s="55">
        <v>0</v>
      </c>
      <c r="AG714" s="52">
        <f t="shared" si="195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96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5" t="s">
        <v>464</v>
      </c>
      <c r="BT714" s="95" t="s">
        <v>464</v>
      </c>
      <c r="BU714" s="95" t="s">
        <v>1266</v>
      </c>
      <c r="BV714" s="95">
        <v>125</v>
      </c>
      <c r="BW714" s="95">
        <v>220</v>
      </c>
      <c r="BX714" s="95" t="s">
        <v>1287</v>
      </c>
      <c r="BY714" s="95">
        <f t="shared" si="197"/>
        <v>288</v>
      </c>
      <c r="BZ714" s="81">
        <v>60</v>
      </c>
      <c r="CA714">
        <f t="shared" si="198"/>
        <v>4.0943445622221004</v>
      </c>
    </row>
    <row r="715" spans="1:79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/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88"/>
        <v>798.31779999999992</v>
      </c>
      <c r="AD715" s="57">
        <v>0</v>
      </c>
      <c r="AE715" s="55">
        <v>0</v>
      </c>
      <c r="AF715" s="55">
        <v>0</v>
      </c>
      <c r="AG715" s="52">
        <f t="shared" si="195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96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5" t="s">
        <v>464</v>
      </c>
      <c r="BT715" s="95" t="s">
        <v>464</v>
      </c>
      <c r="BU715" s="95" t="s">
        <v>1266</v>
      </c>
      <c r="BV715" s="95">
        <v>125</v>
      </c>
      <c r="BW715" s="95">
        <v>220</v>
      </c>
      <c r="BX715" s="95" t="s">
        <v>1287</v>
      </c>
      <c r="BY715" s="95">
        <f t="shared" si="197"/>
        <v>288</v>
      </c>
      <c r="BZ715" s="81">
        <v>372</v>
      </c>
      <c r="CA715">
        <f t="shared" si="198"/>
        <v>5.9188938542731462</v>
      </c>
    </row>
    <row r="716" spans="1:79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/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99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200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96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5" t="s">
        <v>464</v>
      </c>
      <c r="BT716" s="95" t="s">
        <v>464</v>
      </c>
      <c r="BU716" s="95" t="s">
        <v>1266</v>
      </c>
      <c r="BV716" s="95">
        <v>125</v>
      </c>
      <c r="BW716" s="95">
        <v>220</v>
      </c>
      <c r="BX716" s="95" t="s">
        <v>1287</v>
      </c>
      <c r="BY716" s="95">
        <f>273+15</f>
        <v>288</v>
      </c>
      <c r="BZ716" s="81">
        <v>560</v>
      </c>
      <c r="CA716">
        <f t="shared" si="198"/>
        <v>6.3279367837291947</v>
      </c>
    </row>
    <row r="717" spans="1:79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/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99"/>
        <v>473.28956999999991</v>
      </c>
      <c r="AD717" s="57">
        <v>0</v>
      </c>
      <c r="AE717" s="55">
        <v>0</v>
      </c>
      <c r="AF717" s="55">
        <v>0</v>
      </c>
      <c r="AG717" s="52">
        <f t="shared" si="200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96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5" t="s">
        <v>464</v>
      </c>
      <c r="BT717" s="95" t="s">
        <v>464</v>
      </c>
      <c r="BU717" s="95" t="s">
        <v>1266</v>
      </c>
      <c r="BV717" s="95">
        <v>125</v>
      </c>
      <c r="BW717" s="95">
        <v>220</v>
      </c>
      <c r="BX717" s="95" t="s">
        <v>1287</v>
      </c>
      <c r="BY717" s="95">
        <f t="shared" si="197"/>
        <v>288</v>
      </c>
      <c r="BZ717" s="81">
        <v>1920</v>
      </c>
      <c r="CA717">
        <f t="shared" si="198"/>
        <v>7.5600804650218274</v>
      </c>
    </row>
    <row r="718" spans="1:79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/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99"/>
        <v>524.53125</v>
      </c>
      <c r="AD718" s="57">
        <v>0</v>
      </c>
      <c r="AE718" s="55">
        <v>0</v>
      </c>
      <c r="AF718" s="55">
        <v>0</v>
      </c>
      <c r="AG718" s="52">
        <f t="shared" si="200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96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5" t="s">
        <v>464</v>
      </c>
      <c r="BT718" s="95" t="s">
        <v>464</v>
      </c>
      <c r="BU718" s="95" t="s">
        <v>1266</v>
      </c>
      <c r="BV718" s="95">
        <v>125</v>
      </c>
      <c r="BW718" s="95">
        <v>220</v>
      </c>
      <c r="BX718" s="95" t="s">
        <v>1287</v>
      </c>
      <c r="BY718" s="95">
        <f t="shared" si="197"/>
        <v>288</v>
      </c>
      <c r="BZ718" s="81">
        <v>3920</v>
      </c>
      <c r="CA718">
        <f t="shared" si="198"/>
        <v>8.2738469327845081</v>
      </c>
    </row>
    <row r="719" spans="1:79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/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99"/>
        <v>582.46911999999998</v>
      </c>
      <c r="AD719" s="57">
        <v>0</v>
      </c>
      <c r="AE719" s="55">
        <v>0</v>
      </c>
      <c r="AF719" s="55">
        <v>0</v>
      </c>
      <c r="AG719" s="52">
        <f t="shared" si="200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96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5" t="s">
        <v>464</v>
      </c>
      <c r="BT719" s="95" t="s">
        <v>464</v>
      </c>
      <c r="BU719" s="95" t="s">
        <v>1266</v>
      </c>
      <c r="BV719" s="95">
        <v>125</v>
      </c>
      <c r="BW719" s="95">
        <v>220</v>
      </c>
      <c r="BX719" s="95" t="s">
        <v>1287</v>
      </c>
      <c r="BY719" s="95">
        <f t="shared" si="197"/>
        <v>288</v>
      </c>
      <c r="BZ719" s="81">
        <v>2800</v>
      </c>
      <c r="CA719">
        <f t="shared" si="198"/>
        <v>7.9373746961632952</v>
      </c>
    </row>
    <row r="720" spans="1:79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/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99"/>
        <v>675.77727999999991</v>
      </c>
      <c r="AD720" s="57">
        <v>0</v>
      </c>
      <c r="AE720" s="55">
        <v>0</v>
      </c>
      <c r="AF720" s="55">
        <v>0</v>
      </c>
      <c r="AG720" s="52">
        <f t="shared" si="200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96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5" t="s">
        <v>464</v>
      </c>
      <c r="BT720" s="95" t="s">
        <v>464</v>
      </c>
      <c r="BU720" s="95" t="s">
        <v>1266</v>
      </c>
      <c r="BV720" s="95">
        <v>125</v>
      </c>
      <c r="BW720" s="95">
        <v>220</v>
      </c>
      <c r="BX720" s="95" t="s">
        <v>1287</v>
      </c>
      <c r="BY720" s="95">
        <f t="shared" si="197"/>
        <v>288</v>
      </c>
      <c r="BZ720" s="81">
        <v>2280</v>
      </c>
      <c r="CA720">
        <f t="shared" si="198"/>
        <v>7.7319307219484861</v>
      </c>
    </row>
    <row r="721" spans="1:79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/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99"/>
        <v>776.15423999999996</v>
      </c>
      <c r="AD721" s="57">
        <v>0</v>
      </c>
      <c r="AE721" s="55">
        <v>0</v>
      </c>
      <c r="AF721" s="55">
        <v>0</v>
      </c>
      <c r="AG721" s="52">
        <f t="shared" si="200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96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5" t="s">
        <v>464</v>
      </c>
      <c r="BT721" s="95" t="s">
        <v>464</v>
      </c>
      <c r="BU721" s="95" t="s">
        <v>1266</v>
      </c>
      <c r="BV721" s="95">
        <v>125</v>
      </c>
      <c r="BW721" s="95">
        <v>220</v>
      </c>
      <c r="BX721" s="95" t="s">
        <v>1287</v>
      </c>
      <c r="BY721" s="95">
        <f t="shared" si="197"/>
        <v>288</v>
      </c>
      <c r="BZ721" s="81">
        <v>3640</v>
      </c>
      <c r="CA721">
        <f t="shared" si="198"/>
        <v>8.1997389606307856</v>
      </c>
    </row>
    <row r="722" spans="1:79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/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99"/>
        <v>947.32091999999989</v>
      </c>
      <c r="AD722" s="57">
        <v>0</v>
      </c>
      <c r="AE722" s="55">
        <v>0</v>
      </c>
      <c r="AF722" s="55">
        <v>0</v>
      </c>
      <c r="AG722" s="52">
        <f t="shared" si="200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96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5" t="s">
        <v>464</v>
      </c>
      <c r="BT722" s="95" t="s">
        <v>464</v>
      </c>
      <c r="BU722" s="95" t="s">
        <v>1266</v>
      </c>
      <c r="BV722" s="95">
        <v>125</v>
      </c>
      <c r="BW722" s="95">
        <v>220</v>
      </c>
      <c r="BX722" s="95" t="s">
        <v>1287</v>
      </c>
      <c r="BY722" s="95">
        <f t="shared" si="197"/>
        <v>288</v>
      </c>
      <c r="BZ722" s="81">
        <v>2880</v>
      </c>
      <c r="CA722">
        <f t="shared" si="198"/>
        <v>7.965545573129992</v>
      </c>
    </row>
    <row r="723" spans="1:79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/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99"/>
        <v>446.98032000000001</v>
      </c>
      <c r="AD723" s="57">
        <v>0</v>
      </c>
      <c r="AE723" s="55">
        <v>0</v>
      </c>
      <c r="AF723" s="55">
        <v>0</v>
      </c>
      <c r="AG723" s="52">
        <f t="shared" si="200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96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5" t="s">
        <v>464</v>
      </c>
      <c r="BT723" s="95" t="s">
        <v>464</v>
      </c>
      <c r="BU723" s="95" t="s">
        <v>1266</v>
      </c>
      <c r="BV723" s="95">
        <v>125</v>
      </c>
      <c r="BW723" s="95">
        <v>220</v>
      </c>
      <c r="BX723" s="95" t="s">
        <v>1287</v>
      </c>
      <c r="BY723" s="95">
        <f t="shared" si="197"/>
        <v>288</v>
      </c>
      <c r="BZ723" s="81">
        <v>4000</v>
      </c>
      <c r="CA723">
        <f t="shared" si="198"/>
        <v>8.2940496401020276</v>
      </c>
    </row>
    <row r="724" spans="1:79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/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99"/>
        <v>506.4854400000001</v>
      </c>
      <c r="AD724" s="57">
        <v>0</v>
      </c>
      <c r="AE724" s="55">
        <v>0</v>
      </c>
      <c r="AF724" s="55">
        <v>0</v>
      </c>
      <c r="AG724" s="52">
        <f t="shared" si="200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96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5" t="s">
        <v>464</v>
      </c>
      <c r="BT724" s="95" t="s">
        <v>464</v>
      </c>
      <c r="BU724" s="95" t="s">
        <v>1266</v>
      </c>
      <c r="BV724" s="95">
        <v>125</v>
      </c>
      <c r="BW724" s="95">
        <v>220</v>
      </c>
      <c r="BX724" s="95" t="s">
        <v>1287</v>
      </c>
      <c r="BY724" s="95">
        <f t="shared" si="197"/>
        <v>288</v>
      </c>
      <c r="BZ724" s="81">
        <v>1520</v>
      </c>
      <c r="CA724">
        <f t="shared" si="198"/>
        <v>7.3264656138403224</v>
      </c>
    </row>
    <row r="725" spans="1:79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/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99"/>
        <v>578.77664000000004</v>
      </c>
      <c r="AD725" s="57">
        <v>0</v>
      </c>
      <c r="AE725" s="55">
        <v>0</v>
      </c>
      <c r="AF725" s="55">
        <v>0</v>
      </c>
      <c r="AG725" s="52">
        <f t="shared" si="200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96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5" t="s">
        <v>464</v>
      </c>
      <c r="BT725" s="95" t="s">
        <v>464</v>
      </c>
      <c r="BU725" s="95" t="s">
        <v>1266</v>
      </c>
      <c r="BV725" s="95">
        <v>125</v>
      </c>
      <c r="BW725" s="95">
        <v>220</v>
      </c>
      <c r="BX725" s="95" t="s">
        <v>1287</v>
      </c>
      <c r="BY725" s="95">
        <f t="shared" si="197"/>
        <v>288</v>
      </c>
      <c r="BZ725" s="81">
        <v>2360</v>
      </c>
      <c r="CA725">
        <f t="shared" si="198"/>
        <v>7.7664168980196555</v>
      </c>
    </row>
    <row r="726" spans="1:79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/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99"/>
        <v>634.42824000000007</v>
      </c>
      <c r="AD726" s="57">
        <v>0</v>
      </c>
      <c r="AE726" s="55">
        <v>0</v>
      </c>
      <c r="AF726" s="55">
        <v>0</v>
      </c>
      <c r="AG726" s="52">
        <f t="shared" si="200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96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5" t="s">
        <v>464</v>
      </c>
      <c r="BT726" s="95" t="s">
        <v>464</v>
      </c>
      <c r="BU726" s="95" t="s">
        <v>1266</v>
      </c>
      <c r="BV726" s="95">
        <v>125</v>
      </c>
      <c r="BW726" s="95">
        <v>220</v>
      </c>
      <c r="BX726" s="95" t="s">
        <v>1287</v>
      </c>
      <c r="BY726" s="95">
        <f t="shared" si="197"/>
        <v>288</v>
      </c>
      <c r="BZ726" s="81">
        <v>2120</v>
      </c>
      <c r="CA726">
        <f t="shared" si="198"/>
        <v>7.6591713676660582</v>
      </c>
    </row>
    <row r="727" spans="1:79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/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99"/>
        <v>774.91304000000014</v>
      </c>
      <c r="AD727" s="57">
        <v>0</v>
      </c>
      <c r="AE727" s="55">
        <v>0</v>
      </c>
      <c r="AF727" s="55">
        <v>0</v>
      </c>
      <c r="AG727" s="52">
        <f t="shared" si="200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96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5" t="s">
        <v>464</v>
      </c>
      <c r="BT727" s="95" t="s">
        <v>464</v>
      </c>
      <c r="BU727" s="95" t="s">
        <v>1266</v>
      </c>
      <c r="BV727" s="95">
        <v>125</v>
      </c>
      <c r="BW727" s="95">
        <v>220</v>
      </c>
      <c r="BX727" s="95" t="s">
        <v>1287</v>
      </c>
      <c r="BY727" s="95">
        <f t="shared" si="197"/>
        <v>288</v>
      </c>
      <c r="BZ727" s="81">
        <v>1880</v>
      </c>
      <c r="CA727">
        <f t="shared" si="198"/>
        <v>7.5390270558239951</v>
      </c>
    </row>
    <row r="728" spans="1:79" x14ac:dyDescent="0.3">
      <c r="A728" s="2" t="s">
        <v>1460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/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99"/>
        <v>790.25271999999995</v>
      </c>
      <c r="AD728" s="57">
        <v>0</v>
      </c>
      <c r="AE728" s="55">
        <v>0</v>
      </c>
      <c r="AF728" s="55">
        <v>0</v>
      </c>
      <c r="AG728" s="52">
        <f t="shared" si="200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96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5" t="s">
        <v>464</v>
      </c>
      <c r="BT728" s="95" t="s">
        <v>464</v>
      </c>
      <c r="BU728" s="95" t="s">
        <v>1266</v>
      </c>
      <c r="BV728" s="95">
        <v>125</v>
      </c>
      <c r="BW728" s="95">
        <v>220</v>
      </c>
      <c r="BX728" s="95" t="s">
        <v>1287</v>
      </c>
      <c r="BY728" s="95">
        <f t="shared" si="197"/>
        <v>288</v>
      </c>
      <c r="BZ728" s="81">
        <v>1000</v>
      </c>
      <c r="CA728">
        <f t="shared" si="198"/>
        <v>6.9077552789821368</v>
      </c>
    </row>
    <row r="729" spans="1:79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/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99"/>
        <v>163.86304000000001</v>
      </c>
      <c r="AD729" s="57">
        <v>0</v>
      </c>
      <c r="AE729" s="55">
        <v>0</v>
      </c>
      <c r="AF729" s="55">
        <v>165.3</v>
      </c>
      <c r="AG729" s="52">
        <f t="shared" si="200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96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5" t="s">
        <v>464</v>
      </c>
      <c r="BT729" s="95" t="s">
        <v>464</v>
      </c>
      <c r="BU729" s="95" t="s">
        <v>1266</v>
      </c>
      <c r="BV729" s="95">
        <v>125</v>
      </c>
      <c r="BW729" s="95">
        <v>220</v>
      </c>
      <c r="BX729" s="95" t="s">
        <v>1287</v>
      </c>
      <c r="BY729" s="95">
        <f t="shared" si="197"/>
        <v>288</v>
      </c>
      <c r="BZ729" s="81">
        <v>248</v>
      </c>
      <c r="CA729">
        <f t="shared" si="198"/>
        <v>5.5134287461649825</v>
      </c>
    </row>
    <row r="730" spans="1:79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/>
      <c r="R730" s="25">
        <v>0</v>
      </c>
      <c r="U730">
        <v>0</v>
      </c>
      <c r="X730">
        <v>0</v>
      </c>
      <c r="AA730" s="2"/>
      <c r="AB730">
        <v>8</v>
      </c>
      <c r="AC730" s="55">
        <f t="shared" si="199"/>
        <v>462.9895600000001</v>
      </c>
      <c r="AD730" s="57">
        <v>0</v>
      </c>
      <c r="AE730" s="55">
        <v>0</v>
      </c>
      <c r="AF730" s="55">
        <v>0</v>
      </c>
      <c r="AG730" s="52">
        <f t="shared" si="200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96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5" t="s">
        <v>464</v>
      </c>
      <c r="BT730" s="95" t="s">
        <v>464</v>
      </c>
      <c r="BU730" s="95" t="s">
        <v>1266</v>
      </c>
      <c r="BV730" s="95">
        <v>125</v>
      </c>
      <c r="BW730" s="95">
        <v>220</v>
      </c>
      <c r="BX730" s="95" t="s">
        <v>1287</v>
      </c>
      <c r="BY730" s="95">
        <f t="shared" si="197"/>
        <v>288</v>
      </c>
      <c r="BZ730" s="81">
        <v>640</v>
      </c>
      <c r="CA730">
        <f t="shared" si="198"/>
        <v>6.4614681763537174</v>
      </c>
    </row>
    <row r="731" spans="1:79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/>
      <c r="R731" s="25">
        <v>0</v>
      </c>
      <c r="U731">
        <v>0</v>
      </c>
      <c r="X731">
        <v>0</v>
      </c>
      <c r="AA731" s="2"/>
      <c r="AB731">
        <v>8</v>
      </c>
      <c r="AC731" s="55">
        <f t="shared" si="199"/>
        <v>525.93376000000012</v>
      </c>
      <c r="AD731" s="57">
        <v>0</v>
      </c>
      <c r="AE731" s="55">
        <v>0</v>
      </c>
      <c r="AF731" s="55">
        <v>0</v>
      </c>
      <c r="AG731" s="52">
        <f t="shared" si="200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96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5" t="s">
        <v>464</v>
      </c>
      <c r="BT731" s="95" t="s">
        <v>464</v>
      </c>
      <c r="BU731" s="95" t="s">
        <v>1266</v>
      </c>
      <c r="BV731" s="95">
        <v>125</v>
      </c>
      <c r="BW731" s="95">
        <v>220</v>
      </c>
      <c r="BX731" s="95" t="s">
        <v>1287</v>
      </c>
      <c r="BY731" s="95">
        <f t="shared" si="197"/>
        <v>288</v>
      </c>
      <c r="BZ731" s="81">
        <v>440</v>
      </c>
      <c r="CA731">
        <f t="shared" si="198"/>
        <v>6.0867747269123065</v>
      </c>
    </row>
    <row r="732" spans="1:79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/>
      <c r="R732" s="25">
        <v>0</v>
      </c>
      <c r="U732">
        <v>0</v>
      </c>
      <c r="X732">
        <v>0</v>
      </c>
      <c r="AA732" s="2"/>
      <c r="AB732">
        <v>8</v>
      </c>
      <c r="AC732" s="55">
        <f t="shared" si="199"/>
        <v>565.09904000000006</v>
      </c>
      <c r="AD732" s="57">
        <v>0</v>
      </c>
      <c r="AE732" s="55">
        <v>0</v>
      </c>
      <c r="AF732" s="55">
        <v>0</v>
      </c>
      <c r="AG732" s="52">
        <f t="shared" si="200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96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5" t="s">
        <v>464</v>
      </c>
      <c r="BT732" s="95" t="s">
        <v>464</v>
      </c>
      <c r="BU732" s="95" t="s">
        <v>1266</v>
      </c>
      <c r="BV732" s="95">
        <v>125</v>
      </c>
      <c r="BW732" s="95">
        <v>220</v>
      </c>
      <c r="BX732" s="95" t="s">
        <v>1287</v>
      </c>
      <c r="BY732" s="95">
        <f t="shared" si="197"/>
        <v>288</v>
      </c>
      <c r="BZ732" s="81">
        <v>920</v>
      </c>
      <c r="CA732">
        <f t="shared" si="198"/>
        <v>6.8243736700430864</v>
      </c>
    </row>
    <row r="733" spans="1:79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/>
      <c r="R733" s="25">
        <v>0</v>
      </c>
      <c r="U733">
        <v>0</v>
      </c>
      <c r="X733">
        <v>0</v>
      </c>
      <c r="AA733" s="2"/>
      <c r="AB733">
        <v>8</v>
      </c>
      <c r="AC733" s="55">
        <f t="shared" si="199"/>
        <v>667.20852000000014</v>
      </c>
      <c r="AD733" s="57">
        <v>0</v>
      </c>
      <c r="AE733" s="55">
        <v>0</v>
      </c>
      <c r="AF733" s="55">
        <v>0</v>
      </c>
      <c r="AG733" s="52">
        <f t="shared" si="200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96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5" t="s">
        <v>464</v>
      </c>
      <c r="BT733" s="95" t="s">
        <v>464</v>
      </c>
      <c r="BU733" s="95" t="s">
        <v>1266</v>
      </c>
      <c r="BV733" s="95">
        <v>125</v>
      </c>
      <c r="BW733" s="95">
        <v>220</v>
      </c>
      <c r="BX733" s="95" t="s">
        <v>1287</v>
      </c>
      <c r="BY733" s="95">
        <f t="shared" si="197"/>
        <v>288</v>
      </c>
      <c r="BZ733" s="81">
        <v>480</v>
      </c>
      <c r="CA733">
        <f t="shared" si="198"/>
        <v>6.1737861039019366</v>
      </c>
    </row>
    <row r="734" spans="1:79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/>
      <c r="R734" s="25">
        <v>0</v>
      </c>
      <c r="U734">
        <v>0</v>
      </c>
      <c r="X734">
        <v>0</v>
      </c>
      <c r="AA734" s="2"/>
      <c r="AB734">
        <v>8</v>
      </c>
      <c r="AC734" s="55">
        <f t="shared" si="199"/>
        <v>747.2736000000001</v>
      </c>
      <c r="AD734" s="57">
        <v>0</v>
      </c>
      <c r="AE734" s="55">
        <v>0</v>
      </c>
      <c r="AF734" s="55">
        <v>0</v>
      </c>
      <c r="AG734" s="52">
        <f t="shared" si="200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96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5" t="s">
        <v>464</v>
      </c>
      <c r="BT734" s="95" t="s">
        <v>464</v>
      </c>
      <c r="BU734" s="95" t="s">
        <v>1266</v>
      </c>
      <c r="BV734" s="95">
        <v>125</v>
      </c>
      <c r="BW734" s="95">
        <v>220</v>
      </c>
      <c r="BX734" s="95" t="s">
        <v>1287</v>
      </c>
      <c r="BY734" s="95">
        <f t="shared" si="197"/>
        <v>288</v>
      </c>
      <c r="BZ734" s="81">
        <v>880</v>
      </c>
      <c r="CA734">
        <f t="shared" si="198"/>
        <v>6.7799219074722519</v>
      </c>
    </row>
    <row r="735" spans="1:79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/>
      <c r="R735" s="25">
        <v>0</v>
      </c>
      <c r="U735">
        <v>0</v>
      </c>
      <c r="X735">
        <v>0</v>
      </c>
      <c r="AA735" s="2"/>
      <c r="AB735">
        <v>8</v>
      </c>
      <c r="AC735" s="55">
        <f t="shared" si="199"/>
        <v>949.3529400000001</v>
      </c>
      <c r="AD735" s="57">
        <v>0</v>
      </c>
      <c r="AE735" s="55">
        <v>0</v>
      </c>
      <c r="AF735" s="55">
        <v>0</v>
      </c>
      <c r="AG735" s="52">
        <f t="shared" si="200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96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5" t="s">
        <v>464</v>
      </c>
      <c r="BT735" s="95" t="s">
        <v>464</v>
      </c>
      <c r="BU735" s="95" t="s">
        <v>1266</v>
      </c>
      <c r="BV735" s="95">
        <v>125</v>
      </c>
      <c r="BW735" s="95">
        <v>220</v>
      </c>
      <c r="BX735" s="95" t="s">
        <v>1287</v>
      </c>
      <c r="BY735" s="95">
        <f t="shared" si="197"/>
        <v>288</v>
      </c>
      <c r="BZ735" s="81">
        <v>1120</v>
      </c>
      <c r="CA735">
        <f t="shared" si="198"/>
        <v>7.0210839642891401</v>
      </c>
    </row>
    <row r="736" spans="1:79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/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99"/>
        <v>440.45119999999997</v>
      </c>
      <c r="AD736" s="57">
        <v>0</v>
      </c>
      <c r="AE736" s="55">
        <v>0</v>
      </c>
      <c r="AF736" s="55">
        <v>0</v>
      </c>
      <c r="AG736" s="52">
        <f t="shared" si="200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96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5" t="s">
        <v>464</v>
      </c>
      <c r="BT736" s="95" t="s">
        <v>464</v>
      </c>
      <c r="BU736" s="95" t="s">
        <v>1266</v>
      </c>
      <c r="BV736" s="95">
        <v>125</v>
      </c>
      <c r="BW736" s="95">
        <v>220</v>
      </c>
      <c r="BX736" s="95" t="s">
        <v>1287</v>
      </c>
      <c r="BY736" s="95">
        <f t="shared" si="197"/>
        <v>288</v>
      </c>
      <c r="BZ736" s="81">
        <v>1600</v>
      </c>
      <c r="CA736">
        <f t="shared" si="198"/>
        <v>7.3777589082278725</v>
      </c>
    </row>
    <row r="737" spans="1:79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/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99"/>
        <v>498.31600000000003</v>
      </c>
      <c r="AD737" s="57">
        <v>0</v>
      </c>
      <c r="AE737" s="55">
        <v>0</v>
      </c>
      <c r="AF737" s="55">
        <v>0</v>
      </c>
      <c r="AG737" s="52">
        <f t="shared" si="200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96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5" t="s">
        <v>464</v>
      </c>
      <c r="BT737" s="95" t="s">
        <v>464</v>
      </c>
      <c r="BU737" s="95" t="s">
        <v>1266</v>
      </c>
      <c r="BV737" s="95">
        <v>125</v>
      </c>
      <c r="BW737" s="95">
        <v>220</v>
      </c>
      <c r="BX737" s="95" t="s">
        <v>1287</v>
      </c>
      <c r="BY737" s="95">
        <f t="shared" si="197"/>
        <v>288</v>
      </c>
      <c r="BZ737" s="81">
        <v>640</v>
      </c>
      <c r="CA737">
        <f t="shared" si="198"/>
        <v>6.4614681763537174</v>
      </c>
    </row>
    <row r="738" spans="1:79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/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99"/>
        <v>568.75824000000011</v>
      </c>
      <c r="AD738" s="57">
        <v>0</v>
      </c>
      <c r="AE738" s="55">
        <v>0</v>
      </c>
      <c r="AF738" s="55">
        <v>0</v>
      </c>
      <c r="AG738" s="52">
        <f t="shared" si="200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96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5" t="s">
        <v>464</v>
      </c>
      <c r="BT738" s="95" t="s">
        <v>464</v>
      </c>
      <c r="BU738" s="95" t="s">
        <v>1266</v>
      </c>
      <c r="BV738" s="95">
        <v>125</v>
      </c>
      <c r="BW738" s="95">
        <v>220</v>
      </c>
      <c r="BX738" s="95" t="s">
        <v>1287</v>
      </c>
      <c r="BY738" s="95">
        <f t="shared" si="197"/>
        <v>288</v>
      </c>
      <c r="BZ738" s="81">
        <v>1400</v>
      </c>
      <c r="CA738">
        <f t="shared" si="198"/>
        <v>7.2442275156033498</v>
      </c>
    </row>
    <row r="739" spans="1:79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/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99"/>
        <v>612.50244999999995</v>
      </c>
      <c r="AD739" s="57">
        <v>0</v>
      </c>
      <c r="AE739" s="55">
        <v>0</v>
      </c>
      <c r="AF739" s="55">
        <v>0</v>
      </c>
      <c r="AG739" s="52">
        <f t="shared" si="200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96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5" t="s">
        <v>464</v>
      </c>
      <c r="BT739" s="95" t="s">
        <v>464</v>
      </c>
      <c r="BU739" s="95" t="s">
        <v>1266</v>
      </c>
      <c r="BV739" s="95">
        <v>125</v>
      </c>
      <c r="BW739" s="95">
        <v>220</v>
      </c>
      <c r="BX739" s="95" t="s">
        <v>1287</v>
      </c>
      <c r="BY739" s="95">
        <f t="shared" si="197"/>
        <v>288</v>
      </c>
      <c r="BZ739" s="81">
        <v>1080</v>
      </c>
      <c r="CA739">
        <f t="shared" si="198"/>
        <v>6.9847163201182658</v>
      </c>
    </row>
    <row r="740" spans="1:79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/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99"/>
        <v>755.64908999999989</v>
      </c>
      <c r="AD740" s="57">
        <v>0</v>
      </c>
      <c r="AE740" s="55">
        <v>0</v>
      </c>
      <c r="AF740" s="55">
        <v>0</v>
      </c>
      <c r="AG740" s="52">
        <f t="shared" si="200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96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5" t="s">
        <v>464</v>
      </c>
      <c r="BT740" s="95" t="s">
        <v>464</v>
      </c>
      <c r="BU740" s="95" t="s">
        <v>1266</v>
      </c>
      <c r="BV740" s="95">
        <v>125</v>
      </c>
      <c r="BW740" s="95">
        <v>220</v>
      </c>
      <c r="BX740" s="95" t="s">
        <v>1287</v>
      </c>
      <c r="BY740" s="95">
        <f t="shared" si="197"/>
        <v>288</v>
      </c>
      <c r="BZ740" s="81">
        <v>840</v>
      </c>
      <c r="CA740">
        <f t="shared" si="198"/>
        <v>6.7334018918373593</v>
      </c>
    </row>
    <row r="741" spans="1:79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/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99"/>
        <v>798.31779999999992</v>
      </c>
      <c r="AD741" s="57">
        <v>0</v>
      </c>
      <c r="AE741" s="55">
        <v>0</v>
      </c>
      <c r="AF741" s="55">
        <v>0</v>
      </c>
      <c r="AG741" s="52">
        <f t="shared" si="200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96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5" t="s">
        <v>464</v>
      </c>
      <c r="BT741" s="95" t="s">
        <v>464</v>
      </c>
      <c r="BU741" s="95" t="s">
        <v>1266</v>
      </c>
      <c r="BV741" s="95">
        <v>125</v>
      </c>
      <c r="BW741" s="95">
        <v>220</v>
      </c>
      <c r="BX741" s="95" t="s">
        <v>1287</v>
      </c>
      <c r="BY741" s="95">
        <f t="shared" si="197"/>
        <v>288</v>
      </c>
      <c r="BZ741" s="81">
        <v>1400</v>
      </c>
      <c r="CA741">
        <f t="shared" si="198"/>
        <v>7.2442275156033498</v>
      </c>
    </row>
    <row r="742" spans="1:79" x14ac:dyDescent="0.3">
      <c r="A742" s="2" t="s">
        <v>151</v>
      </c>
      <c r="B742" s="13" t="s">
        <v>774</v>
      </c>
      <c r="C742" s="13"/>
      <c r="D742" s="2">
        <v>3.26</v>
      </c>
      <c r="E742" s="96" t="s">
        <v>345</v>
      </c>
      <c r="F742" s="9">
        <v>-1</v>
      </c>
      <c r="G742">
        <v>-1</v>
      </c>
      <c r="I742" s="2"/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/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88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5" t="s">
        <v>464</v>
      </c>
      <c r="BT742" s="95" t="s">
        <v>464</v>
      </c>
      <c r="BU742" s="95" t="s">
        <v>1266</v>
      </c>
      <c r="BV742" s="95">
        <v>125</v>
      </c>
      <c r="BW742" s="95">
        <v>220</v>
      </c>
      <c r="BX742" s="95" t="s">
        <v>1287</v>
      </c>
      <c r="BY742" s="95">
        <f t="shared" si="197"/>
        <v>288</v>
      </c>
      <c r="BZ742" s="81">
        <v>1400</v>
      </c>
      <c r="CA742">
        <f t="shared" si="198"/>
        <v>7.2442275156033498</v>
      </c>
    </row>
    <row r="743" spans="1:79" x14ac:dyDescent="0.3">
      <c r="A743" s="2" t="s">
        <v>63</v>
      </c>
      <c r="B743" s="13" t="s">
        <v>773</v>
      </c>
      <c r="C743" s="13"/>
      <c r="D743" s="2">
        <v>3.5</v>
      </c>
      <c r="E743" s="96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/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88"/>
        <v>233.47839999999999</v>
      </c>
      <c r="AD743" s="57">
        <v>0</v>
      </c>
      <c r="AE743" s="55">
        <v>0</v>
      </c>
      <c r="AF743" s="55">
        <v>0</v>
      </c>
      <c r="AG743" s="52">
        <f t="shared" si="195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5" t="s">
        <v>464</v>
      </c>
      <c r="BT743" s="95" t="s">
        <v>464</v>
      </c>
      <c r="BU743" s="95" t="s">
        <v>1266</v>
      </c>
      <c r="BV743" s="95">
        <v>125</v>
      </c>
      <c r="BW743" s="95">
        <v>220</v>
      </c>
      <c r="BX743" s="95" t="s">
        <v>1287</v>
      </c>
      <c r="BY743" s="95">
        <f t="shared" si="197"/>
        <v>288</v>
      </c>
      <c r="BZ743" s="81">
        <v>520</v>
      </c>
      <c r="CA743">
        <f t="shared" si="198"/>
        <v>6.253828811575473</v>
      </c>
    </row>
    <row r="744" spans="1:79" x14ac:dyDescent="0.3">
      <c r="A744" s="2" t="s">
        <v>151</v>
      </c>
      <c r="B744" s="13" t="s">
        <v>774</v>
      </c>
      <c r="C744" s="13"/>
      <c r="D744" s="2">
        <v>3.26</v>
      </c>
      <c r="E744" s="96" t="s">
        <v>345</v>
      </c>
      <c r="F744" s="9">
        <v>-1</v>
      </c>
      <c r="G744">
        <v>-1</v>
      </c>
      <c r="I744" s="2"/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/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201">M744*N744*O744</f>
        <v>248.16643999999999</v>
      </c>
      <c r="AD744" s="57">
        <v>0</v>
      </c>
      <c r="AE744" s="55">
        <v>0</v>
      </c>
      <c r="AF744" s="55">
        <v>0</v>
      </c>
      <c r="AG744" s="52"/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5" t="s">
        <v>464</v>
      </c>
      <c r="BT744" s="95" t="s">
        <v>464</v>
      </c>
      <c r="BU744" s="95" t="s">
        <v>1266</v>
      </c>
      <c r="BV744" s="95">
        <v>125</v>
      </c>
      <c r="BW744" s="95">
        <v>220</v>
      </c>
      <c r="BX744" s="95" t="s">
        <v>1287</v>
      </c>
      <c r="BY744" s="95">
        <f t="shared" si="197"/>
        <v>288</v>
      </c>
      <c r="BZ744" s="81">
        <v>380</v>
      </c>
      <c r="CA744">
        <f t="shared" ref="CA744:CA747" si="202">LN(BZ744)</f>
        <v>5.9401712527204316</v>
      </c>
    </row>
    <row r="745" spans="1:79" x14ac:dyDescent="0.3">
      <c r="A745" s="2" t="s">
        <v>63</v>
      </c>
      <c r="B745" s="13" t="s">
        <v>773</v>
      </c>
      <c r="C745" s="13"/>
      <c r="D745" s="2">
        <v>3.38</v>
      </c>
      <c r="E745" s="96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/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201"/>
        <v>233.47839999999999</v>
      </c>
      <c r="AD745" s="57">
        <v>0</v>
      </c>
      <c r="AE745" s="55">
        <v>0</v>
      </c>
      <c r="AF745" s="55">
        <v>0</v>
      </c>
      <c r="AG745" s="52">
        <f t="shared" ref="AG745" si="203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5" t="s">
        <v>464</v>
      </c>
      <c r="BT745" s="95" t="s">
        <v>464</v>
      </c>
      <c r="BU745" s="95" t="s">
        <v>1266</v>
      </c>
      <c r="BV745" s="95">
        <v>125</v>
      </c>
      <c r="BW745" s="95">
        <v>220</v>
      </c>
      <c r="BX745" s="95" t="s">
        <v>1287</v>
      </c>
      <c r="BY745" s="95">
        <f t="shared" si="197"/>
        <v>288</v>
      </c>
      <c r="BZ745" s="81">
        <v>296</v>
      </c>
      <c r="CA745">
        <f t="shared" si="202"/>
        <v>5.6903594543240601</v>
      </c>
    </row>
    <row r="746" spans="1:79" x14ac:dyDescent="0.3">
      <c r="A746" s="2" t="s">
        <v>151</v>
      </c>
      <c r="B746" s="13" t="s">
        <v>774</v>
      </c>
      <c r="C746" s="13"/>
      <c r="D746" s="2">
        <v>3.26</v>
      </c>
      <c r="E746" s="96" t="s">
        <v>345</v>
      </c>
      <c r="F746" s="9">
        <v>-1</v>
      </c>
      <c r="G746">
        <v>-1</v>
      </c>
      <c r="I746" s="2"/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/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201"/>
        <v>248.16643999999999</v>
      </c>
      <c r="AD746" s="57">
        <v>0</v>
      </c>
      <c r="AE746" s="55">
        <v>0</v>
      </c>
      <c r="AF746" s="55">
        <v>0</v>
      </c>
      <c r="AG746" s="52"/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5" t="s">
        <v>464</v>
      </c>
      <c r="BT746" s="95" t="s">
        <v>464</v>
      </c>
      <c r="BU746" s="95" t="s">
        <v>1266</v>
      </c>
      <c r="BV746" s="95">
        <v>125</v>
      </c>
      <c r="BW746" s="95">
        <v>220</v>
      </c>
      <c r="BX746" s="95" t="s">
        <v>1287</v>
      </c>
      <c r="BY746" s="95">
        <f t="shared" si="197"/>
        <v>288</v>
      </c>
      <c r="BZ746" s="81">
        <v>15200</v>
      </c>
      <c r="CA746">
        <f t="shared" si="202"/>
        <v>9.6290507068343683</v>
      </c>
    </row>
    <row r="747" spans="1:79" x14ac:dyDescent="0.3">
      <c r="A747" s="2" t="s">
        <v>63</v>
      </c>
      <c r="B747" s="13" t="s">
        <v>773</v>
      </c>
      <c r="C747" s="13"/>
      <c r="D747" s="2">
        <v>3.5</v>
      </c>
      <c r="E747" s="96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/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201"/>
        <v>233.47839999999999</v>
      </c>
      <c r="AD747" s="57">
        <v>0</v>
      </c>
      <c r="AE747" s="55">
        <v>0</v>
      </c>
      <c r="AF747" s="55">
        <v>0</v>
      </c>
      <c r="AG747" s="52">
        <f t="shared" ref="AG747" si="204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5" t="s">
        <v>464</v>
      </c>
      <c r="BT747" s="95" t="s">
        <v>464</v>
      </c>
      <c r="BU747" s="95" t="s">
        <v>1266</v>
      </c>
      <c r="BV747" s="95">
        <v>125</v>
      </c>
      <c r="BW747" s="95">
        <v>220</v>
      </c>
      <c r="BX747" s="95" t="s">
        <v>1287</v>
      </c>
      <c r="BY747" s="95">
        <f t="shared" si="197"/>
        <v>288</v>
      </c>
      <c r="BZ747" s="81">
        <v>23600</v>
      </c>
      <c r="CA747">
        <f t="shared" si="202"/>
        <v>10.069001991013701</v>
      </c>
    </row>
    <row r="748" spans="1:79" x14ac:dyDescent="0.3">
      <c r="A748" s="2" t="s">
        <v>151</v>
      </c>
      <c r="B748" s="13" t="s">
        <v>774</v>
      </c>
      <c r="C748" s="13"/>
      <c r="D748" s="2">
        <v>3.26</v>
      </c>
      <c r="E748" s="96" t="s">
        <v>345</v>
      </c>
      <c r="F748" s="9">
        <v>-1</v>
      </c>
      <c r="G748">
        <v>-1</v>
      </c>
      <c r="I748" s="2"/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/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205">M748*N748*O748</f>
        <v>248.16643999999999</v>
      </c>
      <c r="AD748" s="57">
        <v>0</v>
      </c>
      <c r="AE748" s="55">
        <v>0</v>
      </c>
      <c r="AF748" s="55">
        <v>0</v>
      </c>
      <c r="AG748" s="52"/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5" t="s">
        <v>464</v>
      </c>
      <c r="BT748" s="95" t="s">
        <v>464</v>
      </c>
      <c r="BU748" s="95" t="s">
        <v>1266</v>
      </c>
      <c r="BV748" s="95">
        <v>125</v>
      </c>
      <c r="BW748" s="95">
        <v>220</v>
      </c>
      <c r="BX748" s="95" t="s">
        <v>1287</v>
      </c>
      <c r="BY748" s="95">
        <f t="shared" si="197"/>
        <v>288</v>
      </c>
      <c r="BZ748" s="81">
        <v>36000</v>
      </c>
      <c r="CA748">
        <f t="shared" ref="CA748:CA755" si="206">LN(BZ748)</f>
        <v>10.491274217438248</v>
      </c>
    </row>
    <row r="749" spans="1:79" x14ac:dyDescent="0.3">
      <c r="A749" s="2" t="s">
        <v>63</v>
      </c>
      <c r="B749" s="13" t="s">
        <v>773</v>
      </c>
      <c r="C749" s="13"/>
      <c r="D749" s="2">
        <v>3.38</v>
      </c>
      <c r="E749" s="96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/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205"/>
        <v>233.47839999999999</v>
      </c>
      <c r="AD749" s="57">
        <v>0</v>
      </c>
      <c r="AE749" s="55">
        <v>0</v>
      </c>
      <c r="AF749" s="55">
        <v>0</v>
      </c>
      <c r="AG749" s="52">
        <f t="shared" ref="AG749" si="207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5" t="s">
        <v>464</v>
      </c>
      <c r="BT749" s="95" t="s">
        <v>464</v>
      </c>
      <c r="BU749" s="95" t="s">
        <v>1266</v>
      </c>
      <c r="BV749" s="95">
        <v>125</v>
      </c>
      <c r="BW749" s="95">
        <v>220</v>
      </c>
      <c r="BX749" s="95" t="s">
        <v>1287</v>
      </c>
      <c r="BY749" s="95">
        <f t="shared" si="197"/>
        <v>288</v>
      </c>
      <c r="BZ749" s="81">
        <v>37600</v>
      </c>
      <c r="CA749">
        <f t="shared" si="206"/>
        <v>10.534759329377986</v>
      </c>
    </row>
    <row r="750" spans="1:79" x14ac:dyDescent="0.3">
      <c r="A750" s="2" t="s">
        <v>151</v>
      </c>
      <c r="B750" s="13" t="s">
        <v>774</v>
      </c>
      <c r="C750" s="13"/>
      <c r="D750" s="2">
        <v>3.26</v>
      </c>
      <c r="E750" s="96" t="s">
        <v>345</v>
      </c>
      <c r="F750" s="9">
        <v>-1</v>
      </c>
      <c r="G750">
        <v>-1</v>
      </c>
      <c r="I750" s="2"/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/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205"/>
        <v>248.16643999999999</v>
      </c>
      <c r="AD750" s="57">
        <v>0</v>
      </c>
      <c r="AE750" s="55">
        <v>0</v>
      </c>
      <c r="AF750" s="55">
        <v>0</v>
      </c>
      <c r="AG750" s="52"/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5" t="s">
        <v>464</v>
      </c>
      <c r="BT750" s="95" t="s">
        <v>464</v>
      </c>
      <c r="BU750" s="95" t="s">
        <v>1266</v>
      </c>
      <c r="BV750" s="95">
        <v>125</v>
      </c>
      <c r="BW750" s="95">
        <v>220</v>
      </c>
      <c r="BX750" s="95" t="s">
        <v>1287</v>
      </c>
      <c r="BY750" s="95">
        <f t="shared" si="197"/>
        <v>288</v>
      </c>
      <c r="BZ750" s="81">
        <v>23.199999999999996</v>
      </c>
      <c r="CA750">
        <f t="shared" si="206"/>
        <v>3.144152278672264</v>
      </c>
    </row>
    <row r="751" spans="1:79" x14ac:dyDescent="0.3">
      <c r="A751" s="2" t="s">
        <v>63</v>
      </c>
      <c r="B751" s="13" t="s">
        <v>773</v>
      </c>
      <c r="C751" s="13"/>
      <c r="D751" s="2">
        <v>3.5</v>
      </c>
      <c r="E751" s="96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/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205"/>
        <v>233.47839999999999</v>
      </c>
      <c r="AD751" s="57">
        <v>0</v>
      </c>
      <c r="AE751" s="55">
        <v>0</v>
      </c>
      <c r="AF751" s="55">
        <v>0</v>
      </c>
      <c r="AG751" s="52">
        <f t="shared" ref="AG751" si="208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5" t="s">
        <v>464</v>
      </c>
      <c r="BT751" s="95" t="s">
        <v>464</v>
      </c>
      <c r="BU751" s="95" t="s">
        <v>1266</v>
      </c>
      <c r="BV751" s="95">
        <v>125</v>
      </c>
      <c r="BW751" s="95">
        <v>220</v>
      </c>
      <c r="BX751" s="95" t="s">
        <v>1287</v>
      </c>
      <c r="BY751" s="95">
        <f t="shared" si="197"/>
        <v>288</v>
      </c>
      <c r="BZ751" s="81">
        <v>160</v>
      </c>
      <c r="CA751">
        <f t="shared" si="206"/>
        <v>5.0751738152338266</v>
      </c>
    </row>
    <row r="752" spans="1:79" x14ac:dyDescent="0.3">
      <c r="A752" s="2" t="s">
        <v>151</v>
      </c>
      <c r="B752" s="13" t="s">
        <v>774</v>
      </c>
      <c r="C752" s="13"/>
      <c r="D752" s="2">
        <v>3.26</v>
      </c>
      <c r="E752" s="96" t="s">
        <v>345</v>
      </c>
      <c r="F752" s="9">
        <v>-1</v>
      </c>
      <c r="G752">
        <v>-1</v>
      </c>
      <c r="I752" s="2"/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/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205"/>
        <v>248.16643999999999</v>
      </c>
      <c r="AD752" s="57">
        <v>0</v>
      </c>
      <c r="AE752" s="55">
        <v>0</v>
      </c>
      <c r="AF752" s="55">
        <v>0</v>
      </c>
      <c r="AG752" s="52"/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5" t="s">
        <v>464</v>
      </c>
      <c r="BT752" s="95" t="s">
        <v>464</v>
      </c>
      <c r="BU752" s="95" t="s">
        <v>1266</v>
      </c>
      <c r="BV752" s="95">
        <v>125</v>
      </c>
      <c r="BW752" s="95">
        <v>220</v>
      </c>
      <c r="BX752" s="95" t="s">
        <v>1287</v>
      </c>
      <c r="BY752" s="95">
        <f t="shared" si="197"/>
        <v>288</v>
      </c>
      <c r="BZ752" s="81">
        <v>84</v>
      </c>
      <c r="CA752">
        <f t="shared" si="206"/>
        <v>4.4308167988433134</v>
      </c>
    </row>
    <row r="753" spans="1:79" x14ac:dyDescent="0.3">
      <c r="A753" s="2" t="s">
        <v>63</v>
      </c>
      <c r="B753" s="13" t="s">
        <v>773</v>
      </c>
      <c r="C753" s="13"/>
      <c r="D753" s="2">
        <v>3.38</v>
      </c>
      <c r="E753" s="96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/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205"/>
        <v>233.47839999999999</v>
      </c>
      <c r="AD753" s="57">
        <v>0</v>
      </c>
      <c r="AE753" s="55">
        <v>0</v>
      </c>
      <c r="AF753" s="55">
        <v>0</v>
      </c>
      <c r="AG753" s="52">
        <f t="shared" ref="AG753" si="209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5" t="s">
        <v>464</v>
      </c>
      <c r="BT753" s="95" t="s">
        <v>464</v>
      </c>
      <c r="BU753" s="95" t="s">
        <v>1266</v>
      </c>
      <c r="BV753" s="95">
        <v>125</v>
      </c>
      <c r="BW753" s="95">
        <v>220</v>
      </c>
      <c r="BX753" s="95" t="s">
        <v>1287</v>
      </c>
      <c r="BY753" s="95">
        <f t="shared" si="197"/>
        <v>288</v>
      </c>
      <c r="BZ753" s="81">
        <v>55.999999999999993</v>
      </c>
      <c r="CA753">
        <f t="shared" si="206"/>
        <v>4.0253516907351488</v>
      </c>
    </row>
    <row r="754" spans="1:79" x14ac:dyDescent="0.3">
      <c r="A754" s="2" t="s">
        <v>151</v>
      </c>
      <c r="B754" s="13" t="s">
        <v>774</v>
      </c>
      <c r="C754" s="13"/>
      <c r="D754" s="2">
        <v>3.26</v>
      </c>
      <c r="E754" s="96" t="s">
        <v>345</v>
      </c>
      <c r="F754" s="9">
        <v>-1</v>
      </c>
      <c r="G754">
        <v>-1</v>
      </c>
      <c r="I754" s="2"/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/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205"/>
        <v>248.16643999999999</v>
      </c>
      <c r="AD754" s="57">
        <v>0</v>
      </c>
      <c r="AE754" s="55">
        <v>0</v>
      </c>
      <c r="AF754" s="55">
        <v>0</v>
      </c>
      <c r="AG754" s="52"/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5" t="s">
        <v>464</v>
      </c>
      <c r="BT754" s="95" t="s">
        <v>464</v>
      </c>
      <c r="BU754" s="95" t="s">
        <v>1266</v>
      </c>
      <c r="BV754" s="95">
        <v>125</v>
      </c>
      <c r="BW754" s="95">
        <v>220</v>
      </c>
      <c r="BX754" s="95" t="s">
        <v>1287</v>
      </c>
      <c r="BY754" s="95">
        <f t="shared" si="197"/>
        <v>288</v>
      </c>
      <c r="BZ754" s="81">
        <v>72</v>
      </c>
      <c r="CA754">
        <f t="shared" si="206"/>
        <v>4.2766661190160553</v>
      </c>
    </row>
    <row r="755" spans="1:79" x14ac:dyDescent="0.3">
      <c r="A755" s="2" t="s">
        <v>63</v>
      </c>
      <c r="B755" s="13" t="s">
        <v>773</v>
      </c>
      <c r="C755" s="13"/>
      <c r="D755" s="2">
        <v>3.5</v>
      </c>
      <c r="E755" s="96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/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205"/>
        <v>233.47839999999999</v>
      </c>
      <c r="AD755" s="57">
        <v>0</v>
      </c>
      <c r="AE755" s="55">
        <v>0</v>
      </c>
      <c r="AF755" s="55">
        <v>0</v>
      </c>
      <c r="AG755" s="52">
        <f t="shared" ref="AG755" si="210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5" t="s">
        <v>464</v>
      </c>
      <c r="BT755" s="95" t="s">
        <v>464</v>
      </c>
      <c r="BU755" s="95" t="s">
        <v>1266</v>
      </c>
      <c r="BV755" s="95">
        <v>125</v>
      </c>
      <c r="BW755" s="95">
        <v>220</v>
      </c>
      <c r="BX755" s="95" t="s">
        <v>1287</v>
      </c>
      <c r="BY755" s="95">
        <f t="shared" ref="BY755:BY784" si="211">273+15</f>
        <v>288</v>
      </c>
      <c r="BZ755" s="81">
        <v>440</v>
      </c>
      <c r="CA755">
        <f t="shared" si="206"/>
        <v>6.0867747269123065</v>
      </c>
    </row>
    <row r="756" spans="1:79" x14ac:dyDescent="0.3">
      <c r="A756" s="2" t="s">
        <v>151</v>
      </c>
      <c r="B756" s="13" t="s">
        <v>774</v>
      </c>
      <c r="C756" s="13"/>
      <c r="D756" s="2">
        <v>3.26</v>
      </c>
      <c r="E756" s="96" t="s">
        <v>345</v>
      </c>
      <c r="F756" s="9">
        <v>-1</v>
      </c>
      <c r="G756">
        <v>-1</v>
      </c>
      <c r="I756" s="2"/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/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212">M756*N756*O756</f>
        <v>248.16643999999999</v>
      </c>
      <c r="AD756" s="57">
        <v>0</v>
      </c>
      <c r="AE756" s="55">
        <v>0</v>
      </c>
      <c r="AF756" s="55">
        <v>0</v>
      </c>
      <c r="AG756" s="52"/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5" t="s">
        <v>464</v>
      </c>
      <c r="BT756" s="95" t="s">
        <v>464</v>
      </c>
      <c r="BU756" s="95" t="s">
        <v>1266</v>
      </c>
      <c r="BV756" s="95">
        <v>125</v>
      </c>
      <c r="BW756" s="95">
        <v>220</v>
      </c>
      <c r="BX756" s="95" t="s">
        <v>1287</v>
      </c>
      <c r="BY756" s="95">
        <f t="shared" si="211"/>
        <v>288</v>
      </c>
      <c r="BZ756" s="81">
        <v>2000</v>
      </c>
      <c r="CA756">
        <f t="shared" ref="CA756:CA757" si="213">LN(BZ756)</f>
        <v>7.6009024595420822</v>
      </c>
    </row>
    <row r="757" spans="1:79" x14ac:dyDescent="0.3">
      <c r="A757" s="2" t="s">
        <v>63</v>
      </c>
      <c r="B757" s="13" t="s">
        <v>773</v>
      </c>
      <c r="C757" s="13"/>
      <c r="D757" s="2">
        <v>3.38</v>
      </c>
      <c r="E757" s="96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/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212"/>
        <v>233.47839999999999</v>
      </c>
      <c r="AD757" s="57">
        <v>0</v>
      </c>
      <c r="AE757" s="55">
        <v>0</v>
      </c>
      <c r="AF757" s="55">
        <v>0</v>
      </c>
      <c r="AG757" s="52">
        <f t="shared" ref="AG757" si="214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5" t="s">
        <v>464</v>
      </c>
      <c r="BT757" s="95" t="s">
        <v>464</v>
      </c>
      <c r="BU757" s="95" t="s">
        <v>1266</v>
      </c>
      <c r="BV757" s="95">
        <v>125</v>
      </c>
      <c r="BW757" s="95">
        <v>220</v>
      </c>
      <c r="BX757" s="95" t="s">
        <v>1287</v>
      </c>
      <c r="BY757" s="95">
        <f t="shared" si="211"/>
        <v>288</v>
      </c>
      <c r="BZ757" s="81">
        <v>4000</v>
      </c>
      <c r="CA757">
        <f t="shared" si="213"/>
        <v>8.2940496401020276</v>
      </c>
    </row>
    <row r="758" spans="1:79" x14ac:dyDescent="0.3">
      <c r="A758" s="2" t="s">
        <v>4</v>
      </c>
      <c r="B758" s="13" t="s">
        <v>689</v>
      </c>
      <c r="C758" s="13"/>
      <c r="D758" s="2">
        <v>3.54</v>
      </c>
      <c r="E758" s="97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/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88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95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5" t="s">
        <v>464</v>
      </c>
      <c r="BT758" s="95" t="s">
        <v>464</v>
      </c>
      <c r="BU758" s="95" t="s">
        <v>1266</v>
      </c>
      <c r="BV758" s="95">
        <v>125</v>
      </c>
      <c r="BW758" s="95">
        <v>220</v>
      </c>
      <c r="BX758" s="95" t="s">
        <v>1287</v>
      </c>
      <c r="BY758" s="95">
        <f t="shared" si="211"/>
        <v>288</v>
      </c>
      <c r="BZ758" s="81">
        <v>37.599999999999994</v>
      </c>
      <c r="CA758">
        <f t="shared" si="198"/>
        <v>3.6270040503958487</v>
      </c>
    </row>
    <row r="759" spans="1:79" x14ac:dyDescent="0.3">
      <c r="A759" s="2" t="s">
        <v>63</v>
      </c>
      <c r="B759" s="13" t="s">
        <v>773</v>
      </c>
      <c r="C759" s="13"/>
      <c r="D759" s="2">
        <v>3.5</v>
      </c>
      <c r="E759" s="97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/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88"/>
        <v>233.47839999999999</v>
      </c>
      <c r="AD759" s="57">
        <v>0</v>
      </c>
      <c r="AE759" s="55">
        <v>0</v>
      </c>
      <c r="AF759" s="55">
        <v>0</v>
      </c>
      <c r="AG759" s="52">
        <f t="shared" si="195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5" t="s">
        <v>464</v>
      </c>
      <c r="BT759" s="95" t="s">
        <v>464</v>
      </c>
      <c r="BU759" s="95" t="s">
        <v>1266</v>
      </c>
      <c r="BV759" s="95">
        <v>125</v>
      </c>
      <c r="BW759" s="95">
        <v>220</v>
      </c>
      <c r="BX759" s="95" t="s">
        <v>1287</v>
      </c>
      <c r="BY759" s="95">
        <f t="shared" si="211"/>
        <v>288</v>
      </c>
      <c r="BZ759" s="81">
        <v>520</v>
      </c>
      <c r="CA759">
        <f t="shared" si="198"/>
        <v>6.253828811575473</v>
      </c>
    </row>
    <row r="760" spans="1:79" x14ac:dyDescent="0.3">
      <c r="A760" s="2" t="s">
        <v>346</v>
      </c>
      <c r="B760" s="18" t="s">
        <v>1018</v>
      </c>
      <c r="C760" s="13"/>
      <c r="D760" s="2">
        <v>3.45</v>
      </c>
      <c r="E760" s="97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/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88"/>
        <v>311.40163999999999</v>
      </c>
      <c r="AD760" s="57">
        <v>0</v>
      </c>
      <c r="AE760" s="55">
        <v>0</v>
      </c>
      <c r="AF760" s="55">
        <v>0</v>
      </c>
      <c r="AG760" s="52">
        <f t="shared" si="195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5" t="s">
        <v>464</v>
      </c>
      <c r="BT760" s="95" t="s">
        <v>464</v>
      </c>
      <c r="BU760" s="95" t="s">
        <v>1266</v>
      </c>
      <c r="BV760" s="95">
        <v>125</v>
      </c>
      <c r="BW760" s="95">
        <v>220</v>
      </c>
      <c r="BX760" s="95" t="s">
        <v>1287</v>
      </c>
      <c r="BY760" s="95">
        <f t="shared" si="211"/>
        <v>288</v>
      </c>
      <c r="BZ760" s="81">
        <v>3200</v>
      </c>
      <c r="CA760">
        <f t="shared" si="198"/>
        <v>8.0709060887878188</v>
      </c>
    </row>
    <row r="761" spans="1:79" x14ac:dyDescent="0.3">
      <c r="A761" s="2" t="s">
        <v>347</v>
      </c>
      <c r="B761" s="18" t="s">
        <v>1019</v>
      </c>
      <c r="C761" s="13"/>
      <c r="D761" s="2">
        <v>3.5</v>
      </c>
      <c r="E761" s="97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/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88"/>
        <v>266.70283999999998</v>
      </c>
      <c r="AD761" s="57">
        <v>0</v>
      </c>
      <c r="AE761" s="55">
        <v>0</v>
      </c>
      <c r="AF761" s="55">
        <v>0</v>
      </c>
      <c r="AG761" s="52">
        <f t="shared" si="195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5" t="s">
        <v>464</v>
      </c>
      <c r="BT761" s="95" t="s">
        <v>464</v>
      </c>
      <c r="BU761" s="95" t="s">
        <v>1266</v>
      </c>
      <c r="BV761" s="95">
        <v>125</v>
      </c>
      <c r="BW761" s="95">
        <v>220</v>
      </c>
      <c r="BX761" s="95" t="s">
        <v>1287</v>
      </c>
      <c r="BY761" s="95">
        <f t="shared" si="211"/>
        <v>288</v>
      </c>
      <c r="BZ761" s="81">
        <v>4200</v>
      </c>
      <c r="CA761">
        <f t="shared" si="198"/>
        <v>8.3428398042714598</v>
      </c>
    </row>
    <row r="762" spans="1:79" x14ac:dyDescent="0.3">
      <c r="A762" s="2" t="s">
        <v>348</v>
      </c>
      <c r="B762" s="18" t="s">
        <v>1020</v>
      </c>
      <c r="C762" s="13"/>
      <c r="D762" s="2">
        <v>3.53</v>
      </c>
      <c r="E762" s="97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/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88"/>
        <v>296.50203999999997</v>
      </c>
      <c r="AD762" s="57">
        <v>0</v>
      </c>
      <c r="AE762" s="55">
        <v>0</v>
      </c>
      <c r="AF762" s="55">
        <v>0</v>
      </c>
      <c r="AG762" s="52">
        <f t="shared" si="195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5" t="s">
        <v>464</v>
      </c>
      <c r="BT762" s="95" t="s">
        <v>464</v>
      </c>
      <c r="BU762" s="95" t="s">
        <v>1266</v>
      </c>
      <c r="BV762" s="95">
        <v>125</v>
      </c>
      <c r="BW762" s="95">
        <v>220</v>
      </c>
      <c r="BX762" s="95" t="s">
        <v>1287</v>
      </c>
      <c r="BY762" s="95">
        <f t="shared" si="211"/>
        <v>288</v>
      </c>
      <c r="BZ762" s="81">
        <v>3520</v>
      </c>
      <c r="CA762">
        <f t="shared" si="198"/>
        <v>8.1662162685921427</v>
      </c>
    </row>
    <row r="763" spans="1:79" x14ac:dyDescent="0.3">
      <c r="A763" s="2" t="s">
        <v>349</v>
      </c>
      <c r="B763" s="18" t="s">
        <v>1021</v>
      </c>
      <c r="C763" s="13"/>
      <c r="D763" s="2">
        <v>3.5</v>
      </c>
      <c r="E763" s="97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/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88"/>
        <v>330.98949000000005</v>
      </c>
      <c r="AD763" s="57">
        <v>0</v>
      </c>
      <c r="AE763" s="55">
        <v>0</v>
      </c>
      <c r="AF763" s="55">
        <v>0</v>
      </c>
      <c r="AG763" s="52">
        <f t="shared" si="195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5" t="s">
        <v>464</v>
      </c>
      <c r="BT763" s="95" t="s">
        <v>464</v>
      </c>
      <c r="BU763" s="95" t="s">
        <v>1266</v>
      </c>
      <c r="BV763" s="95">
        <v>125</v>
      </c>
      <c r="BW763" s="95">
        <v>220</v>
      </c>
      <c r="BX763" s="95" t="s">
        <v>1287</v>
      </c>
      <c r="BY763" s="95">
        <f t="shared" si="211"/>
        <v>288</v>
      </c>
      <c r="BZ763" s="81">
        <v>4840</v>
      </c>
      <c r="CA763">
        <f t="shared" si="198"/>
        <v>8.4846699997106771</v>
      </c>
    </row>
    <row r="764" spans="1:79" x14ac:dyDescent="0.3">
      <c r="A764" s="2" t="s">
        <v>350</v>
      </c>
      <c r="B764" s="18" t="s">
        <v>1022</v>
      </c>
      <c r="C764" s="13"/>
      <c r="D764" s="2">
        <v>3.47</v>
      </c>
      <c r="E764" s="97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/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88"/>
        <v>395.39015999999998</v>
      </c>
      <c r="AD764" s="57">
        <v>0</v>
      </c>
      <c r="AE764" s="55">
        <v>0</v>
      </c>
      <c r="AF764" s="55">
        <v>0</v>
      </c>
      <c r="AG764" s="52">
        <f t="shared" si="195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5" t="s">
        <v>464</v>
      </c>
      <c r="BT764" s="95" t="s">
        <v>464</v>
      </c>
      <c r="BU764" s="95" t="s">
        <v>1266</v>
      </c>
      <c r="BV764" s="95">
        <v>125</v>
      </c>
      <c r="BW764" s="95">
        <v>220</v>
      </c>
      <c r="BX764" s="95" t="s">
        <v>1287</v>
      </c>
      <c r="BY764" s="95">
        <f t="shared" si="211"/>
        <v>288</v>
      </c>
      <c r="BZ764" s="81">
        <v>5240</v>
      </c>
      <c r="CA764">
        <f t="shared" si="198"/>
        <v>8.564076777315087</v>
      </c>
    </row>
    <row r="765" spans="1:79" x14ac:dyDescent="0.3">
      <c r="A765" s="2" t="s">
        <v>351</v>
      </c>
      <c r="B765" s="18" t="s">
        <v>1023</v>
      </c>
      <c r="C765" s="13"/>
      <c r="D765" s="2">
        <v>3.51</v>
      </c>
      <c r="E765" s="97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/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88"/>
        <v>521.19611999999995</v>
      </c>
      <c r="AD765" s="57">
        <v>0</v>
      </c>
      <c r="AE765" s="55">
        <v>0</v>
      </c>
      <c r="AF765" s="55">
        <v>0</v>
      </c>
      <c r="AG765" s="52">
        <f t="shared" si="195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5" t="s">
        <v>464</v>
      </c>
      <c r="BT765" s="95" t="s">
        <v>464</v>
      </c>
      <c r="BU765" s="95" t="s">
        <v>1266</v>
      </c>
      <c r="BV765" s="95">
        <v>125</v>
      </c>
      <c r="BW765" s="95">
        <v>220</v>
      </c>
      <c r="BX765" s="95" t="s">
        <v>1287</v>
      </c>
      <c r="BY765" s="95">
        <f t="shared" si="211"/>
        <v>288</v>
      </c>
      <c r="BZ765" s="81">
        <v>5120</v>
      </c>
      <c r="CA765">
        <f t="shared" si="198"/>
        <v>8.5409097180335536</v>
      </c>
    </row>
    <row r="766" spans="1:79" x14ac:dyDescent="0.3">
      <c r="A766" s="2" t="s">
        <v>4</v>
      </c>
      <c r="B766" s="13" t="s">
        <v>689</v>
      </c>
      <c r="C766" s="13"/>
      <c r="D766" s="2">
        <v>3.54</v>
      </c>
      <c r="E766" s="97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/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215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216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5" t="s">
        <v>464</v>
      </c>
      <c r="BT766" s="95" t="s">
        <v>464</v>
      </c>
      <c r="BU766" s="95" t="s">
        <v>1266</v>
      </c>
      <c r="BV766" s="95">
        <v>125</v>
      </c>
      <c r="BW766" s="95">
        <v>220</v>
      </c>
      <c r="BX766" s="95" t="s">
        <v>1287</v>
      </c>
      <c r="BY766" s="95">
        <f t="shared" si="211"/>
        <v>288</v>
      </c>
      <c r="BZ766" s="81">
        <v>312</v>
      </c>
      <c r="CA766">
        <f t="shared" ref="CA766:CA773" si="217">LN(BZ766)</f>
        <v>5.7430031878094825</v>
      </c>
    </row>
    <row r="767" spans="1:79" x14ac:dyDescent="0.3">
      <c r="A767" s="2" t="s">
        <v>63</v>
      </c>
      <c r="B767" s="13" t="s">
        <v>773</v>
      </c>
      <c r="C767" s="13"/>
      <c r="D767" s="2">
        <v>3.5</v>
      </c>
      <c r="E767" s="97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/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215"/>
        <v>233.47839999999999</v>
      </c>
      <c r="AD767" s="57">
        <v>0</v>
      </c>
      <c r="AE767" s="55">
        <v>0</v>
      </c>
      <c r="AF767" s="55">
        <v>0</v>
      </c>
      <c r="AG767" s="52">
        <f t="shared" si="216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5" t="s">
        <v>464</v>
      </c>
      <c r="BT767" s="95" t="s">
        <v>464</v>
      </c>
      <c r="BU767" s="95" t="s">
        <v>1266</v>
      </c>
      <c r="BV767" s="95">
        <v>125</v>
      </c>
      <c r="BW767" s="95">
        <v>220</v>
      </c>
      <c r="BX767" s="95" t="s">
        <v>1287</v>
      </c>
      <c r="BY767" s="95">
        <f t="shared" si="211"/>
        <v>288</v>
      </c>
      <c r="BZ767" s="81">
        <v>23440</v>
      </c>
      <c r="CA767">
        <f t="shared" si="217"/>
        <v>10.06219924369095</v>
      </c>
    </row>
    <row r="768" spans="1:79" x14ac:dyDescent="0.3">
      <c r="A768" s="2" t="s">
        <v>346</v>
      </c>
      <c r="B768" s="18" t="s">
        <v>1018</v>
      </c>
      <c r="C768" s="13"/>
      <c r="D768" s="2">
        <v>3.45</v>
      </c>
      <c r="E768" s="97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/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215"/>
        <v>311.40163999999999</v>
      </c>
      <c r="AD768" s="57">
        <v>0</v>
      </c>
      <c r="AE768" s="55">
        <v>0</v>
      </c>
      <c r="AF768" s="55">
        <v>0</v>
      </c>
      <c r="AG768" s="52">
        <f t="shared" si="216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5" t="s">
        <v>464</v>
      </c>
      <c r="BT768" s="95" t="s">
        <v>464</v>
      </c>
      <c r="BU768" s="95" t="s">
        <v>1266</v>
      </c>
      <c r="BV768" s="95">
        <v>125</v>
      </c>
      <c r="BW768" s="95">
        <v>220</v>
      </c>
      <c r="BX768" s="95" t="s">
        <v>1287</v>
      </c>
      <c r="BY768" s="95">
        <f t="shared" si="211"/>
        <v>288</v>
      </c>
      <c r="BZ768" s="81">
        <v>31840</v>
      </c>
      <c r="CA768">
        <f t="shared" si="217"/>
        <v>10.368478639958319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7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/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215"/>
        <v>266.70283999999998</v>
      </c>
      <c r="AD769" s="57">
        <v>0</v>
      </c>
      <c r="AE769" s="55">
        <v>0</v>
      </c>
      <c r="AF769" s="55">
        <v>0</v>
      </c>
      <c r="AG769" s="52">
        <f t="shared" si="216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5" t="s">
        <v>464</v>
      </c>
      <c r="BT769" s="95" t="s">
        <v>464</v>
      </c>
      <c r="BU769" s="95" t="s">
        <v>1266</v>
      </c>
      <c r="BV769" s="95">
        <v>125</v>
      </c>
      <c r="BW769" s="95">
        <v>220</v>
      </c>
      <c r="BX769" s="95" t="s">
        <v>1287</v>
      </c>
      <c r="BY769" s="95">
        <f t="shared" si="211"/>
        <v>288</v>
      </c>
      <c r="BZ769" s="81">
        <v>61760</v>
      </c>
      <c r="CA769">
        <f t="shared" si="217"/>
        <v>11.031011184698658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7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/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215"/>
        <v>296.50203999999997</v>
      </c>
      <c r="AD770" s="57">
        <v>0</v>
      </c>
      <c r="AE770" s="55">
        <v>0</v>
      </c>
      <c r="AF770" s="55">
        <v>0</v>
      </c>
      <c r="AG770" s="52">
        <f t="shared" si="216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5" t="s">
        <v>464</v>
      </c>
      <c r="BT770" s="95" t="s">
        <v>464</v>
      </c>
      <c r="BU770" s="95" t="s">
        <v>1266</v>
      </c>
      <c r="BV770" s="95">
        <v>125</v>
      </c>
      <c r="BW770" s="95">
        <v>220</v>
      </c>
      <c r="BX770" s="95" t="s">
        <v>1287</v>
      </c>
      <c r="BY770" s="95">
        <f t="shared" si="211"/>
        <v>288</v>
      </c>
      <c r="BZ770" s="81">
        <v>40360</v>
      </c>
      <c r="CA770">
        <f t="shared" si="217"/>
        <v>10.605594474467546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7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/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215"/>
        <v>330.98949000000005</v>
      </c>
      <c r="AD771" s="57">
        <v>0</v>
      </c>
      <c r="AE771" s="55">
        <v>0</v>
      </c>
      <c r="AF771" s="55">
        <v>0</v>
      </c>
      <c r="AG771" s="52">
        <f t="shared" si="216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5" t="s">
        <v>464</v>
      </c>
      <c r="BT771" s="95" t="s">
        <v>464</v>
      </c>
      <c r="BU771" s="95" t="s">
        <v>1266</v>
      </c>
      <c r="BV771" s="95">
        <v>125</v>
      </c>
      <c r="BW771" s="95">
        <v>220</v>
      </c>
      <c r="BX771" s="95" t="s">
        <v>1287</v>
      </c>
      <c r="BY771" s="95">
        <f t="shared" si="211"/>
        <v>288</v>
      </c>
      <c r="BZ771" s="81">
        <v>46040</v>
      </c>
      <c r="CA771">
        <f t="shared" si="217"/>
        <v>10.73726586283582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7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/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215"/>
        <v>395.39015999999998</v>
      </c>
      <c r="AD772" s="57">
        <v>0</v>
      </c>
      <c r="AE772" s="55">
        <v>0</v>
      </c>
      <c r="AF772" s="55">
        <v>0</v>
      </c>
      <c r="AG772" s="52">
        <f t="shared" si="216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5" t="s">
        <v>464</v>
      </c>
      <c r="BT772" s="95" t="s">
        <v>464</v>
      </c>
      <c r="BU772" s="95" t="s">
        <v>1266</v>
      </c>
      <c r="BV772" s="95">
        <v>125</v>
      </c>
      <c r="BW772" s="95">
        <v>220</v>
      </c>
      <c r="BX772" s="95" t="s">
        <v>1287</v>
      </c>
      <c r="BY772" s="95">
        <f t="shared" si="211"/>
        <v>288</v>
      </c>
      <c r="BZ772" s="81">
        <v>37520</v>
      </c>
      <c r="CA772">
        <f t="shared" si="217"/>
        <v>10.532629403120161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7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/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215"/>
        <v>521.19611999999995</v>
      </c>
      <c r="AD773" s="57">
        <v>0</v>
      </c>
      <c r="AE773" s="55">
        <v>0</v>
      </c>
      <c r="AF773" s="55">
        <v>0</v>
      </c>
      <c r="AG773" s="52">
        <f t="shared" si="216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5" t="s">
        <v>464</v>
      </c>
      <c r="BT773" s="95" t="s">
        <v>464</v>
      </c>
      <c r="BU773" s="95" t="s">
        <v>1266</v>
      </c>
      <c r="BV773" s="95">
        <v>125</v>
      </c>
      <c r="BW773" s="95">
        <v>220</v>
      </c>
      <c r="BX773" s="95" t="s">
        <v>1287</v>
      </c>
      <c r="BY773" s="95">
        <f t="shared" si="211"/>
        <v>288</v>
      </c>
      <c r="BZ773" s="81">
        <v>40200</v>
      </c>
      <c r="CA773">
        <f t="shared" si="217"/>
        <v>10.601622274607113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8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/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88"/>
        <v>462.1094215</v>
      </c>
      <c r="AD774" s="57">
        <v>0</v>
      </c>
      <c r="AE774" s="55">
        <v>0</v>
      </c>
      <c r="AF774" s="55">
        <v>0</v>
      </c>
      <c r="AG774" s="52">
        <f t="shared" si="195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5" t="s">
        <v>464</v>
      </c>
      <c r="BT774" s="95" t="s">
        <v>464</v>
      </c>
      <c r="BU774" s="95" t="s">
        <v>1266</v>
      </c>
      <c r="BV774" s="95">
        <v>125</v>
      </c>
      <c r="BW774" s="95">
        <v>220</v>
      </c>
      <c r="BX774" s="95" t="s">
        <v>1287</v>
      </c>
      <c r="BY774" s="95">
        <f t="shared" si="211"/>
        <v>288</v>
      </c>
      <c r="BZ774" s="81">
        <v>707.99999999999989</v>
      </c>
      <c r="CA774">
        <f t="shared" si="198"/>
        <v>6.5624440936937196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8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/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88"/>
        <v>479.52691200000004</v>
      </c>
      <c r="AD775" s="57">
        <v>0</v>
      </c>
      <c r="AE775" s="55">
        <v>0</v>
      </c>
      <c r="AF775" s="55">
        <v>0</v>
      </c>
      <c r="AG775" s="52">
        <f t="shared" si="195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5" t="s">
        <v>464</v>
      </c>
      <c r="BT775" s="95" t="s">
        <v>464</v>
      </c>
      <c r="BU775" s="95" t="s">
        <v>1266</v>
      </c>
      <c r="BV775" s="95">
        <v>125</v>
      </c>
      <c r="BW775" s="95">
        <v>220</v>
      </c>
      <c r="BX775" s="95" t="s">
        <v>1287</v>
      </c>
      <c r="BY775" s="95">
        <f t="shared" si="211"/>
        <v>288</v>
      </c>
      <c r="BZ775" s="81">
        <v>243.99999999999997</v>
      </c>
      <c r="CA775">
        <f t="shared" si="198"/>
        <v>5.4971682252932021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8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/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88"/>
        <v>217.42676</v>
      </c>
      <c r="AD776" s="57">
        <v>0</v>
      </c>
      <c r="AE776" s="55">
        <v>0</v>
      </c>
      <c r="AF776" s="55">
        <v>0</v>
      </c>
      <c r="AG776" s="52">
        <f t="shared" si="195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5" t="s">
        <v>464</v>
      </c>
      <c r="BT776" s="95" t="s">
        <v>464</v>
      </c>
      <c r="BU776" s="95" t="s">
        <v>1266</v>
      </c>
      <c r="BV776" s="95">
        <v>125</v>
      </c>
      <c r="BW776" s="95">
        <v>220</v>
      </c>
      <c r="BX776" s="95" t="s">
        <v>1287</v>
      </c>
      <c r="BY776" s="95">
        <f t="shared" si="211"/>
        <v>288</v>
      </c>
      <c r="BZ776" s="81">
        <v>47.999999999999993</v>
      </c>
      <c r="CA776">
        <f t="shared" si="198"/>
        <v>3.8712010109078907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8" t="s">
        <v>354</v>
      </c>
      <c r="F777" s="9">
        <v>-1</v>
      </c>
      <c r="G777">
        <v>-1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/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88"/>
        <v>397.27700600000003</v>
      </c>
      <c r="AD777" s="57">
        <v>0</v>
      </c>
      <c r="AE777" s="55">
        <v>0</v>
      </c>
      <c r="AF777" s="55">
        <v>0</v>
      </c>
      <c r="AG777" s="52">
        <f t="shared" si="195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5" t="s">
        <v>464</v>
      </c>
      <c r="BT777" s="95" t="s">
        <v>464</v>
      </c>
      <c r="BU777" s="95" t="s">
        <v>1266</v>
      </c>
      <c r="BV777" s="95">
        <v>125</v>
      </c>
      <c r="BW777" s="95">
        <v>220</v>
      </c>
      <c r="BX777" s="95" t="s">
        <v>1287</v>
      </c>
      <c r="BY777" s="95">
        <f t="shared" si="211"/>
        <v>288</v>
      </c>
      <c r="BZ777" s="81">
        <v>16</v>
      </c>
      <c r="CA777">
        <f t="shared" si="198"/>
        <v>2.7725887222397811</v>
      </c>
    </row>
    <row r="778" spans="1:80" x14ac:dyDescent="0.3">
      <c r="A778" s="2" t="s">
        <v>8</v>
      </c>
      <c r="B778" s="13"/>
      <c r="C778" s="13"/>
      <c r="D778" s="2"/>
      <c r="E778" s="98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/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1461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5" t="s">
        <v>464</v>
      </c>
      <c r="BT778" s="95" t="s">
        <v>464</v>
      </c>
      <c r="BU778" s="95" t="s">
        <v>1266</v>
      </c>
      <c r="BV778" s="95">
        <v>125</v>
      </c>
      <c r="BW778" s="95">
        <v>220</v>
      </c>
      <c r="BX778" s="95" t="s">
        <v>1287</v>
      </c>
      <c r="BY778" s="95">
        <f t="shared" si="211"/>
        <v>288</v>
      </c>
      <c r="BZ778" s="81">
        <v>32</v>
      </c>
      <c r="CA778">
        <f t="shared" si="198"/>
        <v>3.4657359027997265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6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/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88"/>
        <v>158.58440800000002</v>
      </c>
      <c r="AD779" s="57">
        <v>0</v>
      </c>
      <c r="AE779" s="55">
        <v>0</v>
      </c>
      <c r="AF779" s="55">
        <v>160.479904</v>
      </c>
      <c r="AG779" s="52">
        <f t="shared" si="195"/>
        <v>8.8281062284509063E-2</v>
      </c>
      <c r="AH779" s="52"/>
      <c r="AI779" s="52"/>
      <c r="AJ779" s="67">
        <f t="shared" ref="AJ779:AJ784" si="218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5" t="s">
        <v>464</v>
      </c>
      <c r="BT779" s="95" t="s">
        <v>464</v>
      </c>
      <c r="BU779" s="95" t="s">
        <v>1266</v>
      </c>
      <c r="BV779" s="95">
        <v>125</v>
      </c>
      <c r="BW779" s="95">
        <v>220</v>
      </c>
      <c r="BX779" s="95" t="s">
        <v>1287</v>
      </c>
      <c r="BY779" s="95">
        <f t="shared" si="211"/>
        <v>288</v>
      </c>
      <c r="BZ779" s="81">
        <v>1800</v>
      </c>
      <c r="CA779">
        <f t="shared" si="198"/>
        <v>7.4955419438842563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6" t="s">
        <v>357</v>
      </c>
      <c r="F780" s="9">
        <v>-1</v>
      </c>
      <c r="G780">
        <v>-1</v>
      </c>
      <c r="H780" t="s">
        <v>1180</v>
      </c>
      <c r="I780" s="2"/>
      <c r="J780" s="25">
        <v>0</v>
      </c>
      <c r="K780">
        <v>0</v>
      </c>
      <c r="L780">
        <v>4</v>
      </c>
      <c r="M780" s="2">
        <v>-1</v>
      </c>
      <c r="N780" s="2"/>
      <c r="O780" s="2"/>
      <c r="P780" s="2"/>
      <c r="Q780" s="2"/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88"/>
        <v>0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18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5" t="s">
        <v>464</v>
      </c>
      <c r="BT780" s="95" t="s">
        <v>464</v>
      </c>
      <c r="BU780" s="95" t="s">
        <v>1266</v>
      </c>
      <c r="BV780" s="95">
        <v>125</v>
      </c>
      <c r="BW780" s="95">
        <v>220</v>
      </c>
      <c r="BX780" s="95" t="s">
        <v>1287</v>
      </c>
      <c r="BY780" s="95">
        <f t="shared" si="211"/>
        <v>288</v>
      </c>
      <c r="BZ780" s="81">
        <v>240</v>
      </c>
      <c r="CA780">
        <f t="shared" si="198"/>
        <v>5.4806389233419912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6" t="s">
        <v>357</v>
      </c>
      <c r="F781" s="9">
        <v>-1</v>
      </c>
      <c r="G781">
        <v>-1</v>
      </c>
      <c r="H781" t="s">
        <v>1181</v>
      </c>
      <c r="I781" s="2"/>
      <c r="J781" s="25">
        <v>0</v>
      </c>
      <c r="K781">
        <v>0</v>
      </c>
      <c r="L781">
        <v>4</v>
      </c>
      <c r="M781" s="2">
        <v>-1</v>
      </c>
      <c r="N781" s="2"/>
      <c r="O781" s="2">
        <v>21.024000000000001</v>
      </c>
      <c r="P781" s="2"/>
      <c r="Q781" s="2"/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88"/>
        <v>0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18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5" t="s">
        <v>464</v>
      </c>
      <c r="BT781" s="95" t="s">
        <v>464</v>
      </c>
      <c r="BU781" s="95" t="s">
        <v>1266</v>
      </c>
      <c r="BV781" s="95">
        <v>125</v>
      </c>
      <c r="BW781" s="95">
        <v>220</v>
      </c>
      <c r="BX781" s="95" t="s">
        <v>1287</v>
      </c>
      <c r="BY781" s="95">
        <f t="shared" si="211"/>
        <v>288</v>
      </c>
      <c r="BZ781" s="81">
        <v>4160</v>
      </c>
      <c r="CA781">
        <f t="shared" si="198"/>
        <v>8.3332703532553083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6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>
        <v>-1</v>
      </c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88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18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5" t="s">
        <v>464</v>
      </c>
      <c r="BT782" s="95" t="s">
        <v>464</v>
      </c>
      <c r="BU782" s="95" t="s">
        <v>1266</v>
      </c>
      <c r="BV782" s="95">
        <v>125</v>
      </c>
      <c r="BW782" s="95">
        <v>220</v>
      </c>
      <c r="BX782" s="95" t="s">
        <v>1287</v>
      </c>
      <c r="BY782" s="95">
        <f t="shared" si="211"/>
        <v>288</v>
      </c>
      <c r="BZ782" s="81">
        <v>1680</v>
      </c>
      <c r="CA782">
        <f t="shared" si="198"/>
        <v>7.4265490723973047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6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>
        <v>-1</v>
      </c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88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18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5" t="s">
        <v>464</v>
      </c>
      <c r="BT783" s="95" t="s">
        <v>464</v>
      </c>
      <c r="BU783" s="95" t="s">
        <v>1266</v>
      </c>
      <c r="BV783" s="95">
        <v>125</v>
      </c>
      <c r="BW783" s="95">
        <v>220</v>
      </c>
      <c r="BX783" s="95" t="s">
        <v>1287</v>
      </c>
      <c r="BY783" s="95">
        <f t="shared" si="211"/>
        <v>288</v>
      </c>
      <c r="BZ783" s="81">
        <v>10520</v>
      </c>
      <c r="CA783">
        <f t="shared" si="198"/>
        <v>9.2610334862917014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6" t="s">
        <v>357</v>
      </c>
      <c r="F784" s="9">
        <v>-1</v>
      </c>
      <c r="G784">
        <v>-1</v>
      </c>
      <c r="H784" t="s">
        <v>1183</v>
      </c>
      <c r="I784" s="2"/>
      <c r="J784" s="25">
        <v>0</v>
      </c>
      <c r="K784">
        <v>0</v>
      </c>
      <c r="L784">
        <v>1</v>
      </c>
      <c r="M784" s="2">
        <v>-1</v>
      </c>
      <c r="N784" s="2"/>
      <c r="O784" s="2"/>
      <c r="P784" s="2"/>
      <c r="Q784" s="2"/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88"/>
        <v>0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18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5" t="s">
        <v>464</v>
      </c>
      <c r="BT784" s="95" t="s">
        <v>464</v>
      </c>
      <c r="BU784" s="95" t="s">
        <v>1266</v>
      </c>
      <c r="BV784" s="95">
        <v>125</v>
      </c>
      <c r="BW784" s="95">
        <v>220</v>
      </c>
      <c r="BX784" s="95" t="s">
        <v>1287</v>
      </c>
      <c r="BY784" s="95">
        <f t="shared" si="211"/>
        <v>288</v>
      </c>
      <c r="BZ784" s="81">
        <v>7320</v>
      </c>
      <c r="CA784">
        <f t="shared" si="198"/>
        <v>8.8983656069553572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7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88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19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  <c r="CA785" t="e">
        <f t="shared" si="198"/>
        <v>#NUM!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7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88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  <c r="CA786" t="e">
        <f t="shared" si="198"/>
        <v>#NUM!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7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88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  <c r="CA787" t="e">
        <f t="shared" si="198"/>
        <v>#NUM!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7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88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20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  <c r="CA788" t="e">
        <f t="shared" si="198"/>
        <v>#NUM!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7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88"/>
        <v>294.76648</v>
      </c>
      <c r="AD789" s="57">
        <v>0</v>
      </c>
      <c r="AE789" s="55">
        <v>0</v>
      </c>
      <c r="AF789" s="55">
        <v>0</v>
      </c>
      <c r="AG789" s="52">
        <f t="shared" si="220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  <c r="CA789" t="e">
        <f t="shared" si="198"/>
        <v>#NUM!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7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19.8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88"/>
        <v>579.42155000000002</v>
      </c>
      <c r="AD790" s="57">
        <v>0</v>
      </c>
      <c r="AE790" s="55">
        <v>0</v>
      </c>
      <c r="AF790" s="55">
        <v>0</v>
      </c>
      <c r="AG790" s="52">
        <f t="shared" si="220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  <c r="CA790" t="e">
        <f t="shared" si="198"/>
        <v>#NUM!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/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88"/>
        <v>240.73553001411099</v>
      </c>
      <c r="AD791" s="57">
        <v>0</v>
      </c>
      <c r="AE791" s="55">
        <v>0</v>
      </c>
      <c r="AF791" s="55">
        <v>0</v>
      </c>
      <c r="AG791" s="52">
        <f t="shared" si="220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21">273+812</f>
        <v>1085</v>
      </c>
      <c r="BK791" s="79">
        <v>12</v>
      </c>
      <c r="BS791" s="79" t="s">
        <v>464</v>
      </c>
      <c r="BT791" s="79" t="s">
        <v>464</v>
      </c>
      <c r="CA791" t="e">
        <f t="shared" si="198"/>
        <v>#NUM!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/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88"/>
        <v>239.58556799999997</v>
      </c>
      <c r="AD792" s="57">
        <v>0</v>
      </c>
      <c r="AE792" s="55">
        <v>0</v>
      </c>
      <c r="AF792" s="55">
        <v>0</v>
      </c>
      <c r="AG792" s="52">
        <f t="shared" si="220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21"/>
        <v>1085</v>
      </c>
      <c r="BK792" s="79">
        <v>12</v>
      </c>
      <c r="BS792" s="79" t="s">
        <v>464</v>
      </c>
      <c r="BT792" s="79" t="s">
        <v>464</v>
      </c>
      <c r="CA792" t="e">
        <f t="shared" si="198"/>
        <v>#NUM!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/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88"/>
        <v>306.87668099999996</v>
      </c>
      <c r="AD793" s="57">
        <v>0</v>
      </c>
      <c r="AE793" s="55">
        <v>0</v>
      </c>
      <c r="AF793" s="55">
        <v>0</v>
      </c>
      <c r="AG793" s="52">
        <f t="shared" si="220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21"/>
        <v>1085</v>
      </c>
      <c r="BK793" s="79">
        <v>12</v>
      </c>
      <c r="BS793" s="79" t="s">
        <v>464</v>
      </c>
      <c r="BT793" s="79" t="s">
        <v>464</v>
      </c>
      <c r="CA793" t="e">
        <f t="shared" si="198"/>
        <v>#NUM!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/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88"/>
        <v>332.78671800000001</v>
      </c>
      <c r="AD794" s="57">
        <v>0</v>
      </c>
      <c r="AE794" s="55">
        <v>0</v>
      </c>
      <c r="AF794" s="55">
        <v>0</v>
      </c>
      <c r="AG794" s="52">
        <f t="shared" si="220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21"/>
        <v>1085</v>
      </c>
      <c r="BK794" s="79">
        <v>12</v>
      </c>
      <c r="BS794" s="79" t="s">
        <v>464</v>
      </c>
      <c r="BT794" s="79" t="s">
        <v>464</v>
      </c>
      <c r="CA794" t="e">
        <f t="shared" ref="CA794:CA858" si="222">LN(BZ794)</f>
        <v>#NUM!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/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88"/>
        <v>377.70486</v>
      </c>
      <c r="AD795" s="57">
        <v>0</v>
      </c>
      <c r="AE795" s="55">
        <v>0</v>
      </c>
      <c r="AF795" s="55">
        <v>0</v>
      </c>
      <c r="AG795" s="52">
        <f t="shared" si="220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21"/>
        <v>1085</v>
      </c>
      <c r="BK795" s="79">
        <v>12</v>
      </c>
      <c r="BS795" s="79" t="s">
        <v>464</v>
      </c>
      <c r="BT795" s="79" t="s">
        <v>464</v>
      </c>
      <c r="CA795" t="e">
        <f t="shared" si="222"/>
        <v>#NUM!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/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88"/>
        <v>439.98518799999999</v>
      </c>
      <c r="AD796" s="57">
        <v>0</v>
      </c>
      <c r="AE796" s="55">
        <v>0</v>
      </c>
      <c r="AF796" s="55">
        <v>0</v>
      </c>
      <c r="AG796" s="52">
        <f t="shared" si="220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21"/>
        <v>1085</v>
      </c>
      <c r="BK796" s="79">
        <v>12</v>
      </c>
      <c r="BS796" s="79" t="s">
        <v>464</v>
      </c>
      <c r="BT796" s="79" t="s">
        <v>464</v>
      </c>
      <c r="CA796" t="e">
        <f t="shared" si="222"/>
        <v>#NUM!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/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88"/>
        <v>499.58358800000002</v>
      </c>
      <c r="AD797" s="57">
        <v>0</v>
      </c>
      <c r="AE797" s="55">
        <v>0</v>
      </c>
      <c r="AF797" s="55">
        <v>0</v>
      </c>
      <c r="AG797" s="52">
        <f t="shared" si="220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21"/>
        <v>1085</v>
      </c>
      <c r="BK797" s="79">
        <v>12</v>
      </c>
      <c r="BS797" s="79" t="s">
        <v>464</v>
      </c>
      <c r="BT797" s="79" t="s">
        <v>464</v>
      </c>
      <c r="CA797" t="e">
        <f t="shared" si="222"/>
        <v>#NUM!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 t="shared" si="188"/>
        <v>390.70352000000003</v>
      </c>
      <c r="AD798" s="57">
        <v>0</v>
      </c>
      <c r="AE798" s="55">
        <v>0</v>
      </c>
      <c r="AF798" s="55">
        <v>0</v>
      </c>
      <c r="AG798" s="52">
        <f t="shared" si="220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5" t="s">
        <v>464</v>
      </c>
      <c r="BT798" s="95" t="s">
        <v>464</v>
      </c>
      <c r="BU798" s="95" t="s">
        <v>1266</v>
      </c>
      <c r="BV798" s="95">
        <v>125</v>
      </c>
      <c r="BW798" s="95">
        <v>220</v>
      </c>
      <c r="BX798" s="95" t="s">
        <v>1287</v>
      </c>
      <c r="BY798" s="95">
        <f t="shared" ref="BY798:BY849" si="223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18.399999999999999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24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20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5" t="s">
        <v>464</v>
      </c>
      <c r="BT799" s="95" t="s">
        <v>464</v>
      </c>
      <c r="BU799" s="95" t="s">
        <v>1266</v>
      </c>
      <c r="BV799" s="95">
        <v>125</v>
      </c>
      <c r="BW799" s="95">
        <v>220</v>
      </c>
      <c r="BX799" s="95" t="s">
        <v>1287</v>
      </c>
      <c r="BY799" s="95">
        <f t="shared" si="223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24"/>
        <v>294.76648</v>
      </c>
      <c r="AD800" s="57">
        <v>0</v>
      </c>
      <c r="AE800" s="55">
        <v>0</v>
      </c>
      <c r="AF800" s="55">
        <v>0</v>
      </c>
      <c r="AG800" s="52">
        <f t="shared" si="220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5" t="s">
        <v>464</v>
      </c>
      <c r="BT800" s="95" t="s">
        <v>464</v>
      </c>
      <c r="BU800" s="95" t="s">
        <v>1266</v>
      </c>
      <c r="BV800" s="95">
        <v>125</v>
      </c>
      <c r="BW800" s="95">
        <v>220</v>
      </c>
      <c r="BX800" s="95" t="s">
        <v>1287</v>
      </c>
      <c r="BY800" s="95">
        <f t="shared" si="223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24"/>
        <v>316.65508</v>
      </c>
      <c r="AD801" s="57">
        <v>0</v>
      </c>
      <c r="AE801" s="55">
        <v>0</v>
      </c>
      <c r="AF801" s="55">
        <v>0</v>
      </c>
      <c r="AG801" s="52">
        <f t="shared" si="220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5" t="s">
        <v>464</v>
      </c>
      <c r="BT801" s="95" t="s">
        <v>464</v>
      </c>
      <c r="BU801" s="95" t="s">
        <v>1266</v>
      </c>
      <c r="BV801" s="95">
        <v>125</v>
      </c>
      <c r="BW801" s="95">
        <v>220</v>
      </c>
      <c r="BX801" s="95" t="s">
        <v>1287</v>
      </c>
      <c r="BY801" s="95">
        <f t="shared" si="223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24"/>
        <v>358.54766999999998</v>
      </c>
      <c r="AD802" s="57">
        <v>0</v>
      </c>
      <c r="AE802" s="55">
        <v>0</v>
      </c>
      <c r="AF802" s="55">
        <v>0</v>
      </c>
      <c r="AG802" s="52">
        <f t="shared" si="220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5" t="s">
        <v>464</v>
      </c>
      <c r="BT802" s="95" t="s">
        <v>464</v>
      </c>
      <c r="BU802" s="95" t="s">
        <v>1266</v>
      </c>
      <c r="BV802" s="95">
        <v>125</v>
      </c>
      <c r="BW802" s="95">
        <v>220</v>
      </c>
      <c r="BX802" s="95" t="s">
        <v>1287</v>
      </c>
      <c r="BY802" s="95">
        <f t="shared" si="223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24"/>
        <v>440.32085999999998</v>
      </c>
      <c r="AD803" s="57">
        <v>0</v>
      </c>
      <c r="AE803" s="55">
        <v>0</v>
      </c>
      <c r="AF803" s="55">
        <v>0</v>
      </c>
      <c r="AG803" s="52">
        <f t="shared" si="220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5" t="s">
        <v>464</v>
      </c>
      <c r="BT803" s="95" t="s">
        <v>464</v>
      </c>
      <c r="BU803" s="95" t="s">
        <v>1266</v>
      </c>
      <c r="BV803" s="95">
        <v>125</v>
      </c>
      <c r="BW803" s="95">
        <v>220</v>
      </c>
      <c r="BX803" s="95" t="s">
        <v>1287</v>
      </c>
      <c r="BY803" s="95">
        <f t="shared" si="223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24"/>
        <v>506.92950000000008</v>
      </c>
      <c r="AD804" s="57">
        <v>0</v>
      </c>
      <c r="AE804" s="55">
        <v>0</v>
      </c>
      <c r="AF804" s="55">
        <v>0</v>
      </c>
      <c r="AG804" s="52">
        <f t="shared" si="220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5" t="s">
        <v>464</v>
      </c>
      <c r="BT804" s="95" t="s">
        <v>464</v>
      </c>
      <c r="BU804" s="95" t="s">
        <v>1266</v>
      </c>
      <c r="BV804" s="95">
        <v>125</v>
      </c>
      <c r="BW804" s="95">
        <v>220</v>
      </c>
      <c r="BX804" s="95" t="s">
        <v>1287</v>
      </c>
      <c r="BY804" s="95">
        <f t="shared" si="223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17.600000000000001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24"/>
        <v>509.51510999999999</v>
      </c>
      <c r="AD805" s="57">
        <v>0</v>
      </c>
      <c r="AE805" s="55">
        <v>0</v>
      </c>
      <c r="AF805" s="55">
        <v>0</v>
      </c>
      <c r="AG805" s="52">
        <f t="shared" si="220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5" t="s">
        <v>464</v>
      </c>
      <c r="BT805" s="95" t="s">
        <v>464</v>
      </c>
      <c r="BU805" s="95" t="s">
        <v>1266</v>
      </c>
      <c r="BV805" s="95">
        <v>125</v>
      </c>
      <c r="BW805" s="95">
        <v>220</v>
      </c>
      <c r="BX805" s="95" t="s">
        <v>1287</v>
      </c>
      <c r="BY805" s="95">
        <f t="shared" si="223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19.8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24"/>
        <v>579.42155000000002</v>
      </c>
      <c r="AD806" s="57">
        <v>0</v>
      </c>
      <c r="AE806" s="55">
        <v>0</v>
      </c>
      <c r="AF806" s="55">
        <v>0</v>
      </c>
      <c r="AG806" s="52">
        <f t="shared" si="220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5" t="s">
        <v>464</v>
      </c>
      <c r="BT806" s="95" t="s">
        <v>464</v>
      </c>
      <c r="BU806" s="95" t="s">
        <v>1266</v>
      </c>
      <c r="BV806" s="95">
        <v>125</v>
      </c>
      <c r="BW806" s="95">
        <v>220</v>
      </c>
      <c r="BX806" s="95" t="s">
        <v>1287</v>
      </c>
      <c r="BY806" s="95">
        <f t="shared" si="223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24"/>
        <v>648.36538000000007</v>
      </c>
      <c r="AD807" s="57">
        <v>0</v>
      </c>
      <c r="AE807" s="55">
        <v>0</v>
      </c>
      <c r="AF807" s="55">
        <v>0</v>
      </c>
      <c r="AG807" s="52">
        <f t="shared" si="220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5" t="s">
        <v>464</v>
      </c>
      <c r="BT807" s="95" t="s">
        <v>464</v>
      </c>
      <c r="BU807" s="95" t="s">
        <v>1266</v>
      </c>
      <c r="BV807" s="95">
        <v>125</v>
      </c>
      <c r="BW807" s="95">
        <v>220</v>
      </c>
      <c r="BX807" s="95" t="s">
        <v>1287</v>
      </c>
      <c r="BY807" s="95">
        <f t="shared" si="223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24.3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24"/>
        <v>707.73140000000001</v>
      </c>
      <c r="AD808" s="57">
        <v>0</v>
      </c>
      <c r="AE808" s="55">
        <v>0</v>
      </c>
      <c r="AF808" s="55">
        <v>0</v>
      </c>
      <c r="AG808" s="52">
        <f t="shared" si="220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5" t="s">
        <v>464</v>
      </c>
      <c r="BT808" s="95" t="s">
        <v>464</v>
      </c>
      <c r="BU808" s="95" t="s">
        <v>1266</v>
      </c>
      <c r="BV808" s="95">
        <v>125</v>
      </c>
      <c r="BW808" s="95">
        <v>220</v>
      </c>
      <c r="BX808" s="95" t="s">
        <v>1287</v>
      </c>
      <c r="BY808" s="95">
        <f t="shared" si="223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24"/>
        <v>426.09807999999998</v>
      </c>
      <c r="AD809" s="57">
        <v>0</v>
      </c>
      <c r="AE809" s="55">
        <v>0</v>
      </c>
      <c r="AF809" s="55">
        <v>0</v>
      </c>
      <c r="AG809" s="52">
        <f t="shared" si="220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5" t="s">
        <v>464</v>
      </c>
      <c r="BT809" s="95" t="s">
        <v>464</v>
      </c>
      <c r="BU809" s="95" t="s">
        <v>1266</v>
      </c>
      <c r="BV809" s="95">
        <v>125</v>
      </c>
      <c r="BW809" s="95">
        <v>220</v>
      </c>
      <c r="BX809" s="95" t="s">
        <v>1287</v>
      </c>
      <c r="BY809" s="95">
        <f t="shared" si="223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24"/>
        <v>456.74212</v>
      </c>
      <c r="AD810" s="57">
        <v>0</v>
      </c>
      <c r="AE810" s="55">
        <v>0</v>
      </c>
      <c r="AF810" s="55">
        <v>0</v>
      </c>
      <c r="AG810" s="52">
        <f t="shared" si="220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5" t="s">
        <v>464</v>
      </c>
      <c r="BT810" s="95" t="s">
        <v>464</v>
      </c>
      <c r="BU810" s="95" t="s">
        <v>1266</v>
      </c>
      <c r="BV810" s="95">
        <v>125</v>
      </c>
      <c r="BW810" s="95">
        <v>220</v>
      </c>
      <c r="BX810" s="95" t="s">
        <v>1287</v>
      </c>
      <c r="BY810" s="95">
        <f t="shared" si="223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24"/>
        <v>388.64447999999999</v>
      </c>
      <c r="AD811" s="57">
        <v>0</v>
      </c>
      <c r="AE811" s="55">
        <v>0</v>
      </c>
      <c r="AF811" s="55">
        <v>0</v>
      </c>
      <c r="AG811" s="52">
        <f t="shared" si="220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5" t="s">
        <v>464</v>
      </c>
      <c r="BT811" s="95" t="s">
        <v>464</v>
      </c>
      <c r="BU811" s="95" t="s">
        <v>1266</v>
      </c>
      <c r="BV811" s="95">
        <v>125</v>
      </c>
      <c r="BW811" s="95">
        <v>220</v>
      </c>
      <c r="BX811" s="95" t="s">
        <v>1287</v>
      </c>
      <c r="BY811" s="95">
        <f t="shared" si="223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24"/>
        <v>513.86993999999993</v>
      </c>
      <c r="AD812" s="57">
        <v>0</v>
      </c>
      <c r="AE812" s="55">
        <v>0</v>
      </c>
      <c r="AF812" s="55">
        <v>0</v>
      </c>
      <c r="AG812" s="52">
        <f t="shared" si="220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5" t="s">
        <v>464</v>
      </c>
      <c r="BT812" s="95" t="s">
        <v>464</v>
      </c>
      <c r="BU812" s="95" t="s">
        <v>1266</v>
      </c>
      <c r="BV812" s="95">
        <v>125</v>
      </c>
      <c r="BW812" s="95">
        <v>220</v>
      </c>
      <c r="BX812" s="95" t="s">
        <v>1287</v>
      </c>
      <c r="BY812" s="95">
        <f t="shared" si="223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24"/>
        <v>287.35599999999999</v>
      </c>
      <c r="AD813" s="57">
        <v>0</v>
      </c>
      <c r="AE813" s="55">
        <v>0</v>
      </c>
      <c r="AF813" s="55">
        <v>0</v>
      </c>
      <c r="AG813" s="52">
        <f t="shared" si="220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5" t="s">
        <v>464</v>
      </c>
      <c r="BT813" s="95" t="s">
        <v>464</v>
      </c>
      <c r="BU813" s="95" t="s">
        <v>1266</v>
      </c>
      <c r="BV813" s="95">
        <v>125</v>
      </c>
      <c r="BW813" s="95">
        <v>220</v>
      </c>
      <c r="BX813" s="95" t="s">
        <v>1287</v>
      </c>
      <c r="BY813" s="95">
        <f t="shared" si="223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24"/>
        <v>307.20060000000001</v>
      </c>
      <c r="AD814" s="57">
        <v>0</v>
      </c>
      <c r="AE814" s="55">
        <v>0</v>
      </c>
      <c r="AF814" s="55">
        <v>0</v>
      </c>
      <c r="AG814" s="52">
        <f t="shared" si="220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5" t="s">
        <v>464</v>
      </c>
      <c r="BT814" s="95" t="s">
        <v>464</v>
      </c>
      <c r="BU814" s="95" t="s">
        <v>1266</v>
      </c>
      <c r="BV814" s="95">
        <v>125</v>
      </c>
      <c r="BW814" s="95">
        <v>220</v>
      </c>
      <c r="BX814" s="95" t="s">
        <v>1287</v>
      </c>
      <c r="BY814" s="95">
        <f t="shared" si="223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24"/>
        <v>348.63695999999999</v>
      </c>
      <c r="AD815" s="57">
        <v>0</v>
      </c>
      <c r="AE815" s="55">
        <v>0</v>
      </c>
      <c r="AF815" s="55">
        <v>0</v>
      </c>
      <c r="AG815" s="52">
        <f t="shared" si="220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5" t="s">
        <v>464</v>
      </c>
      <c r="BT815" s="95" t="s">
        <v>464</v>
      </c>
      <c r="BU815" s="95" t="s">
        <v>1266</v>
      </c>
      <c r="BV815" s="95">
        <v>125</v>
      </c>
      <c r="BW815" s="95">
        <v>220</v>
      </c>
      <c r="BX815" s="95" t="s">
        <v>1287</v>
      </c>
      <c r="BY815" s="95">
        <f t="shared" si="223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24"/>
        <v>421.64799999999997</v>
      </c>
      <c r="AD816" s="57">
        <v>0</v>
      </c>
      <c r="AE816" s="55">
        <v>0</v>
      </c>
      <c r="AF816" s="55">
        <v>0</v>
      </c>
      <c r="AG816" s="52">
        <f t="shared" si="220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5" t="s">
        <v>464</v>
      </c>
      <c r="BT816" s="95" t="s">
        <v>464</v>
      </c>
      <c r="BU816" s="95" t="s">
        <v>1266</v>
      </c>
      <c r="BV816" s="95">
        <v>125</v>
      </c>
      <c r="BW816" s="95">
        <v>220</v>
      </c>
      <c r="BX816" s="95" t="s">
        <v>1287</v>
      </c>
      <c r="BY816" s="95">
        <f t="shared" si="223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24"/>
        <v>482.29599999999994</v>
      </c>
      <c r="AD817" s="57">
        <v>0</v>
      </c>
      <c r="AE817" s="55">
        <v>0</v>
      </c>
      <c r="AF817" s="55">
        <v>0</v>
      </c>
      <c r="AG817" s="52">
        <f t="shared" si="220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5" t="s">
        <v>464</v>
      </c>
      <c r="BT817" s="95" t="s">
        <v>464</v>
      </c>
      <c r="BU817" s="95" t="s">
        <v>1266</v>
      </c>
      <c r="BV817" s="95">
        <v>125</v>
      </c>
      <c r="BW817" s="95">
        <v>220</v>
      </c>
      <c r="BX817" s="95" t="s">
        <v>1287</v>
      </c>
      <c r="BY817" s="95">
        <f t="shared" si="223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17.100000000000001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24"/>
        <v>482.09215999999998</v>
      </c>
      <c r="AD818" s="57">
        <v>0</v>
      </c>
      <c r="AE818" s="55">
        <v>0</v>
      </c>
      <c r="AF818" s="55">
        <v>0</v>
      </c>
      <c r="AG818" s="52">
        <f t="shared" si="220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5" t="s">
        <v>464</v>
      </c>
      <c r="BT818" s="95" t="s">
        <v>464</v>
      </c>
      <c r="BU818" s="95" t="s">
        <v>1266</v>
      </c>
      <c r="BV818" s="95">
        <v>125</v>
      </c>
      <c r="BW818" s="95">
        <v>220</v>
      </c>
      <c r="BX818" s="95" t="s">
        <v>1287</v>
      </c>
      <c r="BY818" s="95">
        <f t="shared" si="223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24"/>
        <v>581.30760999999995</v>
      </c>
      <c r="AD819" s="57">
        <v>0</v>
      </c>
      <c r="AE819" s="55">
        <v>0</v>
      </c>
      <c r="AF819" s="55">
        <v>0</v>
      </c>
      <c r="AG819" s="52">
        <f t="shared" si="220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5" t="s">
        <v>464</v>
      </c>
      <c r="BT819" s="95" t="s">
        <v>464</v>
      </c>
      <c r="BU819" s="95" t="s">
        <v>1266</v>
      </c>
      <c r="BV819" s="95">
        <v>125</v>
      </c>
      <c r="BW819" s="95">
        <v>220</v>
      </c>
      <c r="BX819" s="95" t="s">
        <v>1287</v>
      </c>
      <c r="BY819" s="95">
        <f t="shared" si="223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24"/>
        <v>629.14757999999995</v>
      </c>
      <c r="AD820" s="57">
        <v>0</v>
      </c>
      <c r="AE820" s="55">
        <v>0</v>
      </c>
      <c r="AF820" s="55">
        <v>0</v>
      </c>
      <c r="AG820" s="52">
        <f t="shared" si="220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5" t="s">
        <v>464</v>
      </c>
      <c r="BT820" s="95" t="s">
        <v>464</v>
      </c>
      <c r="BU820" s="95" t="s">
        <v>1266</v>
      </c>
      <c r="BV820" s="95">
        <v>125</v>
      </c>
      <c r="BW820" s="95">
        <v>220</v>
      </c>
      <c r="BX820" s="95" t="s">
        <v>1287</v>
      </c>
      <c r="BY820" s="95">
        <f t="shared" si="223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23.7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24"/>
        <v>675.84131999999988</v>
      </c>
      <c r="AD821" s="57">
        <v>0</v>
      </c>
      <c r="AE821" s="55">
        <v>0</v>
      </c>
      <c r="AF821" s="55">
        <v>0</v>
      </c>
      <c r="AG821" s="52">
        <f t="shared" si="220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5" t="s">
        <v>464</v>
      </c>
      <c r="BT821" s="95" t="s">
        <v>464</v>
      </c>
      <c r="BU821" s="95" t="s">
        <v>1266</v>
      </c>
      <c r="BV821" s="95">
        <v>125</v>
      </c>
      <c r="BW821" s="95">
        <v>220</v>
      </c>
      <c r="BX821" s="95" t="s">
        <v>1287</v>
      </c>
      <c r="BY821" s="95">
        <f t="shared" si="223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24"/>
        <v>410.80563000000001</v>
      </c>
      <c r="AD822" s="57">
        <v>0</v>
      </c>
      <c r="AE822" s="55">
        <v>0</v>
      </c>
      <c r="AF822" s="55">
        <v>0</v>
      </c>
      <c r="AG822" s="52">
        <f t="shared" si="220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5" t="s">
        <v>464</v>
      </c>
      <c r="BT822" s="95" t="s">
        <v>464</v>
      </c>
      <c r="BU822" s="95" t="s">
        <v>1266</v>
      </c>
      <c r="BV822" s="95">
        <v>125</v>
      </c>
      <c r="BW822" s="95">
        <v>220</v>
      </c>
      <c r="BX822" s="95" t="s">
        <v>1287</v>
      </c>
      <c r="BY822" s="95">
        <f t="shared" si="223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24"/>
        <v>430.81808000000007</v>
      </c>
      <c r="AD823" s="57">
        <v>0</v>
      </c>
      <c r="AE823" s="55">
        <v>0</v>
      </c>
      <c r="AF823" s="55">
        <v>0</v>
      </c>
      <c r="AG823" s="52">
        <f t="shared" si="220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5" t="s">
        <v>464</v>
      </c>
      <c r="BT823" s="95" t="s">
        <v>464</v>
      </c>
      <c r="BU823" s="95" t="s">
        <v>1266</v>
      </c>
      <c r="BV823" s="95">
        <v>125</v>
      </c>
      <c r="BW823" s="95">
        <v>220</v>
      </c>
      <c r="BX823" s="95" t="s">
        <v>1287</v>
      </c>
      <c r="BY823" s="95">
        <f t="shared" si="223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24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25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5" t="s">
        <v>464</v>
      </c>
      <c r="BT824" s="95" t="s">
        <v>464</v>
      </c>
      <c r="BU824" s="95" t="s">
        <v>1266</v>
      </c>
      <c r="BV824" s="95">
        <v>125</v>
      </c>
      <c r="BW824" s="95">
        <v>220</v>
      </c>
      <c r="BX824" s="95" t="s">
        <v>1287</v>
      </c>
      <c r="BY824" s="95">
        <f t="shared" si="223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18.399999999999999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26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25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5" t="s">
        <v>464</v>
      </c>
      <c r="BT825" s="95" t="s">
        <v>464</v>
      </c>
      <c r="BU825" s="95" t="s">
        <v>1266</v>
      </c>
      <c r="BV825" s="95">
        <v>125</v>
      </c>
      <c r="BW825" s="95">
        <v>220</v>
      </c>
      <c r="BX825" s="95" t="s">
        <v>1287</v>
      </c>
      <c r="BY825" s="95">
        <f t="shared" si="223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26"/>
        <v>294.76648</v>
      </c>
      <c r="AD826" s="57">
        <v>0</v>
      </c>
      <c r="AE826" s="55">
        <v>0</v>
      </c>
      <c r="AF826" s="55">
        <v>0</v>
      </c>
      <c r="AG826" s="52">
        <f t="shared" si="225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5" t="s">
        <v>464</v>
      </c>
      <c r="BT826" s="95" t="s">
        <v>464</v>
      </c>
      <c r="BU826" s="95" t="s">
        <v>1266</v>
      </c>
      <c r="BV826" s="95">
        <v>125</v>
      </c>
      <c r="BW826" s="95">
        <v>220</v>
      </c>
      <c r="BX826" s="95" t="s">
        <v>1287</v>
      </c>
      <c r="BY826" s="95">
        <f t="shared" si="223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26"/>
        <v>316.65508</v>
      </c>
      <c r="AD827" s="57">
        <v>0</v>
      </c>
      <c r="AE827" s="55">
        <v>0</v>
      </c>
      <c r="AF827" s="55">
        <v>0</v>
      </c>
      <c r="AG827" s="52">
        <f t="shared" si="225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5" t="s">
        <v>464</v>
      </c>
      <c r="BT827" s="95" t="s">
        <v>464</v>
      </c>
      <c r="BU827" s="95" t="s">
        <v>1266</v>
      </c>
      <c r="BV827" s="95">
        <v>125</v>
      </c>
      <c r="BW827" s="95">
        <v>220</v>
      </c>
      <c r="BX827" s="95" t="s">
        <v>1287</v>
      </c>
      <c r="BY827" s="95">
        <f t="shared" si="223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26"/>
        <v>358.54766999999998</v>
      </c>
      <c r="AD828" s="57">
        <v>0</v>
      </c>
      <c r="AE828" s="55">
        <v>0</v>
      </c>
      <c r="AF828" s="55">
        <v>0</v>
      </c>
      <c r="AG828" s="52">
        <f t="shared" si="225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5" t="s">
        <v>464</v>
      </c>
      <c r="BT828" s="95" t="s">
        <v>464</v>
      </c>
      <c r="BU828" s="95" t="s">
        <v>1266</v>
      </c>
      <c r="BV828" s="95">
        <v>125</v>
      </c>
      <c r="BW828" s="95">
        <v>220</v>
      </c>
      <c r="BX828" s="95" t="s">
        <v>1287</v>
      </c>
      <c r="BY828" s="95">
        <f t="shared" si="223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26"/>
        <v>440.32085999999998</v>
      </c>
      <c r="AD829" s="57">
        <v>0</v>
      </c>
      <c r="AE829" s="55">
        <v>0</v>
      </c>
      <c r="AF829" s="55">
        <v>0</v>
      </c>
      <c r="AG829" s="52">
        <f t="shared" si="225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5" t="s">
        <v>464</v>
      </c>
      <c r="BT829" s="95" t="s">
        <v>464</v>
      </c>
      <c r="BU829" s="95" t="s">
        <v>1266</v>
      </c>
      <c r="BV829" s="95">
        <v>125</v>
      </c>
      <c r="BW829" s="95">
        <v>220</v>
      </c>
      <c r="BX829" s="95" t="s">
        <v>1287</v>
      </c>
      <c r="BY829" s="95">
        <f t="shared" si="223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26"/>
        <v>506.92950000000008</v>
      </c>
      <c r="AD830" s="57">
        <v>0</v>
      </c>
      <c r="AE830" s="55">
        <v>0</v>
      </c>
      <c r="AF830" s="55">
        <v>0</v>
      </c>
      <c r="AG830" s="52">
        <f t="shared" si="225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5" t="s">
        <v>464</v>
      </c>
      <c r="BT830" s="95" t="s">
        <v>464</v>
      </c>
      <c r="BU830" s="95" t="s">
        <v>1266</v>
      </c>
      <c r="BV830" s="95">
        <v>125</v>
      </c>
      <c r="BW830" s="95">
        <v>220</v>
      </c>
      <c r="BX830" s="95" t="s">
        <v>1287</v>
      </c>
      <c r="BY830" s="95">
        <f t="shared" si="223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17.600000000000001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26"/>
        <v>509.51510999999999</v>
      </c>
      <c r="AD831" s="57">
        <v>0</v>
      </c>
      <c r="AE831" s="55">
        <v>0</v>
      </c>
      <c r="AF831" s="55">
        <v>0</v>
      </c>
      <c r="AG831" s="52">
        <f t="shared" si="225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5" t="s">
        <v>464</v>
      </c>
      <c r="BT831" s="95" t="s">
        <v>464</v>
      </c>
      <c r="BU831" s="95" t="s">
        <v>1266</v>
      </c>
      <c r="BV831" s="95">
        <v>125</v>
      </c>
      <c r="BW831" s="95">
        <v>220</v>
      </c>
      <c r="BX831" s="95" t="s">
        <v>1287</v>
      </c>
      <c r="BY831" s="95">
        <f t="shared" si="223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19.8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26"/>
        <v>579.42155000000002</v>
      </c>
      <c r="AD832" s="57">
        <v>0</v>
      </c>
      <c r="AE832" s="55">
        <v>0</v>
      </c>
      <c r="AF832" s="55">
        <v>0</v>
      </c>
      <c r="AG832" s="52">
        <f t="shared" si="225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5" t="s">
        <v>464</v>
      </c>
      <c r="BT832" s="95" t="s">
        <v>464</v>
      </c>
      <c r="BU832" s="95" t="s">
        <v>1266</v>
      </c>
      <c r="BV832" s="95">
        <v>125</v>
      </c>
      <c r="BW832" s="95">
        <v>220</v>
      </c>
      <c r="BX832" s="95" t="s">
        <v>1287</v>
      </c>
      <c r="BY832" s="95">
        <f t="shared" si="223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26"/>
        <v>648.36538000000007</v>
      </c>
      <c r="AD833" s="57">
        <v>0</v>
      </c>
      <c r="AE833" s="55">
        <v>0</v>
      </c>
      <c r="AF833" s="55">
        <v>0</v>
      </c>
      <c r="AG833" s="52">
        <f t="shared" si="225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5" t="s">
        <v>464</v>
      </c>
      <c r="BT833" s="95" t="s">
        <v>464</v>
      </c>
      <c r="BU833" s="95" t="s">
        <v>1266</v>
      </c>
      <c r="BV833" s="95">
        <v>125</v>
      </c>
      <c r="BW833" s="95">
        <v>220</v>
      </c>
      <c r="BX833" s="95" t="s">
        <v>1287</v>
      </c>
      <c r="BY833" s="95">
        <f t="shared" si="223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24.3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26"/>
        <v>707.73140000000001</v>
      </c>
      <c r="AD834" s="57">
        <v>0</v>
      </c>
      <c r="AE834" s="55">
        <v>0</v>
      </c>
      <c r="AF834" s="55">
        <v>0</v>
      </c>
      <c r="AG834" s="52">
        <f t="shared" si="225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5" t="s">
        <v>464</v>
      </c>
      <c r="BT834" s="95" t="s">
        <v>464</v>
      </c>
      <c r="BU834" s="95" t="s">
        <v>1266</v>
      </c>
      <c r="BV834" s="95">
        <v>125</v>
      </c>
      <c r="BW834" s="95">
        <v>220</v>
      </c>
      <c r="BX834" s="95" t="s">
        <v>1287</v>
      </c>
      <c r="BY834" s="95">
        <f t="shared" si="223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26"/>
        <v>426.09807999999998</v>
      </c>
      <c r="AD835" s="57">
        <v>0</v>
      </c>
      <c r="AE835" s="55">
        <v>0</v>
      </c>
      <c r="AF835" s="55">
        <v>0</v>
      </c>
      <c r="AG835" s="52">
        <f t="shared" si="225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5" t="s">
        <v>464</v>
      </c>
      <c r="BT835" s="95" t="s">
        <v>464</v>
      </c>
      <c r="BU835" s="95" t="s">
        <v>1266</v>
      </c>
      <c r="BV835" s="95">
        <v>125</v>
      </c>
      <c r="BW835" s="95">
        <v>220</v>
      </c>
      <c r="BX835" s="95" t="s">
        <v>1287</v>
      </c>
      <c r="BY835" s="95">
        <f t="shared" si="223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26"/>
        <v>456.74212</v>
      </c>
      <c r="AD836" s="57">
        <v>0</v>
      </c>
      <c r="AE836" s="55">
        <v>0</v>
      </c>
      <c r="AF836" s="55">
        <v>0</v>
      </c>
      <c r="AG836" s="52">
        <f t="shared" si="225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5" t="s">
        <v>464</v>
      </c>
      <c r="BT836" s="95" t="s">
        <v>464</v>
      </c>
      <c r="BU836" s="95" t="s">
        <v>1266</v>
      </c>
      <c r="BV836" s="95">
        <v>125</v>
      </c>
      <c r="BW836" s="95">
        <v>220</v>
      </c>
      <c r="BX836" s="95" t="s">
        <v>1287</v>
      </c>
      <c r="BY836" s="95">
        <f t="shared" si="223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26"/>
        <v>388.64447999999999</v>
      </c>
      <c r="AD837" s="57">
        <v>0</v>
      </c>
      <c r="AE837" s="55">
        <v>0</v>
      </c>
      <c r="AF837" s="55">
        <v>0</v>
      </c>
      <c r="AG837" s="52">
        <f t="shared" si="225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5" t="s">
        <v>464</v>
      </c>
      <c r="BT837" s="95" t="s">
        <v>464</v>
      </c>
      <c r="BU837" s="95" t="s">
        <v>1266</v>
      </c>
      <c r="BV837" s="95">
        <v>125</v>
      </c>
      <c r="BW837" s="95">
        <v>220</v>
      </c>
      <c r="BX837" s="95" t="s">
        <v>1287</v>
      </c>
      <c r="BY837" s="95">
        <f t="shared" si="223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26"/>
        <v>513.86993999999993</v>
      </c>
      <c r="AD838" s="57">
        <v>0</v>
      </c>
      <c r="AE838" s="55">
        <v>0</v>
      </c>
      <c r="AF838" s="55">
        <v>0</v>
      </c>
      <c r="AG838" s="52">
        <f t="shared" si="225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5" t="s">
        <v>464</v>
      </c>
      <c r="BT838" s="95" t="s">
        <v>464</v>
      </c>
      <c r="BU838" s="95" t="s">
        <v>1266</v>
      </c>
      <c r="BV838" s="95">
        <v>125</v>
      </c>
      <c r="BW838" s="95">
        <v>220</v>
      </c>
      <c r="BX838" s="95" t="s">
        <v>1287</v>
      </c>
      <c r="BY838" s="95">
        <f t="shared" si="223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26"/>
        <v>287.35599999999999</v>
      </c>
      <c r="AD839" s="57">
        <v>0</v>
      </c>
      <c r="AE839" s="55">
        <v>0</v>
      </c>
      <c r="AF839" s="55">
        <v>0</v>
      </c>
      <c r="AG839" s="52">
        <f t="shared" si="225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5" t="s">
        <v>464</v>
      </c>
      <c r="BT839" s="95" t="s">
        <v>464</v>
      </c>
      <c r="BU839" s="95" t="s">
        <v>1266</v>
      </c>
      <c r="BV839" s="95">
        <v>125</v>
      </c>
      <c r="BW839" s="95">
        <v>220</v>
      </c>
      <c r="BX839" s="95" t="s">
        <v>1287</v>
      </c>
      <c r="BY839" s="95">
        <f t="shared" si="223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26"/>
        <v>307.20060000000001</v>
      </c>
      <c r="AD840" s="57">
        <v>0</v>
      </c>
      <c r="AE840" s="55">
        <v>0</v>
      </c>
      <c r="AF840" s="55">
        <v>0</v>
      </c>
      <c r="AG840" s="52">
        <f t="shared" si="225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5" t="s">
        <v>464</v>
      </c>
      <c r="BT840" s="95" t="s">
        <v>464</v>
      </c>
      <c r="BU840" s="95" t="s">
        <v>1266</v>
      </c>
      <c r="BV840" s="95">
        <v>125</v>
      </c>
      <c r="BW840" s="95">
        <v>220</v>
      </c>
      <c r="BX840" s="95" t="s">
        <v>1287</v>
      </c>
      <c r="BY840" s="95">
        <f t="shared" si="223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26"/>
        <v>348.63695999999999</v>
      </c>
      <c r="AD841" s="57">
        <v>0</v>
      </c>
      <c r="AE841" s="55">
        <v>0</v>
      </c>
      <c r="AF841" s="55">
        <v>0</v>
      </c>
      <c r="AG841" s="52">
        <f t="shared" si="225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5" t="s">
        <v>464</v>
      </c>
      <c r="BT841" s="95" t="s">
        <v>464</v>
      </c>
      <c r="BU841" s="95" t="s">
        <v>1266</v>
      </c>
      <c r="BV841" s="95">
        <v>125</v>
      </c>
      <c r="BW841" s="95">
        <v>220</v>
      </c>
      <c r="BX841" s="95" t="s">
        <v>1287</v>
      </c>
      <c r="BY841" s="95">
        <f t="shared" si="223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26"/>
        <v>421.64799999999997</v>
      </c>
      <c r="AD842" s="57">
        <v>0</v>
      </c>
      <c r="AE842" s="55">
        <v>0</v>
      </c>
      <c r="AF842" s="55">
        <v>0</v>
      </c>
      <c r="AG842" s="52">
        <f t="shared" si="225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5" t="s">
        <v>464</v>
      </c>
      <c r="BT842" s="95" t="s">
        <v>464</v>
      </c>
      <c r="BU842" s="95" t="s">
        <v>1266</v>
      </c>
      <c r="BV842" s="95">
        <v>125</v>
      </c>
      <c r="BW842" s="95">
        <v>220</v>
      </c>
      <c r="BX842" s="95" t="s">
        <v>1287</v>
      </c>
      <c r="BY842" s="95">
        <f t="shared" si="223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26"/>
        <v>482.29599999999994</v>
      </c>
      <c r="AD843" s="57">
        <v>0</v>
      </c>
      <c r="AE843" s="55">
        <v>0</v>
      </c>
      <c r="AF843" s="55">
        <v>0</v>
      </c>
      <c r="AG843" s="52">
        <f t="shared" si="225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5" t="s">
        <v>464</v>
      </c>
      <c r="BT843" s="95" t="s">
        <v>464</v>
      </c>
      <c r="BU843" s="95" t="s">
        <v>1266</v>
      </c>
      <c r="BV843" s="95">
        <v>125</v>
      </c>
      <c r="BW843" s="95">
        <v>220</v>
      </c>
      <c r="BX843" s="95" t="s">
        <v>1287</v>
      </c>
      <c r="BY843" s="95">
        <f t="shared" si="223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17.100000000000001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26"/>
        <v>482.09215999999998</v>
      </c>
      <c r="AD844" s="57">
        <v>0</v>
      </c>
      <c r="AE844" s="55">
        <v>0</v>
      </c>
      <c r="AF844" s="55">
        <v>0</v>
      </c>
      <c r="AG844" s="52">
        <f t="shared" si="225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5" t="s">
        <v>464</v>
      </c>
      <c r="BT844" s="95" t="s">
        <v>464</v>
      </c>
      <c r="BU844" s="95" t="s">
        <v>1266</v>
      </c>
      <c r="BV844" s="95">
        <v>125</v>
      </c>
      <c r="BW844" s="95">
        <v>220</v>
      </c>
      <c r="BX844" s="95" t="s">
        <v>1287</v>
      </c>
      <c r="BY844" s="95">
        <f t="shared" si="223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26"/>
        <v>581.30760999999995</v>
      </c>
      <c r="AD845" s="57">
        <v>0</v>
      </c>
      <c r="AE845" s="55">
        <v>0</v>
      </c>
      <c r="AF845" s="55">
        <v>0</v>
      </c>
      <c r="AG845" s="52">
        <f t="shared" si="225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5" t="s">
        <v>464</v>
      </c>
      <c r="BT845" s="95" t="s">
        <v>464</v>
      </c>
      <c r="BU845" s="95" t="s">
        <v>1266</v>
      </c>
      <c r="BV845" s="95">
        <v>125</v>
      </c>
      <c r="BW845" s="95">
        <v>220</v>
      </c>
      <c r="BX845" s="95" t="s">
        <v>1287</v>
      </c>
      <c r="BY845" s="95">
        <f t="shared" si="223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26"/>
        <v>629.14757999999995</v>
      </c>
      <c r="AD846" s="57">
        <v>0</v>
      </c>
      <c r="AE846" s="55">
        <v>0</v>
      </c>
      <c r="AF846" s="55">
        <v>0</v>
      </c>
      <c r="AG846" s="52">
        <f t="shared" si="225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5" t="s">
        <v>464</v>
      </c>
      <c r="BT846" s="95" t="s">
        <v>464</v>
      </c>
      <c r="BU846" s="95" t="s">
        <v>1266</v>
      </c>
      <c r="BV846" s="95">
        <v>125</v>
      </c>
      <c r="BW846" s="95">
        <v>220</v>
      </c>
      <c r="BX846" s="95" t="s">
        <v>1287</v>
      </c>
      <c r="BY846" s="95">
        <f t="shared" si="223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23.7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26"/>
        <v>675.84131999999988</v>
      </c>
      <c r="AD847" s="57">
        <v>0</v>
      </c>
      <c r="AE847" s="55">
        <v>0</v>
      </c>
      <c r="AF847" s="55">
        <v>0</v>
      </c>
      <c r="AG847" s="52">
        <f t="shared" si="225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5" t="s">
        <v>464</v>
      </c>
      <c r="BT847" s="95" t="s">
        <v>464</v>
      </c>
      <c r="BU847" s="95" t="s">
        <v>1266</v>
      </c>
      <c r="BV847" s="95">
        <v>125</v>
      </c>
      <c r="BW847" s="95">
        <v>220</v>
      </c>
      <c r="BX847" s="95" t="s">
        <v>1287</v>
      </c>
      <c r="BY847" s="95">
        <f t="shared" si="223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26"/>
        <v>410.80563000000001</v>
      </c>
      <c r="AD848" s="57">
        <v>0</v>
      </c>
      <c r="AE848" s="55">
        <v>0</v>
      </c>
      <c r="AF848" s="55">
        <v>0</v>
      </c>
      <c r="AG848" s="52">
        <f t="shared" si="225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5" t="s">
        <v>464</v>
      </c>
      <c r="BT848" s="95" t="s">
        <v>464</v>
      </c>
      <c r="BU848" s="95" t="s">
        <v>1266</v>
      </c>
      <c r="BV848" s="95">
        <v>125</v>
      </c>
      <c r="BW848" s="95">
        <v>220</v>
      </c>
      <c r="BX848" s="95" t="s">
        <v>1287</v>
      </c>
      <c r="BY848" s="95">
        <f t="shared" si="223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26"/>
        <v>430.81808000000007</v>
      </c>
      <c r="AD849" s="57">
        <v>0</v>
      </c>
      <c r="AE849" s="55">
        <v>0</v>
      </c>
      <c r="AF849" s="55">
        <v>0</v>
      </c>
      <c r="AG849" s="52">
        <f t="shared" si="225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5" t="s">
        <v>464</v>
      </c>
      <c r="BT849" s="95" t="s">
        <v>464</v>
      </c>
      <c r="BU849" s="95" t="s">
        <v>1266</v>
      </c>
      <c r="BV849" s="95">
        <v>125</v>
      </c>
      <c r="BW849" s="95">
        <v>220</v>
      </c>
      <c r="BX849" s="95" t="s">
        <v>1287</v>
      </c>
      <c r="BY849" s="95">
        <f t="shared" si="223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/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24"/>
        <v>316.75682500000005</v>
      </c>
      <c r="AD850" s="57">
        <v>0</v>
      </c>
      <c r="AE850" s="55">
        <v>0</v>
      </c>
      <c r="AF850" s="55">
        <v>0</v>
      </c>
      <c r="AG850" s="52">
        <f t="shared" si="220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  <c r="CA850" t="e">
        <f t="shared" si="222"/>
        <v>#NUM!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/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24"/>
        <v>324.31630000000001</v>
      </c>
      <c r="AD851" s="57">
        <v>0</v>
      </c>
      <c r="AE851" s="55">
        <v>0</v>
      </c>
      <c r="AF851" s="55">
        <v>0</v>
      </c>
      <c r="AG851" s="52">
        <f t="shared" si="220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  <c r="CA851" t="e">
        <f t="shared" si="222"/>
        <v>#NUM!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/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24"/>
        <v>345.36425000000003</v>
      </c>
      <c r="AD852" s="57">
        <v>0</v>
      </c>
      <c r="AE852" s="55">
        <v>0</v>
      </c>
      <c r="AF852" s="55">
        <v>0</v>
      </c>
      <c r="AG852" s="52">
        <f t="shared" si="220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  <c r="CA852" t="e">
        <f t="shared" si="222"/>
        <v>#NUM!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/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24"/>
        <v>374.41635000000008</v>
      </c>
      <c r="AD853" s="57">
        <v>0</v>
      </c>
      <c r="AE853" s="55">
        <v>0</v>
      </c>
      <c r="AF853" s="55">
        <v>0</v>
      </c>
      <c r="AG853" s="52">
        <f t="shared" si="220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  <c r="CA853" t="e">
        <f t="shared" si="222"/>
        <v>#NUM!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/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24"/>
        <v>403.61667500000004</v>
      </c>
      <c r="AD854" s="57">
        <v>0</v>
      </c>
      <c r="AE854" s="55">
        <v>0</v>
      </c>
      <c r="AF854" s="55">
        <v>0</v>
      </c>
      <c r="AG854" s="52">
        <f t="shared" si="220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  <c r="CA854" t="e">
        <f t="shared" si="222"/>
        <v>#NUM!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/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24"/>
        <v>491.958775</v>
      </c>
      <c r="AD855" s="57">
        <v>0</v>
      </c>
      <c r="AE855" s="55">
        <v>0</v>
      </c>
      <c r="AF855" s="55">
        <v>0</v>
      </c>
      <c r="AG855" s="52">
        <f t="shared" si="220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  <c r="CA855" t="e">
        <f t="shared" si="222"/>
        <v>#NUM!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49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/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24"/>
        <v>573.18607500000007</v>
      </c>
      <c r="AD856" s="57">
        <v>0</v>
      </c>
      <c r="AE856" s="55">
        <v>0</v>
      </c>
      <c r="AF856" s="55">
        <v>0</v>
      </c>
      <c r="AG856" s="52">
        <f t="shared" si="220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  <c r="CA856" t="e">
        <f t="shared" si="222"/>
        <v>#NUM!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/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24"/>
        <v>388.97539902</v>
      </c>
      <c r="AD857" s="57">
        <v>0</v>
      </c>
      <c r="AE857" s="55">
        <v>0</v>
      </c>
      <c r="AF857" s="55">
        <v>0</v>
      </c>
      <c r="AG857" s="52">
        <f t="shared" si="220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5" t="s">
        <v>464</v>
      </c>
      <c r="BT857" s="95" t="s">
        <v>464</v>
      </c>
      <c r="BU857" s="95" t="s">
        <v>1266</v>
      </c>
      <c r="BV857" s="95">
        <v>125</v>
      </c>
      <c r="BW857" s="95">
        <v>220</v>
      </c>
      <c r="BX857" s="95" t="s">
        <v>1287</v>
      </c>
      <c r="BY857" s="95">
        <f t="shared" ref="BY857:BY877" si="227">273+15</f>
        <v>288</v>
      </c>
      <c r="BZ857" s="81">
        <v>44</v>
      </c>
      <c r="CA857">
        <f t="shared" si="222"/>
        <v>3.784189633918261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/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24"/>
        <v>357.04353880000002</v>
      </c>
      <c r="AD858" s="57">
        <v>0</v>
      </c>
      <c r="AE858" s="55">
        <v>0</v>
      </c>
      <c r="AF858" s="55">
        <v>0</v>
      </c>
      <c r="AG858" s="52">
        <f t="shared" si="220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5" t="s">
        <v>464</v>
      </c>
      <c r="BT858" s="95" t="s">
        <v>464</v>
      </c>
      <c r="BU858" s="95" t="s">
        <v>1266</v>
      </c>
      <c r="BV858" s="95">
        <v>125</v>
      </c>
      <c r="BW858" s="95">
        <v>220</v>
      </c>
      <c r="BX858" s="95" t="s">
        <v>1287</v>
      </c>
      <c r="BY858" s="95">
        <f t="shared" si="227"/>
        <v>288</v>
      </c>
      <c r="BZ858" s="81">
        <v>4800</v>
      </c>
      <c r="CA858">
        <f t="shared" si="222"/>
        <v>8.4763711968959825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/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28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29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5" t="s">
        <v>464</v>
      </c>
      <c r="BT859" s="95" t="s">
        <v>464</v>
      </c>
      <c r="BU859" s="95" t="s">
        <v>1266</v>
      </c>
      <c r="BV859" s="95">
        <v>125</v>
      </c>
      <c r="BW859" s="95">
        <v>220</v>
      </c>
      <c r="BX859" s="95" t="s">
        <v>1287</v>
      </c>
      <c r="BY859" s="95">
        <f t="shared" si="227"/>
        <v>288</v>
      </c>
      <c r="BZ859" s="81">
        <v>4800</v>
      </c>
      <c r="CA859">
        <f t="shared" ref="CA859:CA860" si="230">LN(BZ859)</f>
        <v>8.4763711968959825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/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28"/>
        <v>357.04353880000002</v>
      </c>
      <c r="AD860" s="57">
        <v>0</v>
      </c>
      <c r="AE860" s="55">
        <v>0</v>
      </c>
      <c r="AF860" s="55">
        <v>0</v>
      </c>
      <c r="AG860" s="52">
        <f t="shared" si="229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5" t="s">
        <v>464</v>
      </c>
      <c r="BT860" s="95" t="s">
        <v>464</v>
      </c>
      <c r="BU860" s="95" t="s">
        <v>1266</v>
      </c>
      <c r="BV860" s="95">
        <v>125</v>
      </c>
      <c r="BW860" s="95">
        <v>220</v>
      </c>
      <c r="BX860" s="95" t="s">
        <v>1287</v>
      </c>
      <c r="BY860" s="95">
        <f t="shared" si="227"/>
        <v>288</v>
      </c>
      <c r="BZ860" s="81">
        <v>68000</v>
      </c>
      <c r="CA860">
        <f t="shared" si="230"/>
        <v>11.127262984158243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/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31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32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5" t="s">
        <v>464</v>
      </c>
      <c r="BT861" s="95" t="s">
        <v>464</v>
      </c>
      <c r="BU861" s="95" t="s">
        <v>1266</v>
      </c>
      <c r="BV861" s="95">
        <v>125</v>
      </c>
      <c r="BW861" s="95">
        <v>220</v>
      </c>
      <c r="BX861" s="95" t="s">
        <v>1287</v>
      </c>
      <c r="BY861" s="95">
        <f t="shared" si="227"/>
        <v>288</v>
      </c>
      <c r="BZ861" s="81">
        <v>8000</v>
      </c>
      <c r="CA861">
        <f t="shared" ref="CA861" si="233">LN(BZ861)</f>
        <v>8.987196820661973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/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34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35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5" t="s">
        <v>464</v>
      </c>
      <c r="BT862" s="95" t="s">
        <v>464</v>
      </c>
      <c r="BU862" s="95" t="s">
        <v>1266</v>
      </c>
      <c r="BV862" s="95">
        <v>125</v>
      </c>
      <c r="BW862" s="95">
        <v>220</v>
      </c>
      <c r="BX862" s="95" t="s">
        <v>1287</v>
      </c>
      <c r="BY862" s="95">
        <f t="shared" si="227"/>
        <v>288</v>
      </c>
      <c r="BZ862" s="81">
        <v>20000</v>
      </c>
      <c r="CA862">
        <f t="shared" ref="CA862" si="236">LN(BZ862)</f>
        <v>9.9034875525361272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/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37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38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5" t="s">
        <v>464</v>
      </c>
      <c r="BT863" s="95" t="s">
        <v>464</v>
      </c>
      <c r="BU863" s="95" t="s">
        <v>1266</v>
      </c>
      <c r="BV863" s="95">
        <v>125</v>
      </c>
      <c r="BW863" s="95">
        <v>220</v>
      </c>
      <c r="BX863" s="95" t="s">
        <v>1287</v>
      </c>
      <c r="BY863" s="95">
        <f t="shared" si="227"/>
        <v>288</v>
      </c>
      <c r="BZ863" s="81">
        <v>52000</v>
      </c>
      <c r="CA863">
        <f t="shared" ref="CA863" si="239">LN(BZ863)</f>
        <v>10.858998997563564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/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40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41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5" t="s">
        <v>464</v>
      </c>
      <c r="BT864" s="95" t="s">
        <v>464</v>
      </c>
      <c r="BU864" s="95" t="s">
        <v>1266</v>
      </c>
      <c r="BV864" s="95">
        <v>125</v>
      </c>
      <c r="BW864" s="95">
        <v>220</v>
      </c>
      <c r="BX864" s="95" t="s">
        <v>1287</v>
      </c>
      <c r="BY864" s="95">
        <f t="shared" si="227"/>
        <v>288</v>
      </c>
      <c r="BZ864" s="81">
        <v>100000</v>
      </c>
      <c r="CA864">
        <f t="shared" ref="CA864:CA866" si="242">LN(BZ864)</f>
        <v>11.512925464970229</v>
      </c>
    </row>
    <row r="865" spans="1:79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/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40"/>
        <v>357.04353880000002</v>
      </c>
      <c r="AD865" s="57">
        <v>0</v>
      </c>
      <c r="AE865" s="55">
        <v>0</v>
      </c>
      <c r="AF865" s="55">
        <v>0</v>
      </c>
      <c r="AG865" s="52">
        <f t="shared" si="241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5" t="s">
        <v>464</v>
      </c>
      <c r="BT865" s="95" t="s">
        <v>464</v>
      </c>
      <c r="BU865" s="95" t="s">
        <v>1266</v>
      </c>
      <c r="BV865" s="95">
        <v>125</v>
      </c>
      <c r="BW865" s="95">
        <v>220</v>
      </c>
      <c r="BX865" s="95" t="s">
        <v>1287</v>
      </c>
      <c r="BY865" s="95">
        <f t="shared" si="227"/>
        <v>288</v>
      </c>
      <c r="BZ865" s="81">
        <v>140000</v>
      </c>
      <c r="CA865">
        <f t="shared" si="242"/>
        <v>11.849397701591441</v>
      </c>
    </row>
    <row r="866" spans="1:79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/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40"/>
        <v>357.04353880000002</v>
      </c>
      <c r="AD866" s="57">
        <v>0</v>
      </c>
      <c r="AE866" s="55">
        <v>0</v>
      </c>
      <c r="AF866" s="55">
        <v>0</v>
      </c>
      <c r="AG866" s="52">
        <f t="shared" si="241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5" t="s">
        <v>464</v>
      </c>
      <c r="BT866" s="95" t="s">
        <v>464</v>
      </c>
      <c r="BU866" s="95" t="s">
        <v>1266</v>
      </c>
      <c r="BV866" s="95">
        <v>125</v>
      </c>
      <c r="BW866" s="95">
        <v>220</v>
      </c>
      <c r="BX866" s="95" t="s">
        <v>1287</v>
      </c>
      <c r="BY866" s="95">
        <f t="shared" si="227"/>
        <v>288</v>
      </c>
      <c r="BZ866" s="81">
        <v>152000</v>
      </c>
      <c r="CA866">
        <f t="shared" si="242"/>
        <v>11.931635799828413</v>
      </c>
    </row>
    <row r="867" spans="1:79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/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43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44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5" t="s">
        <v>464</v>
      </c>
      <c r="BT867" s="95" t="s">
        <v>464</v>
      </c>
      <c r="BU867" s="95" t="s">
        <v>1266</v>
      </c>
      <c r="BV867" s="95">
        <v>125</v>
      </c>
      <c r="BW867" s="95">
        <v>220</v>
      </c>
      <c r="BX867" s="95" t="s">
        <v>1287</v>
      </c>
      <c r="BY867" s="95">
        <f t="shared" si="227"/>
        <v>288</v>
      </c>
      <c r="BZ867" s="81">
        <v>6000</v>
      </c>
      <c r="CA867">
        <f t="shared" ref="CA867" si="245">LN(BZ867)</f>
        <v>8.6995147482101913</v>
      </c>
    </row>
    <row r="868" spans="1:79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/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46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47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5" t="s">
        <v>464</v>
      </c>
      <c r="BT868" s="95" t="s">
        <v>464</v>
      </c>
      <c r="BU868" s="95" t="s">
        <v>1266</v>
      </c>
      <c r="BV868" s="95">
        <v>125</v>
      </c>
      <c r="BW868" s="95">
        <v>220</v>
      </c>
      <c r="BX868" s="95" t="s">
        <v>1287</v>
      </c>
      <c r="BY868" s="95">
        <f t="shared" si="227"/>
        <v>288</v>
      </c>
      <c r="BZ868" s="81">
        <v>36000</v>
      </c>
      <c r="CA868">
        <f t="shared" ref="CA868" si="248">LN(BZ868)</f>
        <v>10.491274217438248</v>
      </c>
    </row>
    <row r="869" spans="1:79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/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49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50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5" t="s">
        <v>464</v>
      </c>
      <c r="BT869" s="95" t="s">
        <v>464</v>
      </c>
      <c r="BU869" s="95" t="s">
        <v>1266</v>
      </c>
      <c r="BV869" s="95">
        <v>125</v>
      </c>
      <c r="BW869" s="95">
        <v>220</v>
      </c>
      <c r="BX869" s="95" t="s">
        <v>1287</v>
      </c>
      <c r="BY869" s="95">
        <f t="shared" si="227"/>
        <v>288</v>
      </c>
      <c r="BZ869" s="81">
        <v>62000</v>
      </c>
      <c r="CA869">
        <f t="shared" ref="CA869:CA871" si="251">LN(BZ869)</f>
        <v>11.034889664027229</v>
      </c>
    </row>
    <row r="870" spans="1:79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/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49"/>
        <v>357.04353880000002</v>
      </c>
      <c r="AD870" s="57">
        <v>0</v>
      </c>
      <c r="AE870" s="55">
        <v>0</v>
      </c>
      <c r="AF870" s="55">
        <v>0</v>
      </c>
      <c r="AG870" s="52">
        <f t="shared" si="250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5" t="s">
        <v>464</v>
      </c>
      <c r="BT870" s="95" t="s">
        <v>464</v>
      </c>
      <c r="BU870" s="95" t="s">
        <v>1266</v>
      </c>
      <c r="BV870" s="95">
        <v>125</v>
      </c>
      <c r="BW870" s="95">
        <v>220</v>
      </c>
      <c r="BX870" s="95" t="s">
        <v>1287</v>
      </c>
      <c r="BY870" s="95">
        <f t="shared" si="227"/>
        <v>288</v>
      </c>
      <c r="BZ870" s="81">
        <v>74000</v>
      </c>
      <c r="CA870">
        <f t="shared" si="251"/>
        <v>11.211820372186306</v>
      </c>
    </row>
    <row r="871" spans="1:79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/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49"/>
        <v>357.04353880000002</v>
      </c>
      <c r="AD871" s="57">
        <v>0</v>
      </c>
      <c r="AE871" s="55">
        <v>0</v>
      </c>
      <c r="AF871" s="55">
        <v>0</v>
      </c>
      <c r="AG871" s="52">
        <f t="shared" si="250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5" t="s">
        <v>464</v>
      </c>
      <c r="BT871" s="95" t="s">
        <v>464</v>
      </c>
      <c r="BU871" s="95" t="s">
        <v>1266</v>
      </c>
      <c r="BV871" s="95">
        <v>125</v>
      </c>
      <c r="BW871" s="95">
        <v>220</v>
      </c>
      <c r="BX871" s="95" t="s">
        <v>1287</v>
      </c>
      <c r="BY871" s="95">
        <f t="shared" si="227"/>
        <v>288</v>
      </c>
      <c r="BZ871" s="81">
        <v>68000</v>
      </c>
      <c r="CA871">
        <f t="shared" si="251"/>
        <v>11.127262984158243</v>
      </c>
    </row>
    <row r="872" spans="1:79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/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52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53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5" t="s">
        <v>464</v>
      </c>
      <c r="BT872" s="95" t="s">
        <v>464</v>
      </c>
      <c r="BU872" s="95" t="s">
        <v>1266</v>
      </c>
      <c r="BV872" s="95">
        <v>125</v>
      </c>
      <c r="BW872" s="95">
        <v>220</v>
      </c>
      <c r="BX872" s="95" t="s">
        <v>1287</v>
      </c>
      <c r="BY872" s="95">
        <f t="shared" si="227"/>
        <v>288</v>
      </c>
      <c r="BZ872" s="81">
        <v>44000</v>
      </c>
      <c r="CA872">
        <f t="shared" ref="CA872" si="254">LN(BZ872)</f>
        <v>10.691944912900398</v>
      </c>
    </row>
    <row r="873" spans="1:79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/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55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56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5" t="s">
        <v>464</v>
      </c>
      <c r="BT873" s="95" t="s">
        <v>464</v>
      </c>
      <c r="BU873" s="95" t="s">
        <v>1266</v>
      </c>
      <c r="BV873" s="95">
        <v>125</v>
      </c>
      <c r="BW873" s="95">
        <v>220</v>
      </c>
      <c r="BX873" s="95" t="s">
        <v>1287</v>
      </c>
      <c r="BY873" s="95">
        <f t="shared" si="227"/>
        <v>288</v>
      </c>
      <c r="BZ873" s="81">
        <v>0</v>
      </c>
      <c r="CA873" t="e">
        <f t="shared" ref="CA873" si="257">LN(BZ873)</f>
        <v>#NUM!</v>
      </c>
    </row>
    <row r="874" spans="1:79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/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58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59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5" t="s">
        <v>464</v>
      </c>
      <c r="BT874" s="95" t="s">
        <v>464</v>
      </c>
      <c r="BU874" s="95" t="s">
        <v>1266</v>
      </c>
      <c r="BV874" s="95">
        <v>125</v>
      </c>
      <c r="BW874" s="95">
        <v>220</v>
      </c>
      <c r="BX874" s="95" t="s">
        <v>1287</v>
      </c>
      <c r="BY874" s="95">
        <f t="shared" si="227"/>
        <v>288</v>
      </c>
      <c r="BZ874" s="81">
        <v>30000</v>
      </c>
      <c r="CA874">
        <f t="shared" ref="CA874" si="260">LN(BZ874)</f>
        <v>10.308952660644293</v>
      </c>
    </row>
    <row r="875" spans="1:79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/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61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62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5" t="s">
        <v>464</v>
      </c>
      <c r="BT875" s="95" t="s">
        <v>464</v>
      </c>
      <c r="BU875" s="95" t="s">
        <v>1266</v>
      </c>
      <c r="BV875" s="95">
        <v>125</v>
      </c>
      <c r="BW875" s="95">
        <v>220</v>
      </c>
      <c r="BX875" s="95" t="s">
        <v>1287</v>
      </c>
      <c r="BY875" s="95">
        <f t="shared" si="227"/>
        <v>288</v>
      </c>
      <c r="BZ875" s="81">
        <v>64000</v>
      </c>
      <c r="CA875">
        <f t="shared" ref="CA875" si="263">LN(BZ875)</f>
        <v>11.066638362341809</v>
      </c>
    </row>
    <row r="876" spans="1:79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/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64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65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5" t="s">
        <v>464</v>
      </c>
      <c r="BT876" s="95" t="s">
        <v>464</v>
      </c>
      <c r="BU876" s="95" t="s">
        <v>1266</v>
      </c>
      <c r="BV876" s="95">
        <v>125</v>
      </c>
      <c r="BW876" s="95">
        <v>220</v>
      </c>
      <c r="BX876" s="95" t="s">
        <v>1287</v>
      </c>
      <c r="BY876" s="95">
        <f t="shared" si="227"/>
        <v>288</v>
      </c>
      <c r="BZ876" s="81">
        <v>88000</v>
      </c>
      <c r="CA876">
        <f t="shared" ref="CA876" si="266">LN(BZ876)</f>
        <v>11.385092093460344</v>
      </c>
    </row>
    <row r="877" spans="1:79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/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67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68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5" t="s">
        <v>464</v>
      </c>
      <c r="BT877" s="95" t="s">
        <v>464</v>
      </c>
      <c r="BU877" s="95" t="s">
        <v>1266</v>
      </c>
      <c r="BV877" s="95">
        <v>125</v>
      </c>
      <c r="BW877" s="95">
        <v>220</v>
      </c>
      <c r="BX877" s="95" t="s">
        <v>1287</v>
      </c>
      <c r="BY877" s="95">
        <f t="shared" si="227"/>
        <v>288</v>
      </c>
      <c r="BZ877" s="81">
        <v>84000</v>
      </c>
      <c r="CA877">
        <f t="shared" ref="CA877:CA940" si="269">LN(BZ877)</f>
        <v>11.33857207782545</v>
      </c>
    </row>
    <row r="878" spans="1:79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70" t="s">
        <v>536</v>
      </c>
      <c r="G878" t="s">
        <v>617</v>
      </c>
      <c r="I878" s="2"/>
      <c r="J878" s="25">
        <v>1</v>
      </c>
      <c r="K878">
        <v>4</v>
      </c>
      <c r="L878">
        <v>0</v>
      </c>
      <c r="M878" s="2">
        <v>-1</v>
      </c>
      <c r="N878" s="2"/>
      <c r="O878" s="2"/>
      <c r="P878" s="2"/>
      <c r="Q878" s="2"/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24"/>
        <v>0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  <c r="CA878" t="e">
        <f t="shared" si="269"/>
        <v>#NUM!</v>
      </c>
    </row>
    <row r="879" spans="1:79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/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24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  <c r="CA879" t="e">
        <f t="shared" si="269"/>
        <v>#NUM!</v>
      </c>
    </row>
    <row r="880" spans="1:79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/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24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  <c r="CA880" t="e">
        <f t="shared" si="269"/>
        <v>#NUM!</v>
      </c>
    </row>
    <row r="881" spans="1:79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24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  <c r="CA881" t="e">
        <f t="shared" si="269"/>
        <v>#NUM!</v>
      </c>
    </row>
    <row r="882" spans="1:79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/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/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24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  <c r="CA882" t="e">
        <f t="shared" si="269"/>
        <v>#NUM!</v>
      </c>
    </row>
    <row r="883" spans="1:79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24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  <c r="CA883" t="e">
        <f t="shared" si="269"/>
        <v>#NUM!</v>
      </c>
    </row>
    <row r="884" spans="1:79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24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  <c r="CA884" t="e">
        <f t="shared" si="269"/>
        <v>#NUM!</v>
      </c>
    </row>
    <row r="885" spans="1:79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24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  <c r="CA885" t="e">
        <f t="shared" si="269"/>
        <v>#NUM!</v>
      </c>
    </row>
    <row r="886" spans="1:79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24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  <c r="CA886" t="e">
        <f t="shared" si="269"/>
        <v>#NUM!</v>
      </c>
    </row>
    <row r="887" spans="1:79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>
        <v>-1</v>
      </c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24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  <c r="CA887" t="e">
        <f t="shared" si="269"/>
        <v>#NUM!</v>
      </c>
    </row>
    <row r="888" spans="1:79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/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24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  <c r="CA888" t="e">
        <f t="shared" si="269"/>
        <v>#NUM!</v>
      </c>
    </row>
    <row r="889" spans="1:79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/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24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  <c r="CA889" t="e">
        <f t="shared" si="269"/>
        <v>#NUM!</v>
      </c>
    </row>
    <row r="890" spans="1:79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/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24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  <c r="CA890" t="e">
        <f t="shared" si="269"/>
        <v>#NUM!</v>
      </c>
    </row>
    <row r="891" spans="1:79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/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24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70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  <c r="CA891" t="e">
        <f t="shared" si="269"/>
        <v>#NUM!</v>
      </c>
    </row>
    <row r="892" spans="1:79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/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24"/>
        <v>277.15191826751999</v>
      </c>
      <c r="AD892" s="57">
        <v>0</v>
      </c>
      <c r="AE892" s="55">
        <v>0</v>
      </c>
      <c r="AF892" s="55">
        <v>0</v>
      </c>
      <c r="AG892" s="52">
        <f t="shared" si="270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  <c r="CA892" t="e">
        <f t="shared" si="269"/>
        <v>#NUM!</v>
      </c>
    </row>
    <row r="893" spans="1:79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/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24"/>
        <v>286.58119431281199</v>
      </c>
      <c r="AD893" s="57">
        <v>0</v>
      </c>
      <c r="AE893" s="55">
        <v>0</v>
      </c>
      <c r="AF893" s="55">
        <v>0</v>
      </c>
      <c r="AG893" s="52">
        <f t="shared" si="270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  <c r="CA893" t="e">
        <f t="shared" si="269"/>
        <v>#NUM!</v>
      </c>
    </row>
    <row r="894" spans="1:79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/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24"/>
        <v>280.62594997247999</v>
      </c>
      <c r="AD894" s="57">
        <v>0</v>
      </c>
      <c r="AE894" s="55">
        <v>0</v>
      </c>
      <c r="AF894" s="55">
        <v>0</v>
      </c>
      <c r="AG894" s="52">
        <f t="shared" si="270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  <c r="CA894" t="e">
        <f t="shared" si="269"/>
        <v>#NUM!</v>
      </c>
    </row>
    <row r="895" spans="1:79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/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24"/>
        <v>282.27178673854996</v>
      </c>
      <c r="AD895" s="57">
        <v>0</v>
      </c>
      <c r="AE895" s="55">
        <v>0</v>
      </c>
      <c r="AF895" s="55">
        <v>0</v>
      </c>
      <c r="AG895" s="52">
        <f t="shared" si="270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  <c r="CA895" t="e">
        <f t="shared" si="269"/>
        <v>#NUM!</v>
      </c>
    </row>
    <row r="896" spans="1:79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/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24"/>
        <v>285.13835310000002</v>
      </c>
      <c r="AD896" s="57">
        <v>0</v>
      </c>
      <c r="AE896" s="55">
        <v>0</v>
      </c>
      <c r="AF896" s="55">
        <v>0</v>
      </c>
      <c r="AG896" s="52">
        <f t="shared" si="270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  <c r="CA896" t="e">
        <f t="shared" si="269"/>
        <v>#NUM!</v>
      </c>
    </row>
    <row r="897" spans="1:79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/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24"/>
        <v>296.03546452711004</v>
      </c>
      <c r="AD897" s="57">
        <v>0</v>
      </c>
      <c r="AE897" s="55">
        <v>0</v>
      </c>
      <c r="AF897" s="55">
        <v>0</v>
      </c>
      <c r="AG897" s="52">
        <f t="shared" si="270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  <c r="CA897" t="e">
        <f t="shared" si="269"/>
        <v>#NUM!</v>
      </c>
    </row>
    <row r="898" spans="1:79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/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24"/>
        <v>293.61659371519994</v>
      </c>
      <c r="AD898" s="57">
        <v>0</v>
      </c>
      <c r="AE898" s="55">
        <v>0</v>
      </c>
      <c r="AF898" s="55">
        <v>0</v>
      </c>
      <c r="AG898" s="52">
        <f t="shared" si="270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  <c r="CA898" t="e">
        <f t="shared" si="269"/>
        <v>#NUM!</v>
      </c>
    </row>
    <row r="899" spans="1:79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/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24"/>
        <v>276.32080264774049</v>
      </c>
      <c r="AD899" s="57">
        <v>0</v>
      </c>
      <c r="AE899" s="55">
        <v>0</v>
      </c>
      <c r="AF899" s="55">
        <v>0</v>
      </c>
      <c r="AG899" s="52">
        <f t="shared" si="270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  <c r="CA899" t="e">
        <f t="shared" si="269"/>
        <v>#NUM!</v>
      </c>
    </row>
    <row r="900" spans="1:79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/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24"/>
        <v>286.00214747843199</v>
      </c>
      <c r="AD900" s="57">
        <v>0</v>
      </c>
      <c r="AE900" s="55">
        <v>0</v>
      </c>
      <c r="AF900" s="55">
        <v>0</v>
      </c>
      <c r="AG900" s="52">
        <f t="shared" si="270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  <c r="CA900" t="e">
        <f t="shared" si="269"/>
        <v>#NUM!</v>
      </c>
    </row>
    <row r="901" spans="1:79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/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24"/>
        <v>277.36227875502999</v>
      </c>
      <c r="AD901" s="57">
        <v>0</v>
      </c>
      <c r="AE901" s="55">
        <v>0</v>
      </c>
      <c r="AF901" s="55">
        <v>0</v>
      </c>
      <c r="AG901" s="52">
        <f t="shared" si="270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  <c r="CA901" t="e">
        <f t="shared" si="269"/>
        <v>#NUM!</v>
      </c>
    </row>
    <row r="902" spans="1:79" x14ac:dyDescent="0.3">
      <c r="A902" s="2" t="s">
        <v>63</v>
      </c>
      <c r="B902" s="13" t="s">
        <v>773</v>
      </c>
      <c r="C902" s="13"/>
      <c r="D902" s="2">
        <v>3.45</v>
      </c>
      <c r="E902" s="2" t="s">
        <v>1462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/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24"/>
        <v>240.73553001411099</v>
      </c>
      <c r="AD902" s="57">
        <v>0</v>
      </c>
      <c r="AE902" s="55">
        <v>0</v>
      </c>
      <c r="AF902" s="55">
        <v>0</v>
      </c>
      <c r="AG902" s="52">
        <f t="shared" si="270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5" t="s">
        <v>464</v>
      </c>
      <c r="BT902" s="95" t="s">
        <v>464</v>
      </c>
      <c r="BU902" s="95" t="s">
        <v>1266</v>
      </c>
      <c r="BV902" s="95">
        <v>125</v>
      </c>
      <c r="BW902" s="95">
        <v>220</v>
      </c>
      <c r="BX902" s="95" t="s">
        <v>1287</v>
      </c>
      <c r="BY902" s="95">
        <f t="shared" ref="BY902:BY911" si="271">273+15</f>
        <v>288</v>
      </c>
      <c r="BZ902" s="81">
        <v>3896.3136115165944</v>
      </c>
      <c r="CA902">
        <f t="shared" si="269"/>
        <v>8.2677861572919618</v>
      </c>
    </row>
    <row r="903" spans="1:79" x14ac:dyDescent="0.3">
      <c r="A903" s="2" t="s">
        <v>63</v>
      </c>
      <c r="B903" s="13" t="s">
        <v>773</v>
      </c>
      <c r="C903" s="13"/>
      <c r="D903" s="2">
        <v>3.5</v>
      </c>
      <c r="E903" s="2" t="s">
        <v>1462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/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24"/>
        <v>476.45138538900005</v>
      </c>
      <c r="AD903" s="57">
        <v>0</v>
      </c>
      <c r="AE903" s="55">
        <v>0</v>
      </c>
      <c r="AF903" s="55">
        <v>0</v>
      </c>
      <c r="AG903" s="52">
        <f t="shared" si="270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5" t="s">
        <v>464</v>
      </c>
      <c r="BT903" s="95" t="s">
        <v>464</v>
      </c>
      <c r="BU903" s="95" t="s">
        <v>1266</v>
      </c>
      <c r="BV903" s="95">
        <v>125</v>
      </c>
      <c r="BW903" s="95">
        <v>220</v>
      </c>
      <c r="BX903" s="95" t="s">
        <v>1287</v>
      </c>
      <c r="BY903" s="95">
        <f t="shared" si="271"/>
        <v>288</v>
      </c>
      <c r="BZ903" s="81">
        <v>22289.937710558934</v>
      </c>
      <c r="CA903">
        <f t="shared" si="269"/>
        <v>10.011890631874392</v>
      </c>
    </row>
    <row r="904" spans="1:79" x14ac:dyDescent="0.3">
      <c r="A904" s="2" t="s">
        <v>363</v>
      </c>
      <c r="B904" s="18" t="s">
        <v>1064</v>
      </c>
      <c r="C904" s="13"/>
      <c r="D904" s="2">
        <v>3.52</v>
      </c>
      <c r="E904" s="2" t="s">
        <v>1462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/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24"/>
        <v>241.41066370650302</v>
      </c>
      <c r="AD904" s="57">
        <v>0</v>
      </c>
      <c r="AE904" s="55">
        <v>0</v>
      </c>
      <c r="AF904" s="55">
        <v>0</v>
      </c>
      <c r="AG904" s="52">
        <f t="shared" si="270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5" t="s">
        <v>464</v>
      </c>
      <c r="BT904" s="95" t="s">
        <v>464</v>
      </c>
      <c r="BU904" s="95" t="s">
        <v>1266</v>
      </c>
      <c r="BV904" s="95">
        <v>125</v>
      </c>
      <c r="BW904" s="95">
        <v>220</v>
      </c>
      <c r="BX904" s="95" t="s">
        <v>1287</v>
      </c>
      <c r="BY904" s="95">
        <f t="shared" si="271"/>
        <v>288</v>
      </c>
      <c r="BZ904" s="81">
        <v>660.00811688311694</v>
      </c>
      <c r="CA904">
        <f t="shared" si="269"/>
        <v>6.4922521332526006</v>
      </c>
    </row>
    <row r="905" spans="1:79" x14ac:dyDescent="0.3">
      <c r="A905" s="2" t="s">
        <v>366</v>
      </c>
      <c r="B905" s="18" t="s">
        <v>1065</v>
      </c>
      <c r="C905" s="13"/>
      <c r="D905" s="2">
        <v>3.58</v>
      </c>
      <c r="E905" s="2" t="s">
        <v>1462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/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24"/>
        <v>376.97854517159999</v>
      </c>
      <c r="AD905" s="57">
        <v>0</v>
      </c>
      <c r="AE905" s="55">
        <v>0</v>
      </c>
      <c r="AF905" s="55">
        <v>0</v>
      </c>
      <c r="AG905" s="52">
        <f t="shared" si="270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5" t="s">
        <v>464</v>
      </c>
      <c r="BT905" s="95" t="s">
        <v>464</v>
      </c>
      <c r="BU905" s="95" t="s">
        <v>1266</v>
      </c>
      <c r="BV905" s="95">
        <v>125</v>
      </c>
      <c r="BW905" s="95">
        <v>220</v>
      </c>
      <c r="BX905" s="95" t="s">
        <v>1287</v>
      </c>
      <c r="BY905" s="95">
        <f t="shared" si="271"/>
        <v>288</v>
      </c>
      <c r="BZ905" s="81">
        <v>5619.0110334674409</v>
      </c>
      <c r="CA905">
        <f t="shared" si="269"/>
        <v>8.6339109547100996</v>
      </c>
    </row>
    <row r="906" spans="1:79" x14ac:dyDescent="0.3">
      <c r="A906" s="2" t="s">
        <v>368</v>
      </c>
      <c r="B906" s="18" t="s">
        <v>1066</v>
      </c>
      <c r="C906" s="13"/>
      <c r="D906" s="2">
        <v>3.52</v>
      </c>
      <c r="E906" s="2" t="s">
        <v>1462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/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24"/>
        <v>517.03466815439992</v>
      </c>
      <c r="AD906" s="57">
        <v>0</v>
      </c>
      <c r="AE906" s="55">
        <v>0</v>
      </c>
      <c r="AF906" s="55">
        <v>0</v>
      </c>
      <c r="AG906" s="52">
        <f t="shared" si="270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5" t="s">
        <v>464</v>
      </c>
      <c r="BT906" s="95" t="s">
        <v>464</v>
      </c>
      <c r="BU906" s="95" t="s">
        <v>1266</v>
      </c>
      <c r="BV906" s="95">
        <v>125</v>
      </c>
      <c r="BW906" s="95">
        <v>220</v>
      </c>
      <c r="BX906" s="95" t="s">
        <v>1287</v>
      </c>
      <c r="BY906" s="95">
        <f t="shared" si="271"/>
        <v>288</v>
      </c>
      <c r="BZ906" s="81">
        <v>14227.337383817163</v>
      </c>
      <c r="CA906">
        <f t="shared" si="269"/>
        <v>9.5629205607030965</v>
      </c>
    </row>
    <row r="907" spans="1:79" x14ac:dyDescent="0.3">
      <c r="A907" s="2" t="s">
        <v>363</v>
      </c>
      <c r="B907" s="18" t="s">
        <v>1064</v>
      </c>
      <c r="C907" s="13"/>
      <c r="D907" s="2">
        <v>3.58</v>
      </c>
      <c r="E907" s="2" t="s">
        <v>1462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/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24"/>
        <v>471.30567447455797</v>
      </c>
      <c r="AD907" s="57">
        <v>0</v>
      </c>
      <c r="AE907" s="55">
        <v>0</v>
      </c>
      <c r="AF907" s="55">
        <v>0</v>
      </c>
      <c r="AG907" s="52">
        <f t="shared" si="270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5" t="s">
        <v>464</v>
      </c>
      <c r="BT907" s="95" t="s">
        <v>464</v>
      </c>
      <c r="BU907" s="95" t="s">
        <v>1266</v>
      </c>
      <c r="BV907" s="95">
        <v>125</v>
      </c>
      <c r="BW907" s="95">
        <v>220</v>
      </c>
      <c r="BX907" s="95" t="s">
        <v>1287</v>
      </c>
      <c r="BY907" s="95">
        <f t="shared" si="271"/>
        <v>288</v>
      </c>
      <c r="BZ907" s="81">
        <v>2414.5178870043005</v>
      </c>
      <c r="CA907">
        <f t="shared" si="269"/>
        <v>7.7892549134469764</v>
      </c>
    </row>
    <row r="908" spans="1:79" x14ac:dyDescent="0.3">
      <c r="A908" s="2" t="s">
        <v>366</v>
      </c>
      <c r="B908" s="18" t="s">
        <v>1065</v>
      </c>
      <c r="C908" s="13"/>
      <c r="D908" s="2">
        <v>3.59</v>
      </c>
      <c r="E908" s="2" t="s">
        <v>1462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/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72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70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5" t="s">
        <v>464</v>
      </c>
      <c r="BT908" s="95" t="s">
        <v>464</v>
      </c>
      <c r="BU908" s="95" t="s">
        <v>1266</v>
      </c>
      <c r="BV908" s="95">
        <v>125</v>
      </c>
      <c r="BW908" s="95">
        <v>220</v>
      </c>
      <c r="BX908" s="95" t="s">
        <v>1287</v>
      </c>
      <c r="BY908" s="95">
        <f t="shared" si="271"/>
        <v>288</v>
      </c>
      <c r="BZ908" s="81">
        <v>37970.449996693293</v>
      </c>
      <c r="CA908">
        <f t="shared" si="269"/>
        <v>10.544563504530213</v>
      </c>
    </row>
    <row r="909" spans="1:79" x14ac:dyDescent="0.3">
      <c r="A909" s="2" t="s">
        <v>368</v>
      </c>
      <c r="B909" s="18" t="s">
        <v>1066</v>
      </c>
      <c r="C909" s="13"/>
      <c r="D909" s="2">
        <v>3.62</v>
      </c>
      <c r="E909" s="2" t="s">
        <v>1462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/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72"/>
        <v>508.95426422890006</v>
      </c>
      <c r="AD909" s="57">
        <v>0</v>
      </c>
      <c r="AE909" s="55">
        <v>0</v>
      </c>
      <c r="AF909" s="55">
        <v>0</v>
      </c>
      <c r="AG909" s="52">
        <f t="shared" si="270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5" t="s">
        <v>464</v>
      </c>
      <c r="BT909" s="95" t="s">
        <v>464</v>
      </c>
      <c r="BU909" s="95" t="s">
        <v>1266</v>
      </c>
      <c r="BV909" s="95">
        <v>125</v>
      </c>
      <c r="BW909" s="95">
        <v>220</v>
      </c>
      <c r="BX909" s="95" t="s">
        <v>1287</v>
      </c>
      <c r="BY909" s="95">
        <f t="shared" si="271"/>
        <v>288</v>
      </c>
      <c r="BZ909" s="81">
        <v>10657.604586693549</v>
      </c>
      <c r="CA909">
        <f t="shared" si="269"/>
        <v>9.2740289620271561</v>
      </c>
    </row>
    <row r="910" spans="1:79" x14ac:dyDescent="0.3">
      <c r="A910" s="2" t="s">
        <v>1289</v>
      </c>
      <c r="B910" s="18"/>
      <c r="C910" s="13"/>
      <c r="D910" s="2"/>
      <c r="E910" s="2" t="s">
        <v>1462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73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74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5" t="s">
        <v>464</v>
      </c>
      <c r="BT910" s="95" t="s">
        <v>464</v>
      </c>
      <c r="BU910" s="95" t="s">
        <v>1266</v>
      </c>
      <c r="BV910" s="95">
        <v>125</v>
      </c>
      <c r="BW910" s="95">
        <v>220</v>
      </c>
      <c r="BX910" s="95" t="s">
        <v>1287</v>
      </c>
      <c r="BY910" s="95">
        <f t="shared" si="271"/>
        <v>288</v>
      </c>
      <c r="BZ910" s="81">
        <v>95.454545454545453</v>
      </c>
      <c r="CA910">
        <f t="shared" si="269"/>
        <v>4.5586501703531983</v>
      </c>
    </row>
    <row r="911" spans="1:79" x14ac:dyDescent="0.3">
      <c r="A911" s="2" t="s">
        <v>1289</v>
      </c>
      <c r="B911" s="18"/>
      <c r="C911" s="13"/>
      <c r="D911" s="2"/>
      <c r="E911" s="2" t="s">
        <v>1462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75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76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5" t="s">
        <v>464</v>
      </c>
      <c r="BT911" s="95" t="s">
        <v>464</v>
      </c>
      <c r="BU911" s="95" t="s">
        <v>1266</v>
      </c>
      <c r="BV911" s="95">
        <v>125</v>
      </c>
      <c r="BW911" s="95">
        <v>220</v>
      </c>
      <c r="BX911" s="95" t="s">
        <v>1287</v>
      </c>
      <c r="BY911" s="95">
        <f t="shared" si="271"/>
        <v>288</v>
      </c>
      <c r="BZ911" s="81">
        <v>133.13466778756961</v>
      </c>
      <c r="CA911">
        <f t="shared" si="269"/>
        <v>4.8913611557053054</v>
      </c>
    </row>
    <row r="912" spans="1:79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72"/>
        <v>0</v>
      </c>
      <c r="AD912" s="57">
        <v>0</v>
      </c>
      <c r="AE912" s="55">
        <v>0</v>
      </c>
      <c r="AF912" s="55">
        <v>0</v>
      </c>
      <c r="AG912" s="52" t="e">
        <f t="shared" si="270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  <c r="CA912" t="e">
        <f t="shared" si="269"/>
        <v>#NUM!</v>
      </c>
    </row>
    <row r="913" spans="1:79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U913">
        <v>0</v>
      </c>
      <c r="X913">
        <v>0</v>
      </c>
      <c r="AB913">
        <v>20</v>
      </c>
      <c r="AC913" s="55">
        <f t="shared" si="272"/>
        <v>439.53819999999996</v>
      </c>
      <c r="AD913" s="55"/>
      <c r="AE913" s="55">
        <v>0</v>
      </c>
      <c r="AF913" s="55">
        <v>0</v>
      </c>
      <c r="AG913" s="52">
        <f t="shared" si="270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  <c r="CA913" t="e">
        <f t="shared" si="269"/>
        <v>#NUM!</v>
      </c>
    </row>
    <row r="914" spans="1:79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72"/>
        <v>437.26375000000007</v>
      </c>
      <c r="AD914" s="55"/>
      <c r="AE914" s="55">
        <v>883.22940750240002</v>
      </c>
      <c r="AF914" s="55">
        <v>0</v>
      </c>
      <c r="AG914" s="52">
        <f t="shared" si="270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  <c r="CA914" t="e">
        <f t="shared" si="269"/>
        <v>#NUM!</v>
      </c>
    </row>
    <row r="915" spans="1:79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U915">
        <v>0</v>
      </c>
      <c r="X915">
        <v>0</v>
      </c>
      <c r="AB915">
        <v>20</v>
      </c>
      <c r="AC915" s="55">
        <f t="shared" si="272"/>
        <v>448.62112000000002</v>
      </c>
      <c r="AD915" s="55"/>
      <c r="AE915" s="55">
        <v>0</v>
      </c>
      <c r="AF915" s="55">
        <v>0</v>
      </c>
      <c r="AG915" s="52">
        <f t="shared" si="270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  <c r="CA915" t="e">
        <f t="shared" si="269"/>
        <v>#NUM!</v>
      </c>
    </row>
    <row r="916" spans="1:79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U916">
        <v>0</v>
      </c>
      <c r="X916">
        <v>0</v>
      </c>
      <c r="AB916">
        <v>20</v>
      </c>
      <c r="AC916" s="55">
        <f t="shared" si="272"/>
        <v>444.00808000000001</v>
      </c>
      <c r="AD916" s="55"/>
      <c r="AE916" s="55">
        <v>0</v>
      </c>
      <c r="AF916" s="55">
        <v>0</v>
      </c>
      <c r="AG916" s="52">
        <f t="shared" si="270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  <c r="CA916" t="e">
        <f t="shared" si="269"/>
        <v>#NUM!</v>
      </c>
    </row>
    <row r="917" spans="1:79" x14ac:dyDescent="0.3">
      <c r="A917" s="2" t="s">
        <v>108</v>
      </c>
      <c r="D917" s="2">
        <v>3.34</v>
      </c>
      <c r="E917" t="s">
        <v>1463</v>
      </c>
      <c r="F917" t="s">
        <v>568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72"/>
        <v>739.18616640000005</v>
      </c>
      <c r="BI917" s="79" t="s">
        <v>1400</v>
      </c>
      <c r="BJ917" s="79">
        <v>1073</v>
      </c>
      <c r="BK917" s="79">
        <v>2</v>
      </c>
      <c r="CA917" t="e">
        <f t="shared" si="269"/>
        <v>#NUM!</v>
      </c>
    </row>
    <row r="918" spans="1:79" x14ac:dyDescent="0.3">
      <c r="A918" t="s">
        <v>108</v>
      </c>
      <c r="D918" s="2">
        <v>3.21</v>
      </c>
      <c r="E918" t="s">
        <v>1463</v>
      </c>
      <c r="F918" t="s">
        <v>568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72"/>
        <v>737.88161088000004</v>
      </c>
      <c r="BI918" s="79" t="s">
        <v>1264</v>
      </c>
      <c r="BJ918" s="79">
        <v>1173</v>
      </c>
      <c r="BK918" s="79">
        <v>2</v>
      </c>
      <c r="CA918" t="e">
        <f t="shared" si="269"/>
        <v>#NUM!</v>
      </c>
    </row>
    <row r="919" spans="1:79" x14ac:dyDescent="0.3">
      <c r="A919" s="2" t="s">
        <v>318</v>
      </c>
      <c r="D919" s="2">
        <v>3.45</v>
      </c>
      <c r="E919" t="s">
        <v>1464</v>
      </c>
      <c r="M919">
        <v>3.7</v>
      </c>
      <c r="N919">
        <v>3.7</v>
      </c>
      <c r="O919">
        <v>12.2</v>
      </c>
      <c r="BI919" s="79" t="s">
        <v>1264</v>
      </c>
      <c r="BJ919" s="79">
        <f t="shared" ref="BJ919" si="277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5" t="s">
        <v>464</v>
      </c>
      <c r="BT919" s="95" t="s">
        <v>464</v>
      </c>
      <c r="BU919" s="95" t="s">
        <v>1266</v>
      </c>
      <c r="BV919" s="95">
        <v>125</v>
      </c>
      <c r="BW919" s="95">
        <v>220</v>
      </c>
      <c r="BX919" s="95" t="s">
        <v>1287</v>
      </c>
      <c r="BY919" s="95">
        <f t="shared" ref="BY919:BY923" si="278">273+15</f>
        <v>288</v>
      </c>
      <c r="BZ919" s="81">
        <v>29.2</v>
      </c>
      <c r="CA919">
        <f t="shared" si="269"/>
        <v>3.3741687092742358</v>
      </c>
    </row>
    <row r="920" spans="1:79" x14ac:dyDescent="0.3">
      <c r="A920" s="2" t="s">
        <v>332</v>
      </c>
      <c r="D920" s="2">
        <v>3.48</v>
      </c>
      <c r="E920" t="s">
        <v>1464</v>
      </c>
      <c r="M920">
        <v>3.7</v>
      </c>
      <c r="N920">
        <v>3.7</v>
      </c>
      <c r="O920">
        <v>12.1</v>
      </c>
      <c r="BI920" s="79" t="s">
        <v>1264</v>
      </c>
      <c r="BJ920" s="79">
        <f t="shared" ref="BJ920" si="279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5" t="s">
        <v>464</v>
      </c>
      <c r="BT920" s="95" t="s">
        <v>464</v>
      </c>
      <c r="BU920" s="95" t="s">
        <v>1266</v>
      </c>
      <c r="BV920" s="95">
        <v>125</v>
      </c>
      <c r="BW920" s="95">
        <v>220</v>
      </c>
      <c r="BX920" s="95" t="s">
        <v>1287</v>
      </c>
      <c r="BY920" s="95">
        <f t="shared" si="278"/>
        <v>288</v>
      </c>
      <c r="BZ920" s="81">
        <v>29.2</v>
      </c>
      <c r="CA920">
        <f t="shared" si="269"/>
        <v>3.3741687092742358</v>
      </c>
    </row>
    <row r="921" spans="1:79" x14ac:dyDescent="0.3">
      <c r="A921" s="2" t="s">
        <v>353</v>
      </c>
      <c r="D921" s="2">
        <v>3.45</v>
      </c>
      <c r="E921" t="s">
        <v>1464</v>
      </c>
      <c r="M921">
        <v>3.8</v>
      </c>
      <c r="N921">
        <v>3.8</v>
      </c>
      <c r="O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5" t="s">
        <v>464</v>
      </c>
      <c r="BT921" s="95" t="s">
        <v>464</v>
      </c>
      <c r="BU921" s="95" t="s">
        <v>1266</v>
      </c>
      <c r="BV921" s="95">
        <v>125</v>
      </c>
      <c r="BW921" s="95">
        <v>220</v>
      </c>
      <c r="BX921" s="95" t="s">
        <v>1287</v>
      </c>
      <c r="BY921" s="95">
        <f t="shared" si="278"/>
        <v>288</v>
      </c>
      <c r="BZ921" s="81">
        <v>50.8</v>
      </c>
      <c r="CA921">
        <f t="shared" si="269"/>
        <v>3.9278963545844361</v>
      </c>
    </row>
    <row r="922" spans="1:79" x14ac:dyDescent="0.3">
      <c r="A922" s="2" t="s">
        <v>381</v>
      </c>
      <c r="D922" s="2">
        <v>3.47</v>
      </c>
      <c r="E922" t="s">
        <v>1464</v>
      </c>
      <c r="M922">
        <v>3.8</v>
      </c>
      <c r="N922">
        <v>3.8</v>
      </c>
      <c r="O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5" t="s">
        <v>464</v>
      </c>
      <c r="BT922" s="95" t="s">
        <v>464</v>
      </c>
      <c r="BU922" s="95" t="s">
        <v>1266</v>
      </c>
      <c r="BV922" s="95">
        <v>125</v>
      </c>
      <c r="BW922" s="95">
        <v>220</v>
      </c>
      <c r="BX922" s="95" t="s">
        <v>1287</v>
      </c>
      <c r="BY922" s="95">
        <f t="shared" si="278"/>
        <v>288</v>
      </c>
      <c r="BZ922" s="81">
        <v>80</v>
      </c>
      <c r="CA922">
        <f t="shared" si="269"/>
        <v>4.3820266346738812</v>
      </c>
    </row>
    <row r="923" spans="1:79" x14ac:dyDescent="0.3">
      <c r="A923" s="2" t="s">
        <v>318</v>
      </c>
      <c r="D923" s="2">
        <v>3.4</v>
      </c>
      <c r="E923" t="s">
        <v>1464</v>
      </c>
      <c r="M923">
        <v>3.7</v>
      </c>
      <c r="N923">
        <v>3.7</v>
      </c>
      <c r="O923">
        <v>14</v>
      </c>
      <c r="BI923" s="79" t="s">
        <v>1264</v>
      </c>
      <c r="BJ923" s="79">
        <f t="shared" ref="BJ923:BJ924" si="280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5" t="s">
        <v>464</v>
      </c>
      <c r="BT923" s="95" t="s">
        <v>464</v>
      </c>
      <c r="BU923" s="95" t="s">
        <v>1266</v>
      </c>
      <c r="BV923" s="95">
        <v>125</v>
      </c>
      <c r="BW923" s="95">
        <v>220</v>
      </c>
      <c r="BX923" s="95" t="s">
        <v>1287</v>
      </c>
      <c r="BY923" s="95">
        <f t="shared" si="278"/>
        <v>288</v>
      </c>
      <c r="BZ923" s="81">
        <v>108.39999999999999</v>
      </c>
      <c r="CA923">
        <f t="shared" si="269"/>
        <v>4.6858280890055459</v>
      </c>
    </row>
    <row r="924" spans="1:79" x14ac:dyDescent="0.3">
      <c r="A924" s="2" t="s">
        <v>332</v>
      </c>
      <c r="D924" s="2">
        <v>3.22</v>
      </c>
      <c r="E924" t="s">
        <v>1464</v>
      </c>
      <c r="M924">
        <v>3.7</v>
      </c>
      <c r="N924">
        <v>3.7</v>
      </c>
      <c r="O924">
        <v>16</v>
      </c>
      <c r="BI924" s="79" t="s">
        <v>1264</v>
      </c>
      <c r="BJ924" s="79">
        <f t="shared" si="280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5" t="s">
        <v>464</v>
      </c>
      <c r="BT924" s="95" t="s">
        <v>464</v>
      </c>
      <c r="BU924" s="95" t="s">
        <v>1266</v>
      </c>
      <c r="BV924" s="95">
        <v>125</v>
      </c>
      <c r="BW924" s="95">
        <v>220</v>
      </c>
      <c r="BX924" s="95" t="s">
        <v>1287</v>
      </c>
      <c r="BY924" s="95">
        <f t="shared" ref="BY924:BY978" si="281">273+15</f>
        <v>288</v>
      </c>
      <c r="BZ924" s="81">
        <v>37.599999999999994</v>
      </c>
      <c r="CA924">
        <f t="shared" si="269"/>
        <v>3.6270040503958487</v>
      </c>
    </row>
    <row r="925" spans="1:79" x14ac:dyDescent="0.3">
      <c r="A925" s="2" t="s">
        <v>353</v>
      </c>
      <c r="D925" s="2">
        <v>3.26</v>
      </c>
      <c r="E925" t="s">
        <v>1464</v>
      </c>
      <c r="M925">
        <v>3.8</v>
      </c>
      <c r="N925">
        <v>3.8</v>
      </c>
      <c r="O925">
        <v>24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5" t="s">
        <v>464</v>
      </c>
      <c r="BT925" s="95" t="s">
        <v>464</v>
      </c>
      <c r="BU925" s="95" t="s">
        <v>1266</v>
      </c>
      <c r="BV925" s="95">
        <v>125</v>
      </c>
      <c r="BW925" s="95">
        <v>220</v>
      </c>
      <c r="BX925" s="95" t="s">
        <v>1287</v>
      </c>
      <c r="BY925" s="95">
        <f t="shared" si="281"/>
        <v>288</v>
      </c>
      <c r="BZ925" s="81">
        <v>784</v>
      </c>
      <c r="CA925">
        <f t="shared" si="269"/>
        <v>6.6644090203504076</v>
      </c>
    </row>
    <row r="926" spans="1:79" x14ac:dyDescent="0.3">
      <c r="A926" s="2" t="s">
        <v>381</v>
      </c>
      <c r="D926" s="2">
        <v>3.26</v>
      </c>
      <c r="E926" t="s">
        <v>1464</v>
      </c>
      <c r="M926">
        <v>3.8</v>
      </c>
      <c r="N926">
        <v>3.8</v>
      </c>
      <c r="O926">
        <v>19.5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5" t="s">
        <v>464</v>
      </c>
      <c r="BT926" s="95" t="s">
        <v>464</v>
      </c>
      <c r="BU926" s="95" t="s">
        <v>1266</v>
      </c>
      <c r="BV926" s="95">
        <v>125</v>
      </c>
      <c r="BW926" s="95">
        <v>220</v>
      </c>
      <c r="BX926" s="95" t="s">
        <v>1287</v>
      </c>
      <c r="BY926" s="95">
        <f t="shared" si="281"/>
        <v>288</v>
      </c>
      <c r="BZ926" s="81">
        <v>389.2</v>
      </c>
      <c r="CA926">
        <f t="shared" si="269"/>
        <v>5.9640933503118498</v>
      </c>
    </row>
    <row r="927" spans="1:79" x14ac:dyDescent="0.3">
      <c r="A927" s="2" t="s">
        <v>318</v>
      </c>
      <c r="D927" s="2">
        <v>3.45</v>
      </c>
      <c r="E927" t="s">
        <v>1464</v>
      </c>
      <c r="M927">
        <v>3.7</v>
      </c>
      <c r="N927">
        <v>3.7</v>
      </c>
      <c r="O927">
        <v>12.2</v>
      </c>
      <c r="BI927" s="79" t="s">
        <v>1264</v>
      </c>
      <c r="BJ927" s="79">
        <f t="shared" ref="BJ927:BJ928" si="282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5" t="s">
        <v>464</v>
      </c>
      <c r="BT927" s="95" t="s">
        <v>464</v>
      </c>
      <c r="BU927" s="95" t="s">
        <v>1266</v>
      </c>
      <c r="BV927" s="95">
        <v>125</v>
      </c>
      <c r="BW927" s="95">
        <v>220</v>
      </c>
      <c r="BX927" s="95" t="s">
        <v>1287</v>
      </c>
      <c r="BY927" s="95">
        <f t="shared" si="281"/>
        <v>288</v>
      </c>
      <c r="BZ927" s="81">
        <v>567.99999999999989</v>
      </c>
      <c r="CA927">
        <f t="shared" si="269"/>
        <v>6.3421214187211508</v>
      </c>
    </row>
    <row r="928" spans="1:79" x14ac:dyDescent="0.3">
      <c r="A928" s="2" t="s">
        <v>332</v>
      </c>
      <c r="D928" s="2">
        <v>3.48</v>
      </c>
      <c r="E928" t="s">
        <v>1464</v>
      </c>
      <c r="M928">
        <v>3.7</v>
      </c>
      <c r="N928">
        <v>3.7</v>
      </c>
      <c r="O928">
        <v>12.1</v>
      </c>
      <c r="BI928" s="79" t="s">
        <v>1264</v>
      </c>
      <c r="BJ928" s="79">
        <f t="shared" si="282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5" t="s">
        <v>464</v>
      </c>
      <c r="BT928" s="95" t="s">
        <v>464</v>
      </c>
      <c r="BU928" s="95" t="s">
        <v>1266</v>
      </c>
      <c r="BV928" s="95">
        <v>125</v>
      </c>
      <c r="BW928" s="95">
        <v>220</v>
      </c>
      <c r="BX928" s="95" t="s">
        <v>1287</v>
      </c>
      <c r="BY928" s="95">
        <f t="shared" si="281"/>
        <v>288</v>
      </c>
      <c r="BZ928" s="81">
        <v>249.20000000000002</v>
      </c>
      <c r="CA928">
        <f t="shared" si="269"/>
        <v>5.518255786913298</v>
      </c>
    </row>
    <row r="929" spans="1:79" x14ac:dyDescent="0.3">
      <c r="A929" s="2" t="s">
        <v>353</v>
      </c>
      <c r="D929" s="2">
        <v>3.45</v>
      </c>
      <c r="E929" t="s">
        <v>1464</v>
      </c>
      <c r="M929">
        <v>3.8</v>
      </c>
      <c r="N929">
        <v>3.8</v>
      </c>
      <c r="O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5" t="s">
        <v>464</v>
      </c>
      <c r="BT929" s="95" t="s">
        <v>464</v>
      </c>
      <c r="BU929" s="95" t="s">
        <v>1266</v>
      </c>
      <c r="BV929" s="95">
        <v>125</v>
      </c>
      <c r="BW929" s="95">
        <v>220</v>
      </c>
      <c r="BX929" s="95" t="s">
        <v>1287</v>
      </c>
      <c r="BY929" s="95">
        <f t="shared" si="281"/>
        <v>288</v>
      </c>
      <c r="BZ929" s="81">
        <v>3403.9999999999995</v>
      </c>
      <c r="CA929">
        <f t="shared" si="269"/>
        <v>8.1327064896932644</v>
      </c>
    </row>
    <row r="930" spans="1:79" x14ac:dyDescent="0.3">
      <c r="A930" s="2" t="s">
        <v>381</v>
      </c>
      <c r="D930" s="2">
        <v>3.47</v>
      </c>
      <c r="E930" t="s">
        <v>1464</v>
      </c>
      <c r="M930">
        <v>3.8</v>
      </c>
      <c r="N930">
        <v>3.8</v>
      </c>
      <c r="O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5" t="s">
        <v>464</v>
      </c>
      <c r="BT930" s="95" t="s">
        <v>464</v>
      </c>
      <c r="BU930" s="95" t="s">
        <v>1266</v>
      </c>
      <c r="BV930" s="95">
        <v>125</v>
      </c>
      <c r="BW930" s="95">
        <v>220</v>
      </c>
      <c r="BX930" s="95" t="s">
        <v>1287</v>
      </c>
      <c r="BY930" s="95">
        <f t="shared" si="281"/>
        <v>288</v>
      </c>
      <c r="BZ930" s="81">
        <v>2760</v>
      </c>
      <c r="CA930">
        <f t="shared" si="269"/>
        <v>7.9229859587111955</v>
      </c>
    </row>
    <row r="931" spans="1:79" x14ac:dyDescent="0.3">
      <c r="A931" s="2" t="s">
        <v>318</v>
      </c>
      <c r="D931" s="2">
        <v>3.4</v>
      </c>
      <c r="E931" t="s">
        <v>1464</v>
      </c>
      <c r="M931">
        <v>3.7</v>
      </c>
      <c r="N931">
        <v>3.7</v>
      </c>
      <c r="O931">
        <v>14</v>
      </c>
      <c r="BI931" s="79" t="s">
        <v>1264</v>
      </c>
      <c r="BJ931" s="79">
        <f t="shared" ref="BJ931:BJ932" si="283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5" t="s">
        <v>464</v>
      </c>
      <c r="BT931" s="95" t="s">
        <v>464</v>
      </c>
      <c r="BU931" s="95" t="s">
        <v>1266</v>
      </c>
      <c r="BV931" s="95">
        <v>125</v>
      </c>
      <c r="BW931" s="95">
        <v>220</v>
      </c>
      <c r="BX931" s="95" t="s">
        <v>1287</v>
      </c>
      <c r="BY931" s="95">
        <f t="shared" si="281"/>
        <v>288</v>
      </c>
      <c r="BZ931" s="81">
        <v>8360</v>
      </c>
      <c r="CA931">
        <f t="shared" si="269"/>
        <v>9.0312137060787467</v>
      </c>
    </row>
    <row r="932" spans="1:79" x14ac:dyDescent="0.3">
      <c r="A932" s="2" t="s">
        <v>332</v>
      </c>
      <c r="D932" s="2">
        <v>3.22</v>
      </c>
      <c r="E932" t="s">
        <v>1464</v>
      </c>
      <c r="M932">
        <v>3.7</v>
      </c>
      <c r="N932">
        <v>3.7</v>
      </c>
      <c r="O932">
        <v>16</v>
      </c>
      <c r="BI932" s="79" t="s">
        <v>1264</v>
      </c>
      <c r="BJ932" s="79">
        <f t="shared" si="283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5" t="s">
        <v>464</v>
      </c>
      <c r="BT932" s="95" t="s">
        <v>464</v>
      </c>
      <c r="BU932" s="95" t="s">
        <v>1266</v>
      </c>
      <c r="BV932" s="95">
        <v>125</v>
      </c>
      <c r="BW932" s="95">
        <v>220</v>
      </c>
      <c r="BX932" s="95" t="s">
        <v>1287</v>
      </c>
      <c r="BY932" s="95">
        <f t="shared" si="281"/>
        <v>288</v>
      </c>
      <c r="BZ932" s="81">
        <v>396.4</v>
      </c>
      <c r="CA932">
        <f t="shared" si="269"/>
        <v>5.9824238024558332</v>
      </c>
    </row>
    <row r="933" spans="1:79" x14ac:dyDescent="0.3">
      <c r="A933" s="2" t="s">
        <v>353</v>
      </c>
      <c r="D933" s="2">
        <v>3.26</v>
      </c>
      <c r="E933" t="s">
        <v>1464</v>
      </c>
      <c r="M933">
        <v>3.8</v>
      </c>
      <c r="N933">
        <v>3.8</v>
      </c>
      <c r="O933">
        <v>24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5" t="s">
        <v>464</v>
      </c>
      <c r="BT933" s="95" t="s">
        <v>464</v>
      </c>
      <c r="BU933" s="95" t="s">
        <v>1266</v>
      </c>
      <c r="BV933" s="95">
        <v>125</v>
      </c>
      <c r="BW933" s="95">
        <v>220</v>
      </c>
      <c r="BX933" s="95" t="s">
        <v>1287</v>
      </c>
      <c r="BY933" s="95">
        <f t="shared" si="281"/>
        <v>288</v>
      </c>
      <c r="BZ933" s="81">
        <v>47600</v>
      </c>
      <c r="CA933">
        <f t="shared" si="269"/>
        <v>10.770588040219511</v>
      </c>
    </row>
    <row r="934" spans="1:79" x14ac:dyDescent="0.3">
      <c r="A934" s="2" t="s">
        <v>381</v>
      </c>
      <c r="D934" s="2">
        <v>3.26</v>
      </c>
      <c r="E934" t="s">
        <v>1464</v>
      </c>
      <c r="M934">
        <v>3.8</v>
      </c>
      <c r="N934">
        <v>3.8</v>
      </c>
      <c r="O934">
        <v>19.5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5" t="s">
        <v>464</v>
      </c>
      <c r="BT934" s="95" t="s">
        <v>464</v>
      </c>
      <c r="BU934" s="95" t="s">
        <v>1266</v>
      </c>
      <c r="BV934" s="95">
        <v>125</v>
      </c>
      <c r="BW934" s="95">
        <v>220</v>
      </c>
      <c r="BX934" s="95" t="s">
        <v>1287</v>
      </c>
      <c r="BY934" s="95">
        <f t="shared" si="281"/>
        <v>288</v>
      </c>
      <c r="BZ934" s="81">
        <v>20920</v>
      </c>
      <c r="CA934">
        <f t="shared" si="269"/>
        <v>9.9484609181788599</v>
      </c>
    </row>
    <row r="935" spans="1:79" x14ac:dyDescent="0.3">
      <c r="A935" s="2" t="s">
        <v>44</v>
      </c>
      <c r="D935" s="2">
        <v>3.63</v>
      </c>
      <c r="E935" t="s">
        <v>1465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5" t="s">
        <v>464</v>
      </c>
      <c r="BT935" s="95" t="s">
        <v>464</v>
      </c>
      <c r="BU935" s="95" t="s">
        <v>1266</v>
      </c>
      <c r="BV935" s="95">
        <v>125</v>
      </c>
      <c r="BW935" s="95">
        <v>220</v>
      </c>
      <c r="BX935" s="95" t="s">
        <v>1287</v>
      </c>
      <c r="BY935" s="95">
        <f t="shared" si="281"/>
        <v>288</v>
      </c>
      <c r="BZ935" s="81">
        <v>216</v>
      </c>
      <c r="CA935">
        <f t="shared" si="269"/>
        <v>5.3752784076841653</v>
      </c>
    </row>
    <row r="936" spans="1:79" x14ac:dyDescent="0.3">
      <c r="A936" s="2" t="s">
        <v>44</v>
      </c>
      <c r="D936" s="2">
        <v>3.63</v>
      </c>
      <c r="E936" t="s">
        <v>1465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5" t="s">
        <v>464</v>
      </c>
      <c r="BT936" s="95" t="s">
        <v>464</v>
      </c>
      <c r="BU936" s="95" t="s">
        <v>1266</v>
      </c>
      <c r="BV936" s="95">
        <v>125</v>
      </c>
      <c r="BW936" s="95">
        <v>220</v>
      </c>
      <c r="BX936" s="95" t="s">
        <v>1287</v>
      </c>
      <c r="BY936" s="95">
        <f t="shared" si="281"/>
        <v>288</v>
      </c>
      <c r="BZ936" s="81">
        <v>45600</v>
      </c>
      <c r="CA936">
        <f t="shared" si="269"/>
        <v>10.727662995502477</v>
      </c>
    </row>
    <row r="937" spans="1:79" x14ac:dyDescent="0.3">
      <c r="A937" s="2" t="s">
        <v>44</v>
      </c>
      <c r="D937" s="2">
        <v>3.56</v>
      </c>
      <c r="E937" t="s">
        <v>1465</v>
      </c>
      <c r="BI937" s="79" t="s">
        <v>1414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5" t="s">
        <v>464</v>
      </c>
      <c r="BT937" s="95" t="s">
        <v>464</v>
      </c>
      <c r="BU937" s="95" t="s">
        <v>1266</v>
      </c>
      <c r="BV937" s="95">
        <v>125</v>
      </c>
      <c r="BW937" s="95">
        <v>220</v>
      </c>
      <c r="BX937" s="95" t="s">
        <v>1287</v>
      </c>
      <c r="BY937" s="95">
        <f t="shared" si="281"/>
        <v>288</v>
      </c>
      <c r="BZ937" s="81">
        <v>564</v>
      </c>
      <c r="CA937">
        <f t="shared" si="269"/>
        <v>6.3350542514980592</v>
      </c>
    </row>
    <row r="938" spans="1:79" x14ac:dyDescent="0.3">
      <c r="A938" s="2" t="s">
        <v>44</v>
      </c>
      <c r="D938" s="2">
        <v>3.56</v>
      </c>
      <c r="E938" t="s">
        <v>1465</v>
      </c>
      <c r="BI938" s="79" t="s">
        <v>1414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5" t="s">
        <v>464</v>
      </c>
      <c r="BT938" s="95" t="s">
        <v>464</v>
      </c>
      <c r="BU938" s="95" t="s">
        <v>1266</v>
      </c>
      <c r="BV938" s="95">
        <v>125</v>
      </c>
      <c r="BW938" s="95">
        <v>220</v>
      </c>
      <c r="BX938" s="95" t="s">
        <v>1287</v>
      </c>
      <c r="BY938" s="95">
        <f t="shared" si="281"/>
        <v>288</v>
      </c>
      <c r="BZ938" s="81">
        <v>9880</v>
      </c>
      <c r="CA938">
        <f t="shared" si="269"/>
        <v>9.1982677907419141</v>
      </c>
    </row>
    <row r="939" spans="1:79" x14ac:dyDescent="0.3">
      <c r="A939" s="2" t="s">
        <v>374</v>
      </c>
      <c r="E939" t="s">
        <v>1462</v>
      </c>
      <c r="M939">
        <v>3.835</v>
      </c>
      <c r="N939">
        <v>3.835</v>
      </c>
      <c r="O939">
        <v>34.43</v>
      </c>
      <c r="P939" t="s">
        <v>439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5" t="s">
        <v>464</v>
      </c>
      <c r="BT939" s="95" t="s">
        <v>464</v>
      </c>
      <c r="BU939" s="95" t="s">
        <v>1266</v>
      </c>
      <c r="BV939" s="95">
        <v>125</v>
      </c>
      <c r="BW939" s="95">
        <v>220</v>
      </c>
      <c r="BX939" s="95" t="s">
        <v>1287</v>
      </c>
      <c r="BY939" s="95">
        <f t="shared" si="281"/>
        <v>288</v>
      </c>
      <c r="BZ939" s="81">
        <v>3.28</v>
      </c>
      <c r="CA939">
        <f t="shared" si="269"/>
        <v>1.1878434223960523</v>
      </c>
    </row>
    <row r="940" spans="1:79" x14ac:dyDescent="0.3">
      <c r="A940" s="2" t="s">
        <v>374</v>
      </c>
      <c r="E940" t="s">
        <v>1462</v>
      </c>
      <c r="M940">
        <v>3.835</v>
      </c>
      <c r="N940">
        <v>3.835</v>
      </c>
      <c r="O940">
        <v>34.43</v>
      </c>
      <c r="P940" t="s">
        <v>439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5" t="s">
        <v>464</v>
      </c>
      <c r="BT940" s="95" t="s">
        <v>464</v>
      </c>
      <c r="BU940" s="95" t="s">
        <v>1266</v>
      </c>
      <c r="BV940" s="95">
        <v>125</v>
      </c>
      <c r="BW940" s="95">
        <v>220</v>
      </c>
      <c r="BX940" s="95" t="s">
        <v>1287</v>
      </c>
      <c r="BY940" s="95">
        <f t="shared" si="281"/>
        <v>288</v>
      </c>
      <c r="BZ940" s="81">
        <v>8.1599999999999984</v>
      </c>
      <c r="CA940">
        <f t="shared" si="269"/>
        <v>2.0992441689760155</v>
      </c>
    </row>
    <row r="941" spans="1:79" x14ac:dyDescent="0.3">
      <c r="A941" s="2" t="s">
        <v>374</v>
      </c>
      <c r="E941" t="s">
        <v>1462</v>
      </c>
      <c r="M941">
        <v>3.835</v>
      </c>
      <c r="N941">
        <v>3.835</v>
      </c>
      <c r="O941">
        <v>34.43</v>
      </c>
      <c r="P941" t="s">
        <v>439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5" t="s">
        <v>464</v>
      </c>
      <c r="BT941" s="95" t="s">
        <v>464</v>
      </c>
      <c r="BU941" s="95" t="s">
        <v>1266</v>
      </c>
      <c r="BV941" s="95">
        <v>125</v>
      </c>
      <c r="BW941" s="95">
        <v>220</v>
      </c>
      <c r="BX941" s="95" t="s">
        <v>1287</v>
      </c>
      <c r="BY941" s="95">
        <f t="shared" si="281"/>
        <v>288</v>
      </c>
      <c r="BZ941" s="81">
        <v>8.2799999999999994</v>
      </c>
      <c r="CA941">
        <f t="shared" ref="CA941:CA949" si="284">LN(BZ941)</f>
        <v>2.1138429683971682</v>
      </c>
    </row>
    <row r="942" spans="1:79" x14ac:dyDescent="0.3">
      <c r="A942" s="2" t="s">
        <v>374</v>
      </c>
      <c r="E942" t="s">
        <v>1462</v>
      </c>
      <c r="M942">
        <v>3.835</v>
      </c>
      <c r="N942">
        <v>3.835</v>
      </c>
      <c r="O942">
        <v>34.43</v>
      </c>
      <c r="P942" t="s">
        <v>439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5" t="s">
        <v>464</v>
      </c>
      <c r="BT942" s="95" t="s">
        <v>464</v>
      </c>
      <c r="BU942" s="95" t="s">
        <v>1266</v>
      </c>
      <c r="BV942" s="95">
        <v>125</v>
      </c>
      <c r="BW942" s="95">
        <v>220</v>
      </c>
      <c r="BX942" s="95" t="s">
        <v>1287</v>
      </c>
      <c r="BY942" s="95">
        <f t="shared" si="281"/>
        <v>288</v>
      </c>
      <c r="BZ942" s="81">
        <v>19.119999999999997</v>
      </c>
      <c r="CA942">
        <f t="shared" si="284"/>
        <v>2.950734907623255</v>
      </c>
    </row>
    <row r="943" spans="1:79" x14ac:dyDescent="0.3">
      <c r="A943" s="2" t="s">
        <v>374</v>
      </c>
      <c r="E943" t="s">
        <v>1462</v>
      </c>
      <c r="M943">
        <v>3.835</v>
      </c>
      <c r="N943">
        <v>3.835</v>
      </c>
      <c r="O943">
        <v>34.43</v>
      </c>
      <c r="P943" t="s">
        <v>439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5" t="s">
        <v>464</v>
      </c>
      <c r="BT943" s="95" t="s">
        <v>464</v>
      </c>
      <c r="BU943" s="95" t="s">
        <v>1266</v>
      </c>
      <c r="BV943" s="95">
        <v>125</v>
      </c>
      <c r="BW943" s="95">
        <v>220</v>
      </c>
      <c r="BX943" s="95" t="s">
        <v>1287</v>
      </c>
      <c r="BY943" s="95">
        <f t="shared" si="281"/>
        <v>288</v>
      </c>
      <c r="BZ943" s="81">
        <v>31.08</v>
      </c>
      <c r="CA943">
        <f t="shared" si="284"/>
        <v>3.4365645254994468</v>
      </c>
    </row>
    <row r="944" spans="1:79" x14ac:dyDescent="0.3">
      <c r="A944" s="2" t="s">
        <v>374</v>
      </c>
      <c r="E944" t="s">
        <v>1462</v>
      </c>
      <c r="M944">
        <v>3.835</v>
      </c>
      <c r="N944">
        <v>3.835</v>
      </c>
      <c r="O944">
        <v>34.43</v>
      </c>
      <c r="P944" t="s">
        <v>439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5" t="s">
        <v>464</v>
      </c>
      <c r="BT944" s="95" t="s">
        <v>464</v>
      </c>
      <c r="BU944" s="95" t="s">
        <v>1266</v>
      </c>
      <c r="BV944" s="95">
        <v>125</v>
      </c>
      <c r="BW944" s="95">
        <v>220</v>
      </c>
      <c r="BX944" s="95" t="s">
        <v>1287</v>
      </c>
      <c r="BY944" s="95">
        <f t="shared" si="281"/>
        <v>288</v>
      </c>
      <c r="BZ944" s="81">
        <v>56.719999999999992</v>
      </c>
      <c r="CA944">
        <f t="shared" si="284"/>
        <v>4.0381268822238718</v>
      </c>
    </row>
    <row r="945" spans="1:79" x14ac:dyDescent="0.3">
      <c r="A945" s="2" t="s">
        <v>374</v>
      </c>
      <c r="E945" t="s">
        <v>1462</v>
      </c>
      <c r="M945">
        <v>3.835</v>
      </c>
      <c r="N945">
        <v>3.835</v>
      </c>
      <c r="O945">
        <v>34.43</v>
      </c>
      <c r="P945" t="s">
        <v>439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5" t="s">
        <v>464</v>
      </c>
      <c r="BT945" s="95" t="s">
        <v>464</v>
      </c>
      <c r="BU945" s="95" t="s">
        <v>1266</v>
      </c>
      <c r="BV945" s="95">
        <v>125</v>
      </c>
      <c r="BW945" s="95">
        <v>220</v>
      </c>
      <c r="BX945" s="95" t="s">
        <v>1287</v>
      </c>
      <c r="BY945" s="95">
        <f t="shared" si="281"/>
        <v>288</v>
      </c>
      <c r="BZ945" s="81">
        <v>89.28</v>
      </c>
      <c r="CA945">
        <f t="shared" si="284"/>
        <v>4.4917774986330006</v>
      </c>
    </row>
    <row r="946" spans="1:79" x14ac:dyDescent="0.3">
      <c r="A946" s="2" t="s">
        <v>374</v>
      </c>
      <c r="E946" t="s">
        <v>1462</v>
      </c>
      <c r="M946">
        <v>3.835</v>
      </c>
      <c r="N946">
        <v>3.835</v>
      </c>
      <c r="O946">
        <v>34.43</v>
      </c>
      <c r="P946" t="s">
        <v>439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5" t="s">
        <v>464</v>
      </c>
      <c r="BT946" s="95" t="s">
        <v>464</v>
      </c>
      <c r="BU946" s="95" t="s">
        <v>1266</v>
      </c>
      <c r="BV946" s="95">
        <v>125</v>
      </c>
      <c r="BW946" s="95">
        <v>220</v>
      </c>
      <c r="BX946" s="95" t="s">
        <v>1287</v>
      </c>
      <c r="BY946" s="95">
        <f t="shared" si="281"/>
        <v>288</v>
      </c>
      <c r="BZ946" s="81">
        <v>103.52</v>
      </c>
      <c r="CA946">
        <f t="shared" si="284"/>
        <v>4.6397648307525907</v>
      </c>
    </row>
    <row r="947" spans="1:79" x14ac:dyDescent="0.3">
      <c r="A947" s="2" t="s">
        <v>374</v>
      </c>
      <c r="E947" t="s">
        <v>1462</v>
      </c>
      <c r="M947">
        <v>3.835</v>
      </c>
      <c r="N947">
        <v>3.835</v>
      </c>
      <c r="O947">
        <v>34.43</v>
      </c>
      <c r="P947" t="s">
        <v>439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5" t="s">
        <v>464</v>
      </c>
      <c r="BT947" s="95" t="s">
        <v>464</v>
      </c>
      <c r="BU947" s="95" t="s">
        <v>1266</v>
      </c>
      <c r="BV947" s="95">
        <v>125</v>
      </c>
      <c r="BW947" s="95">
        <v>220</v>
      </c>
      <c r="BX947" s="95" t="s">
        <v>1287</v>
      </c>
      <c r="BY947" s="95">
        <f t="shared" si="281"/>
        <v>288</v>
      </c>
      <c r="BZ947" s="81">
        <v>113.11999999999999</v>
      </c>
      <c r="CA947">
        <f t="shared" si="284"/>
        <v>4.7284492021482629</v>
      </c>
    </row>
    <row r="948" spans="1:79" x14ac:dyDescent="0.3">
      <c r="A948" s="2" t="s">
        <v>374</v>
      </c>
      <c r="E948" t="s">
        <v>1462</v>
      </c>
      <c r="M948">
        <v>3.835</v>
      </c>
      <c r="N948">
        <v>3.835</v>
      </c>
      <c r="O948">
        <v>34.43</v>
      </c>
      <c r="P948" t="s">
        <v>439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5" t="s">
        <v>464</v>
      </c>
      <c r="BT948" s="95" t="s">
        <v>464</v>
      </c>
      <c r="BU948" s="95" t="s">
        <v>1266</v>
      </c>
      <c r="BV948" s="95">
        <v>125</v>
      </c>
      <c r="BW948" s="95">
        <v>220</v>
      </c>
      <c r="BX948" s="95" t="s">
        <v>1287</v>
      </c>
      <c r="BY948" s="95">
        <f t="shared" si="281"/>
        <v>288</v>
      </c>
      <c r="BZ948" s="81">
        <v>112.27999999999999</v>
      </c>
      <c r="CA948">
        <f t="shared" si="284"/>
        <v>4.7209957514936818</v>
      </c>
    </row>
    <row r="949" spans="1:79" x14ac:dyDescent="0.3">
      <c r="A949" s="2" t="s">
        <v>374</v>
      </c>
      <c r="E949" t="s">
        <v>1462</v>
      </c>
      <c r="M949">
        <v>3.835</v>
      </c>
      <c r="N949">
        <v>3.835</v>
      </c>
      <c r="O949">
        <v>34.43</v>
      </c>
      <c r="P949" t="s">
        <v>439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5" t="s">
        <v>464</v>
      </c>
      <c r="BT949" s="95" t="s">
        <v>464</v>
      </c>
      <c r="BU949" s="95" t="s">
        <v>1266</v>
      </c>
      <c r="BV949" s="95">
        <v>125</v>
      </c>
      <c r="BW949" s="95">
        <v>220</v>
      </c>
      <c r="BX949" s="95" t="s">
        <v>1287</v>
      </c>
      <c r="BY949" s="95">
        <f t="shared" si="281"/>
        <v>288</v>
      </c>
      <c r="BZ949" s="81">
        <v>123.52</v>
      </c>
      <c r="CA949">
        <f t="shared" si="284"/>
        <v>4.8164030862764662</v>
      </c>
    </row>
    <row r="950" spans="1:79" x14ac:dyDescent="0.3">
      <c r="A950" s="2" t="s">
        <v>353</v>
      </c>
      <c r="E950" t="s">
        <v>1466</v>
      </c>
      <c r="M950">
        <v>3.81</v>
      </c>
      <c r="N950">
        <v>3.81</v>
      </c>
      <c r="O950">
        <v>27.41</v>
      </c>
      <c r="P950" t="s">
        <v>1131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5" t="s">
        <v>464</v>
      </c>
      <c r="BT950" s="95" t="s">
        <v>464</v>
      </c>
      <c r="BU950" s="95" t="s">
        <v>1266</v>
      </c>
      <c r="BV950" s="95">
        <v>125</v>
      </c>
      <c r="BW950" s="95">
        <v>220</v>
      </c>
      <c r="BX950" s="95" t="s">
        <v>1287</v>
      </c>
      <c r="BY950" s="95">
        <f t="shared" si="281"/>
        <v>288</v>
      </c>
      <c r="BZ950" s="81">
        <v>6000</v>
      </c>
    </row>
    <row r="951" spans="1:79" x14ac:dyDescent="0.3">
      <c r="A951" s="2" t="s">
        <v>372</v>
      </c>
      <c r="E951" t="s">
        <v>1466</v>
      </c>
      <c r="M951">
        <v>3.82</v>
      </c>
      <c r="N951">
        <v>3.82</v>
      </c>
      <c r="O951">
        <v>28.15</v>
      </c>
      <c r="P951" t="s">
        <v>1131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5" t="s">
        <v>464</v>
      </c>
      <c r="BT951" s="95" t="s">
        <v>464</v>
      </c>
      <c r="BU951" s="95" t="s">
        <v>1266</v>
      </c>
      <c r="BV951" s="95">
        <v>125</v>
      </c>
      <c r="BW951" s="95">
        <v>220</v>
      </c>
      <c r="BX951" s="95" t="s">
        <v>1287</v>
      </c>
      <c r="BY951" s="95">
        <f t="shared" si="281"/>
        <v>288</v>
      </c>
      <c r="BZ951" s="81">
        <v>66000</v>
      </c>
    </row>
    <row r="952" spans="1:79" x14ac:dyDescent="0.3">
      <c r="A952" s="2" t="s">
        <v>372</v>
      </c>
      <c r="E952" t="s">
        <v>1466</v>
      </c>
      <c r="M952">
        <v>3.81</v>
      </c>
      <c r="N952">
        <v>3.81</v>
      </c>
      <c r="O952">
        <v>27.41</v>
      </c>
      <c r="P952" t="s">
        <v>1131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5" t="s">
        <v>464</v>
      </c>
      <c r="BT952" s="95" t="s">
        <v>464</v>
      </c>
      <c r="BU952" s="95" t="s">
        <v>1266</v>
      </c>
      <c r="BV952" s="95">
        <v>125</v>
      </c>
      <c r="BW952" s="95">
        <v>220</v>
      </c>
      <c r="BX952" s="95" t="s">
        <v>1287</v>
      </c>
      <c r="BY952" s="95">
        <f t="shared" si="281"/>
        <v>288</v>
      </c>
      <c r="BZ952" s="81">
        <v>0</v>
      </c>
    </row>
    <row r="953" spans="1:79" x14ac:dyDescent="0.3">
      <c r="A953" s="2" t="s">
        <v>372</v>
      </c>
      <c r="E953" t="s">
        <v>1466</v>
      </c>
      <c r="M953">
        <v>3.81</v>
      </c>
      <c r="N953">
        <v>3.81</v>
      </c>
      <c r="O953">
        <v>27.41</v>
      </c>
      <c r="P953" t="s">
        <v>1131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5" t="s">
        <v>464</v>
      </c>
      <c r="BT953" s="95" t="s">
        <v>464</v>
      </c>
      <c r="BU953" s="95" t="s">
        <v>1266</v>
      </c>
      <c r="BV953" s="95">
        <v>125</v>
      </c>
      <c r="BW953" s="95">
        <v>220</v>
      </c>
      <c r="BX953" s="95" t="s">
        <v>1287</v>
      </c>
      <c r="BY953" s="95">
        <f t="shared" si="281"/>
        <v>288</v>
      </c>
      <c r="BZ953" s="81">
        <v>9000</v>
      </c>
    </row>
    <row r="954" spans="1:79" x14ac:dyDescent="0.3">
      <c r="A954" s="2" t="s">
        <v>372</v>
      </c>
      <c r="E954" t="s">
        <v>1466</v>
      </c>
      <c r="M954">
        <v>3.81</v>
      </c>
      <c r="N954">
        <v>3.81</v>
      </c>
      <c r="O954">
        <v>27.41</v>
      </c>
      <c r="P954" t="s">
        <v>1131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5" t="s">
        <v>464</v>
      </c>
      <c r="BT954" s="95" t="s">
        <v>464</v>
      </c>
      <c r="BU954" s="95" t="s">
        <v>1266</v>
      </c>
      <c r="BV954" s="95">
        <v>125</v>
      </c>
      <c r="BW954" s="95">
        <v>220</v>
      </c>
      <c r="BX954" s="95" t="s">
        <v>1287</v>
      </c>
      <c r="BY954" s="95">
        <f t="shared" si="281"/>
        <v>288</v>
      </c>
      <c r="BZ954" s="81">
        <v>37500</v>
      </c>
    </row>
    <row r="955" spans="1:79" x14ac:dyDescent="0.3">
      <c r="A955" s="2" t="s">
        <v>372</v>
      </c>
      <c r="E955" t="s">
        <v>1466</v>
      </c>
      <c r="M955">
        <v>3.81</v>
      </c>
      <c r="N955">
        <v>3.81</v>
      </c>
      <c r="O955">
        <v>27.41</v>
      </c>
      <c r="P955" t="s">
        <v>1131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5" t="s">
        <v>464</v>
      </c>
      <c r="BT955" s="95" t="s">
        <v>464</v>
      </c>
      <c r="BU955" s="95" t="s">
        <v>1266</v>
      </c>
      <c r="BV955" s="95">
        <v>125</v>
      </c>
      <c r="BW955" s="95">
        <v>220</v>
      </c>
      <c r="BX955" s="95" t="s">
        <v>1287</v>
      </c>
      <c r="BY955" s="95">
        <f t="shared" si="281"/>
        <v>288</v>
      </c>
      <c r="BZ955" s="81">
        <v>63000</v>
      </c>
    </row>
    <row r="956" spans="1:79" x14ac:dyDescent="0.3">
      <c r="A956" s="2" t="s">
        <v>372</v>
      </c>
      <c r="E956" t="s">
        <v>1466</v>
      </c>
      <c r="M956">
        <v>3.81</v>
      </c>
      <c r="N956">
        <v>3.81</v>
      </c>
      <c r="O956">
        <v>27.41</v>
      </c>
      <c r="P956" t="s">
        <v>1131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5" t="s">
        <v>464</v>
      </c>
      <c r="BT956" s="95" t="s">
        <v>464</v>
      </c>
      <c r="BU956" s="95" t="s">
        <v>1266</v>
      </c>
      <c r="BV956" s="95">
        <v>125</v>
      </c>
      <c r="BW956" s="95">
        <v>220</v>
      </c>
      <c r="BX956" s="95" t="s">
        <v>1287</v>
      </c>
      <c r="BY956" s="95">
        <f t="shared" si="281"/>
        <v>288</v>
      </c>
      <c r="BZ956" s="81">
        <v>93000</v>
      </c>
    </row>
    <row r="957" spans="1:79" x14ac:dyDescent="0.3">
      <c r="A957" s="2" t="s">
        <v>372</v>
      </c>
      <c r="E957" t="s">
        <v>1466</v>
      </c>
      <c r="M957">
        <v>3.81</v>
      </c>
      <c r="N957">
        <v>3.81</v>
      </c>
      <c r="O957">
        <v>27.41</v>
      </c>
      <c r="P957" t="s">
        <v>1131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5" t="s">
        <v>464</v>
      </c>
      <c r="BT957" s="95" t="s">
        <v>464</v>
      </c>
      <c r="BU957" s="95" t="s">
        <v>1266</v>
      </c>
      <c r="BV957" s="95">
        <v>125</v>
      </c>
      <c r="BW957" s="95">
        <v>220</v>
      </c>
      <c r="BX957" s="95" t="s">
        <v>1287</v>
      </c>
      <c r="BY957" s="95">
        <f t="shared" si="281"/>
        <v>288</v>
      </c>
      <c r="BZ957" s="81">
        <v>117000</v>
      </c>
    </row>
    <row r="958" spans="1:79" x14ac:dyDescent="0.3">
      <c r="A958" s="2" t="s">
        <v>372</v>
      </c>
      <c r="E958" t="s">
        <v>1466</v>
      </c>
      <c r="M958">
        <v>3.81</v>
      </c>
      <c r="N958">
        <v>3.81</v>
      </c>
      <c r="O958">
        <v>27.41</v>
      </c>
      <c r="P958" t="s">
        <v>1131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5" t="s">
        <v>464</v>
      </c>
      <c r="BT958" s="95" t="s">
        <v>464</v>
      </c>
      <c r="BU958" s="95" t="s">
        <v>1266</v>
      </c>
      <c r="BV958" s="95">
        <v>125</v>
      </c>
      <c r="BW958" s="95">
        <v>220</v>
      </c>
      <c r="BX958" s="95" t="s">
        <v>1287</v>
      </c>
      <c r="BY958" s="95">
        <f t="shared" si="281"/>
        <v>288</v>
      </c>
      <c r="BZ958" s="81">
        <v>132000</v>
      </c>
    </row>
    <row r="959" spans="1:79" x14ac:dyDescent="0.3">
      <c r="A959" s="2" t="s">
        <v>372</v>
      </c>
      <c r="E959" t="s">
        <v>1466</v>
      </c>
      <c r="M959">
        <v>3.81</v>
      </c>
      <c r="N959">
        <v>3.81</v>
      </c>
      <c r="O959">
        <v>27.41</v>
      </c>
      <c r="P959" t="s">
        <v>1131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5" t="s">
        <v>464</v>
      </c>
      <c r="BT959" s="95" t="s">
        <v>464</v>
      </c>
      <c r="BU959" s="95" t="s">
        <v>1266</v>
      </c>
      <c r="BV959" s="95">
        <v>125</v>
      </c>
      <c r="BW959" s="95">
        <v>220</v>
      </c>
      <c r="BX959" s="95" t="s">
        <v>1287</v>
      </c>
      <c r="BY959" s="95">
        <f t="shared" si="281"/>
        <v>288</v>
      </c>
      <c r="BZ959" s="81">
        <v>117000</v>
      </c>
    </row>
    <row r="960" spans="1:79" x14ac:dyDescent="0.3">
      <c r="A960" s="2" t="s">
        <v>372</v>
      </c>
      <c r="E960" t="s">
        <v>1466</v>
      </c>
      <c r="M960">
        <v>3.81</v>
      </c>
      <c r="N960">
        <v>3.81</v>
      </c>
      <c r="O960">
        <v>27.41</v>
      </c>
      <c r="P960" t="s">
        <v>1131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5" t="s">
        <v>464</v>
      </c>
      <c r="BT960" s="95" t="s">
        <v>464</v>
      </c>
      <c r="BU960" s="95" t="s">
        <v>1266</v>
      </c>
      <c r="BV960" s="95">
        <v>125</v>
      </c>
      <c r="BW960" s="95">
        <v>220</v>
      </c>
      <c r="BX960" s="95" t="s">
        <v>1287</v>
      </c>
      <c r="BY960" s="95">
        <f t="shared" si="281"/>
        <v>288</v>
      </c>
      <c r="BZ960" s="81">
        <v>111000</v>
      </c>
    </row>
    <row r="961" spans="1:78" x14ac:dyDescent="0.3">
      <c r="A961" s="2" t="s">
        <v>372</v>
      </c>
      <c r="E961" t="s">
        <v>1466</v>
      </c>
      <c r="M961">
        <v>3.81</v>
      </c>
      <c r="N961">
        <v>3.81</v>
      </c>
      <c r="O961">
        <v>27.41</v>
      </c>
      <c r="P961" t="s">
        <v>1131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5" t="s">
        <v>464</v>
      </c>
      <c r="BT961" s="95" t="s">
        <v>464</v>
      </c>
      <c r="BU961" s="95" t="s">
        <v>1266</v>
      </c>
      <c r="BV961" s="95">
        <v>125</v>
      </c>
      <c r="BW961" s="95">
        <v>220</v>
      </c>
      <c r="BX961" s="95" t="s">
        <v>1287</v>
      </c>
      <c r="BY961" s="95">
        <f t="shared" si="281"/>
        <v>288</v>
      </c>
      <c r="BZ961" s="81">
        <v>90000</v>
      </c>
    </row>
    <row r="962" spans="1:78" x14ac:dyDescent="0.3">
      <c r="A962" s="2" t="s">
        <v>385</v>
      </c>
      <c r="E962" t="s">
        <v>1466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5" t="s">
        <v>464</v>
      </c>
      <c r="BT962" s="95" t="s">
        <v>464</v>
      </c>
      <c r="BU962" s="95" t="s">
        <v>1266</v>
      </c>
      <c r="BV962" s="95">
        <v>125</v>
      </c>
      <c r="BW962" s="95">
        <v>220</v>
      </c>
      <c r="BX962" s="95" t="s">
        <v>1287</v>
      </c>
      <c r="BY962" s="95">
        <f t="shared" si="281"/>
        <v>288</v>
      </c>
      <c r="BZ962" s="81">
        <v>0</v>
      </c>
    </row>
    <row r="963" spans="1:78" x14ac:dyDescent="0.3">
      <c r="A963" s="2" t="s">
        <v>385</v>
      </c>
      <c r="E963" t="s">
        <v>1466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5" t="s">
        <v>464</v>
      </c>
      <c r="BT963" s="95" t="s">
        <v>464</v>
      </c>
      <c r="BU963" s="95" t="s">
        <v>1266</v>
      </c>
      <c r="BV963" s="95">
        <v>125</v>
      </c>
      <c r="BW963" s="95">
        <v>220</v>
      </c>
      <c r="BX963" s="95" t="s">
        <v>1287</v>
      </c>
      <c r="BY963" s="95">
        <f t="shared" si="281"/>
        <v>288</v>
      </c>
      <c r="BZ963" s="81">
        <v>21000</v>
      </c>
    </row>
    <row r="964" spans="1:78" x14ac:dyDescent="0.3">
      <c r="A964" s="2" t="s">
        <v>385</v>
      </c>
      <c r="E964" t="s">
        <v>1466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5" t="s">
        <v>464</v>
      </c>
      <c r="BT964" s="95" t="s">
        <v>464</v>
      </c>
      <c r="BU964" s="95" t="s">
        <v>1266</v>
      </c>
      <c r="BV964" s="95">
        <v>125</v>
      </c>
      <c r="BW964" s="95">
        <v>220</v>
      </c>
      <c r="BX964" s="95" t="s">
        <v>1287</v>
      </c>
      <c r="BY964" s="95">
        <f t="shared" si="281"/>
        <v>288</v>
      </c>
      <c r="BZ964" s="81">
        <v>36000</v>
      </c>
    </row>
    <row r="965" spans="1:78" x14ac:dyDescent="0.3">
      <c r="A965" s="2" t="s">
        <v>385</v>
      </c>
      <c r="E965" t="s">
        <v>1466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5" t="s">
        <v>464</v>
      </c>
      <c r="BT965" s="95" t="s">
        <v>464</v>
      </c>
      <c r="BU965" s="95" t="s">
        <v>1266</v>
      </c>
      <c r="BV965" s="95">
        <v>125</v>
      </c>
      <c r="BW965" s="95">
        <v>220</v>
      </c>
      <c r="BX965" s="95" t="s">
        <v>1287</v>
      </c>
      <c r="BY965" s="95">
        <f t="shared" si="281"/>
        <v>288</v>
      </c>
      <c r="BZ965" s="81">
        <v>54000</v>
      </c>
    </row>
    <row r="966" spans="1:78" x14ac:dyDescent="0.3">
      <c r="A966" s="2" t="s">
        <v>385</v>
      </c>
      <c r="E966" t="s">
        <v>1466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5" t="s">
        <v>464</v>
      </c>
      <c r="BT966" s="95" t="s">
        <v>464</v>
      </c>
      <c r="BU966" s="95" t="s">
        <v>1266</v>
      </c>
      <c r="BV966" s="95">
        <v>125</v>
      </c>
      <c r="BW966" s="95">
        <v>220</v>
      </c>
      <c r="BX966" s="95" t="s">
        <v>1287</v>
      </c>
      <c r="BY966" s="95">
        <f t="shared" si="281"/>
        <v>288</v>
      </c>
      <c r="BZ966" s="81">
        <v>78000</v>
      </c>
    </row>
    <row r="967" spans="1:78" x14ac:dyDescent="0.3">
      <c r="A967" s="2" t="s">
        <v>385</v>
      </c>
      <c r="E967" t="s">
        <v>1466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5" t="s">
        <v>464</v>
      </c>
      <c r="BT967" s="95" t="s">
        <v>464</v>
      </c>
      <c r="BU967" s="95" t="s">
        <v>1266</v>
      </c>
      <c r="BV967" s="95">
        <v>125</v>
      </c>
      <c r="BW967" s="95">
        <v>220</v>
      </c>
      <c r="BX967" s="95" t="s">
        <v>1287</v>
      </c>
      <c r="BY967" s="95">
        <f t="shared" si="281"/>
        <v>288</v>
      </c>
      <c r="BZ967" s="81">
        <v>99000</v>
      </c>
    </row>
    <row r="968" spans="1:78" x14ac:dyDescent="0.3">
      <c r="A968" s="2" t="s">
        <v>385</v>
      </c>
      <c r="E968" t="s">
        <v>1466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5" t="s">
        <v>464</v>
      </c>
      <c r="BT968" s="95" t="s">
        <v>464</v>
      </c>
      <c r="BU968" s="95" t="s">
        <v>1266</v>
      </c>
      <c r="BV968" s="95">
        <v>125</v>
      </c>
      <c r="BW968" s="95">
        <v>220</v>
      </c>
      <c r="BX968" s="95" t="s">
        <v>1287</v>
      </c>
      <c r="BY968" s="95">
        <f t="shared" si="281"/>
        <v>288</v>
      </c>
      <c r="BZ968" s="81">
        <v>141000</v>
      </c>
    </row>
    <row r="969" spans="1:78" x14ac:dyDescent="0.3">
      <c r="A969" s="2" t="s">
        <v>385</v>
      </c>
      <c r="E969" t="s">
        <v>1466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5" t="s">
        <v>464</v>
      </c>
      <c r="BT969" s="95" t="s">
        <v>464</v>
      </c>
      <c r="BU969" s="95" t="s">
        <v>1266</v>
      </c>
      <c r="BV969" s="95">
        <v>125</v>
      </c>
      <c r="BW969" s="95">
        <v>220</v>
      </c>
      <c r="BX969" s="95" t="s">
        <v>1287</v>
      </c>
      <c r="BY969" s="95">
        <f t="shared" si="281"/>
        <v>288</v>
      </c>
      <c r="BZ969" s="81">
        <v>156000</v>
      </c>
    </row>
    <row r="970" spans="1:78" x14ac:dyDescent="0.3">
      <c r="A970" s="2" t="s">
        <v>385</v>
      </c>
      <c r="E970" t="s">
        <v>1466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5" t="s">
        <v>464</v>
      </c>
      <c r="BT970" s="95" t="s">
        <v>464</v>
      </c>
      <c r="BU970" s="95" t="s">
        <v>1266</v>
      </c>
      <c r="BV970" s="95">
        <v>125</v>
      </c>
      <c r="BW970" s="95">
        <v>220</v>
      </c>
      <c r="BX970" s="95" t="s">
        <v>1287</v>
      </c>
      <c r="BY970" s="95">
        <f t="shared" si="281"/>
        <v>288</v>
      </c>
      <c r="BZ970" s="81">
        <v>126000</v>
      </c>
    </row>
    <row r="971" spans="1:78" x14ac:dyDescent="0.3">
      <c r="A971" s="2" t="s">
        <v>385</v>
      </c>
      <c r="E971" t="s">
        <v>1466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5" t="s">
        <v>464</v>
      </c>
      <c r="BT971" s="95" t="s">
        <v>464</v>
      </c>
      <c r="BU971" s="95" t="s">
        <v>1266</v>
      </c>
      <c r="BV971" s="95">
        <v>125</v>
      </c>
      <c r="BW971" s="95">
        <v>220</v>
      </c>
      <c r="BX971" s="95" t="s">
        <v>1287</v>
      </c>
      <c r="BY971" s="95">
        <f t="shared" si="281"/>
        <v>288</v>
      </c>
      <c r="BZ971" s="81">
        <v>114000</v>
      </c>
    </row>
    <row r="972" spans="1:78" x14ac:dyDescent="0.3">
      <c r="A972" s="2" t="s">
        <v>385</v>
      </c>
      <c r="E972" t="s">
        <v>1466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5" t="s">
        <v>464</v>
      </c>
      <c r="BT972" s="95" t="s">
        <v>464</v>
      </c>
      <c r="BU972" s="95" t="s">
        <v>1266</v>
      </c>
      <c r="BV972" s="95">
        <v>125</v>
      </c>
      <c r="BW972" s="95">
        <v>220</v>
      </c>
      <c r="BX972" s="95" t="s">
        <v>1287</v>
      </c>
      <c r="BY972" s="95">
        <f t="shared" si="281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1467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5" t="s">
        <v>464</v>
      </c>
      <c r="BT973" s="95" t="s">
        <v>464</v>
      </c>
      <c r="BU973" s="95" t="s">
        <v>1266</v>
      </c>
      <c r="BV973" s="95">
        <v>125</v>
      </c>
      <c r="BW973" s="95">
        <v>220</v>
      </c>
      <c r="BX973" s="95" t="s">
        <v>1287</v>
      </c>
      <c r="BY973" s="95">
        <f t="shared" si="281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1467</v>
      </c>
      <c r="M974">
        <v>3.82</v>
      </c>
      <c r="N974">
        <v>3.82</v>
      </c>
      <c r="O974">
        <v>33.53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5" t="s">
        <v>464</v>
      </c>
      <c r="BT974" s="95" t="s">
        <v>464</v>
      </c>
      <c r="BU974" s="95" t="s">
        <v>1266</v>
      </c>
      <c r="BV974" s="95">
        <v>125</v>
      </c>
      <c r="BW974" s="95">
        <v>220</v>
      </c>
      <c r="BX974" s="95" t="s">
        <v>1287</v>
      </c>
      <c r="BY974" s="95">
        <f t="shared" si="281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1467</v>
      </c>
      <c r="M975">
        <v>3.86</v>
      </c>
      <c r="N975">
        <v>3.86</v>
      </c>
      <c r="O975">
        <v>29.53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5" t="s">
        <v>464</v>
      </c>
      <c r="BT975" s="95" t="s">
        <v>464</v>
      </c>
      <c r="BU975" s="95" t="s">
        <v>1266</v>
      </c>
      <c r="BV975" s="95">
        <v>125</v>
      </c>
      <c r="BW975" s="95">
        <v>220</v>
      </c>
      <c r="BX975" s="95" t="s">
        <v>1287</v>
      </c>
      <c r="BY975" s="95">
        <f t="shared" si="281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1467</v>
      </c>
      <c r="M976">
        <v>3.87</v>
      </c>
      <c r="N976">
        <v>3.87</v>
      </c>
      <c r="O976">
        <v>25.35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5" t="s">
        <v>464</v>
      </c>
      <c r="BT976" s="95" t="s">
        <v>464</v>
      </c>
      <c r="BU976" s="95" t="s">
        <v>1266</v>
      </c>
      <c r="BV976" s="95">
        <v>125</v>
      </c>
      <c r="BW976" s="95">
        <v>220</v>
      </c>
      <c r="BX976" s="95" t="s">
        <v>1287</v>
      </c>
      <c r="BY976" s="95">
        <f t="shared" si="281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1467</v>
      </c>
      <c r="M977">
        <v>3.86</v>
      </c>
      <c r="N977">
        <v>3.86</v>
      </c>
      <c r="O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5" t="s">
        <v>464</v>
      </c>
      <c r="BT977" s="95" t="s">
        <v>464</v>
      </c>
      <c r="BU977" s="95" t="s">
        <v>1266</v>
      </c>
      <c r="BV977" s="95">
        <v>125</v>
      </c>
      <c r="BW977" s="95">
        <v>220</v>
      </c>
      <c r="BX977" s="95" t="s">
        <v>1287</v>
      </c>
      <c r="BY977" s="95">
        <f t="shared" si="281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1467</v>
      </c>
      <c r="M978">
        <v>3.86</v>
      </c>
      <c r="N978">
        <v>3.86</v>
      </c>
      <c r="O978">
        <v>20.49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5" t="s">
        <v>464</v>
      </c>
      <c r="BT978" s="95" t="s">
        <v>464</v>
      </c>
      <c r="BU978" s="95" t="s">
        <v>1266</v>
      </c>
      <c r="BV978" s="95">
        <v>125</v>
      </c>
      <c r="BW978" s="95">
        <v>220</v>
      </c>
      <c r="BX978" s="95" t="s">
        <v>1287</v>
      </c>
      <c r="BY978" s="95">
        <f t="shared" si="281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1467</v>
      </c>
      <c r="M979">
        <v>3.86</v>
      </c>
      <c r="N979">
        <v>3.86</v>
      </c>
      <c r="O979">
        <v>16.079999999999998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5" t="s">
        <v>464</v>
      </c>
      <c r="BT979" s="95" t="s">
        <v>464</v>
      </c>
      <c r="BU979" s="95" t="s">
        <v>1266</v>
      </c>
      <c r="BV979" s="95">
        <v>125</v>
      </c>
      <c r="BW979" s="95">
        <v>220</v>
      </c>
      <c r="BX979" s="95" t="s">
        <v>1287</v>
      </c>
      <c r="BY979" s="95">
        <f t="shared" ref="BY979" si="285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1467</v>
      </c>
      <c r="M980">
        <v>3.86</v>
      </c>
      <c r="N980">
        <v>3.86</v>
      </c>
      <c r="O980">
        <v>15.99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5" t="s">
        <v>464</v>
      </c>
      <c r="BT980" s="95" t="s">
        <v>464</v>
      </c>
      <c r="BU980" s="95" t="s">
        <v>1266</v>
      </c>
      <c r="BV980" s="95">
        <v>125</v>
      </c>
      <c r="BW980" s="95">
        <v>220</v>
      </c>
      <c r="BX980" s="95" t="s">
        <v>1287</v>
      </c>
      <c r="BY980" s="95">
        <f t="shared" ref="BY980:BY988" si="286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1467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5" t="s">
        <v>464</v>
      </c>
      <c r="BT981" s="95" t="s">
        <v>464</v>
      </c>
      <c r="BU981" s="95" t="s">
        <v>1266</v>
      </c>
      <c r="BV981" s="95">
        <v>125</v>
      </c>
      <c r="BW981" s="95">
        <v>220</v>
      </c>
      <c r="BX981" s="95" t="s">
        <v>1287</v>
      </c>
      <c r="BY981" s="95">
        <f t="shared" si="286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1467</v>
      </c>
      <c r="M982">
        <v>3.82</v>
      </c>
      <c r="N982">
        <v>3.82</v>
      </c>
      <c r="O982">
        <v>33.53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5" t="s">
        <v>464</v>
      </c>
      <c r="BT982" s="95" t="s">
        <v>464</v>
      </c>
      <c r="BU982" s="95" t="s">
        <v>1266</v>
      </c>
      <c r="BV982" s="95">
        <v>125</v>
      </c>
      <c r="BW982" s="95">
        <v>220</v>
      </c>
      <c r="BX982" s="95" t="s">
        <v>1287</v>
      </c>
      <c r="BY982" s="95">
        <f t="shared" si="286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1467</v>
      </c>
      <c r="M983">
        <v>3.86</v>
      </c>
      <c r="N983">
        <v>3.86</v>
      </c>
      <c r="O983">
        <v>29.53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5" t="s">
        <v>464</v>
      </c>
      <c r="BT983" s="95" t="s">
        <v>464</v>
      </c>
      <c r="BU983" s="95" t="s">
        <v>1266</v>
      </c>
      <c r="BV983" s="95">
        <v>125</v>
      </c>
      <c r="BW983" s="95">
        <v>220</v>
      </c>
      <c r="BX983" s="95" t="s">
        <v>1287</v>
      </c>
      <c r="BY983" s="95">
        <f t="shared" si="286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1467</v>
      </c>
      <c r="M984">
        <v>3.87</v>
      </c>
      <c r="N984">
        <v>3.87</v>
      </c>
      <c r="O984">
        <v>25.35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5" t="s">
        <v>464</v>
      </c>
      <c r="BT984" s="95" t="s">
        <v>464</v>
      </c>
      <c r="BU984" s="95" t="s">
        <v>1266</v>
      </c>
      <c r="BV984" s="95">
        <v>125</v>
      </c>
      <c r="BW984" s="95">
        <v>220</v>
      </c>
      <c r="BX984" s="95" t="s">
        <v>1287</v>
      </c>
      <c r="BY984" s="95">
        <f t="shared" si="286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1467</v>
      </c>
      <c r="M985">
        <v>3.86</v>
      </c>
      <c r="N985">
        <v>3.86</v>
      </c>
      <c r="O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5" t="s">
        <v>464</v>
      </c>
      <c r="BT985" s="95" t="s">
        <v>464</v>
      </c>
      <c r="BU985" s="95" t="s">
        <v>1266</v>
      </c>
      <c r="BV985" s="95">
        <v>125</v>
      </c>
      <c r="BW985" s="95">
        <v>220</v>
      </c>
      <c r="BX985" s="95" t="s">
        <v>1287</v>
      </c>
      <c r="BY985" s="95">
        <f t="shared" si="286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1467</v>
      </c>
      <c r="M986">
        <v>3.86</v>
      </c>
      <c r="N986">
        <v>3.86</v>
      </c>
      <c r="O986">
        <v>20.49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5" t="s">
        <v>464</v>
      </c>
      <c r="BT986" s="95" t="s">
        <v>464</v>
      </c>
      <c r="BU986" s="95" t="s">
        <v>1266</v>
      </c>
      <c r="BV986" s="95">
        <v>125</v>
      </c>
      <c r="BW986" s="95">
        <v>220</v>
      </c>
      <c r="BX986" s="95" t="s">
        <v>1287</v>
      </c>
      <c r="BY986" s="95">
        <f t="shared" si="286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1467</v>
      </c>
      <c r="M987">
        <v>3.86</v>
      </c>
      <c r="N987">
        <v>3.86</v>
      </c>
      <c r="O987">
        <v>16.079999999999998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5" t="s">
        <v>464</v>
      </c>
      <c r="BT987" s="95" t="s">
        <v>464</v>
      </c>
      <c r="BU987" s="95" t="s">
        <v>1266</v>
      </c>
      <c r="BV987" s="95">
        <v>125</v>
      </c>
      <c r="BW987" s="95">
        <v>220</v>
      </c>
      <c r="BX987" s="95" t="s">
        <v>1287</v>
      </c>
      <c r="BY987" s="95">
        <f t="shared" si="286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1467</v>
      </c>
      <c r="M988">
        <v>3.86</v>
      </c>
      <c r="N988">
        <v>3.86</v>
      </c>
      <c r="O988">
        <v>15.99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5" t="s">
        <v>464</v>
      </c>
      <c r="BT988" s="95" t="s">
        <v>464</v>
      </c>
      <c r="BU988" s="95" t="s">
        <v>1266</v>
      </c>
      <c r="BV988" s="95">
        <v>125</v>
      </c>
      <c r="BW988" s="95">
        <v>220</v>
      </c>
      <c r="BX988" s="95" t="s">
        <v>1287</v>
      </c>
      <c r="BY988" s="95">
        <f t="shared" si="286"/>
        <v>288</v>
      </c>
      <c r="BZ988" s="81">
        <v>22000</v>
      </c>
    </row>
    <row r="989" spans="1:78" x14ac:dyDescent="0.3">
      <c r="A989" s="2" t="s">
        <v>284</v>
      </c>
      <c r="E989" t="s">
        <v>1469</v>
      </c>
      <c r="H989" s="2" t="s">
        <v>284</v>
      </c>
      <c r="M989">
        <v>3.8</v>
      </c>
      <c r="N989">
        <v>3.8</v>
      </c>
      <c r="O989">
        <v>28.5</v>
      </c>
      <c r="P989" t="s">
        <v>440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1470</v>
      </c>
      <c r="E990" t="s">
        <v>1469</v>
      </c>
      <c r="M990">
        <v>3.8</v>
      </c>
      <c r="N990">
        <v>3.8</v>
      </c>
      <c r="O990">
        <v>28.5</v>
      </c>
      <c r="P990" t="s">
        <v>440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1471</v>
      </c>
      <c r="E991" t="s">
        <v>1469</v>
      </c>
      <c r="M991">
        <v>3.8</v>
      </c>
      <c r="N991">
        <v>3.8</v>
      </c>
      <c r="O991">
        <v>28.4</v>
      </c>
      <c r="P991" t="s">
        <v>440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1472</v>
      </c>
      <c r="E992" t="s">
        <v>1469</v>
      </c>
      <c r="H992" s="2" t="s">
        <v>1488</v>
      </c>
      <c r="M992">
        <v>3.8</v>
      </c>
      <c r="N992">
        <v>3.8</v>
      </c>
      <c r="O992">
        <v>28.5</v>
      </c>
      <c r="P992" t="s">
        <v>440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1473</v>
      </c>
      <c r="E993" t="s">
        <v>1469</v>
      </c>
      <c r="M993">
        <v>3.8</v>
      </c>
      <c r="N993">
        <v>3.8</v>
      </c>
      <c r="O993">
        <v>28.3</v>
      </c>
      <c r="P993" t="s">
        <v>440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1474</v>
      </c>
      <c r="E994" t="s">
        <v>1469</v>
      </c>
      <c r="H994" s="2" t="s">
        <v>1489</v>
      </c>
      <c r="M994">
        <v>3.8</v>
      </c>
      <c r="N994">
        <v>3.8</v>
      </c>
      <c r="O994">
        <v>28.3</v>
      </c>
      <c r="P994" t="s">
        <v>440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1475</v>
      </c>
      <c r="E995" t="s">
        <v>1469</v>
      </c>
      <c r="M995">
        <v>3.8</v>
      </c>
      <c r="N995">
        <v>3.8</v>
      </c>
      <c r="O995">
        <v>28.2</v>
      </c>
      <c r="P995" t="s">
        <v>440</v>
      </c>
      <c r="BI995" s="79" t="s">
        <v>1264</v>
      </c>
      <c r="BJ995" s="79">
        <v>1373</v>
      </c>
      <c r="BK995" s="79">
        <v>12</v>
      </c>
    </row>
    <row r="996" spans="1:79" x14ac:dyDescent="0.3">
      <c r="A996" s="2" t="s">
        <v>1476</v>
      </c>
      <c r="D996">
        <v>3.2</v>
      </c>
      <c r="E996" t="s">
        <v>1469</v>
      </c>
      <c r="M996">
        <v>7.7</v>
      </c>
      <c r="N996">
        <v>3.2</v>
      </c>
      <c r="O996">
        <v>27.3</v>
      </c>
      <c r="P996" t="s">
        <v>440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5" t="s">
        <v>464</v>
      </c>
      <c r="BT996" s="95" t="s">
        <v>464</v>
      </c>
      <c r="BU996" s="95" t="s">
        <v>1266</v>
      </c>
      <c r="BV996" s="95">
        <v>125</v>
      </c>
      <c r="BW996" s="95">
        <v>220</v>
      </c>
      <c r="BX996" s="95" t="s">
        <v>1287</v>
      </c>
      <c r="BY996" s="95">
        <f t="shared" ref="BY996:BY1000" si="287">273+15</f>
        <v>288</v>
      </c>
      <c r="BZ996" s="81">
        <v>390</v>
      </c>
      <c r="CA996" s="2" t="s">
        <v>1476</v>
      </c>
    </row>
    <row r="997" spans="1:79" x14ac:dyDescent="0.3">
      <c r="A997" s="2" t="s">
        <v>1483</v>
      </c>
      <c r="D997">
        <v>2.9</v>
      </c>
      <c r="E997" t="s">
        <v>1469</v>
      </c>
      <c r="M997">
        <v>7.7</v>
      </c>
      <c r="N997">
        <v>3.2</v>
      </c>
      <c r="O997">
        <v>27.3</v>
      </c>
      <c r="P997" t="s">
        <v>440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5" t="s">
        <v>464</v>
      </c>
      <c r="BT997" s="95" t="s">
        <v>464</v>
      </c>
      <c r="BU997" s="95" t="s">
        <v>1266</v>
      </c>
      <c r="BV997" s="95">
        <v>125</v>
      </c>
      <c r="BW997" s="95">
        <v>220</v>
      </c>
      <c r="BX997" s="95" t="s">
        <v>1287</v>
      </c>
      <c r="BY997" s="95">
        <f t="shared" si="287"/>
        <v>288</v>
      </c>
      <c r="BZ997" s="81">
        <v>536</v>
      </c>
      <c r="CA997" s="2" t="s">
        <v>1483</v>
      </c>
    </row>
    <row r="998" spans="1:79" x14ac:dyDescent="0.3">
      <c r="A998" s="2" t="s">
        <v>1484</v>
      </c>
      <c r="D998">
        <v>2.65</v>
      </c>
      <c r="E998" t="s">
        <v>1469</v>
      </c>
      <c r="M998">
        <v>7.7</v>
      </c>
      <c r="N998">
        <v>3.2</v>
      </c>
      <c r="O998">
        <v>27.3</v>
      </c>
      <c r="P998" t="s">
        <v>440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5" t="s">
        <v>464</v>
      </c>
      <c r="BT998" s="95" t="s">
        <v>464</v>
      </c>
      <c r="BU998" s="95" t="s">
        <v>1266</v>
      </c>
      <c r="BV998" s="95">
        <v>125</v>
      </c>
      <c r="BW998" s="95">
        <v>220</v>
      </c>
      <c r="BX998" s="95" t="s">
        <v>1287</v>
      </c>
      <c r="BY998" s="95">
        <f t="shared" si="287"/>
        <v>288</v>
      </c>
      <c r="BZ998" s="81">
        <v>480</v>
      </c>
      <c r="CA998" s="2" t="s">
        <v>1484</v>
      </c>
    </row>
    <row r="999" spans="1:79" x14ac:dyDescent="0.3">
      <c r="A999" s="2" t="s">
        <v>1485</v>
      </c>
      <c r="D999">
        <v>2.5499999999999998</v>
      </c>
      <c r="E999" t="s">
        <v>1469</v>
      </c>
      <c r="M999">
        <v>7.7</v>
      </c>
      <c r="N999">
        <v>3.2</v>
      </c>
      <c r="O999">
        <v>27.3</v>
      </c>
      <c r="P999" t="s">
        <v>440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5" t="s">
        <v>464</v>
      </c>
      <c r="BT999" s="95" t="s">
        <v>464</v>
      </c>
      <c r="BU999" s="95" t="s">
        <v>1266</v>
      </c>
      <c r="BV999" s="95">
        <v>125</v>
      </c>
      <c r="BW999" s="95">
        <v>220</v>
      </c>
      <c r="BX999" s="95" t="s">
        <v>1287</v>
      </c>
      <c r="BY999" s="95">
        <f t="shared" si="287"/>
        <v>288</v>
      </c>
      <c r="BZ999" s="81">
        <v>262</v>
      </c>
      <c r="CA999" s="2" t="s">
        <v>1485</v>
      </c>
    </row>
    <row r="1000" spans="1:79" x14ac:dyDescent="0.3">
      <c r="A1000" s="2" t="s">
        <v>1486</v>
      </c>
      <c r="D1000">
        <v>2.4500000000000002</v>
      </c>
      <c r="E1000" t="s">
        <v>1469</v>
      </c>
      <c r="M1000">
        <v>7.7</v>
      </c>
      <c r="N1000">
        <v>3.2</v>
      </c>
      <c r="O1000">
        <v>27.3</v>
      </c>
      <c r="P1000" t="s">
        <v>440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5" t="s">
        <v>464</v>
      </c>
      <c r="BT1000" s="95" t="s">
        <v>464</v>
      </c>
      <c r="BU1000" s="95" t="s">
        <v>1266</v>
      </c>
      <c r="BV1000" s="95">
        <v>125</v>
      </c>
      <c r="BW1000" s="95">
        <v>220</v>
      </c>
      <c r="BX1000" s="95" t="s">
        <v>1287</v>
      </c>
      <c r="BY1000" s="95">
        <f t="shared" si="287"/>
        <v>288</v>
      </c>
      <c r="BZ1000" s="81">
        <v>91.2</v>
      </c>
      <c r="CA1000" s="2" t="s">
        <v>1486</v>
      </c>
    </row>
    <row r="1001" spans="1:79" x14ac:dyDescent="0.3">
      <c r="A1001" s="2" t="s">
        <v>1487</v>
      </c>
      <c r="D1001">
        <v>2.2999999999999998</v>
      </c>
      <c r="E1001" t="s">
        <v>1469</v>
      </c>
      <c r="M1001">
        <v>7.7</v>
      </c>
      <c r="N1001">
        <v>3.2</v>
      </c>
      <c r="O1001">
        <v>27.3</v>
      </c>
      <c r="P1001" t="s">
        <v>440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5" t="s">
        <v>464</v>
      </c>
      <c r="BT1001" s="95" t="s">
        <v>464</v>
      </c>
      <c r="BU1001" s="95" t="s">
        <v>1266</v>
      </c>
      <c r="BV1001" s="95">
        <v>125</v>
      </c>
      <c r="BW1001" s="95">
        <v>220</v>
      </c>
      <c r="BX1001" s="95" t="s">
        <v>1287</v>
      </c>
      <c r="BY1001" s="95">
        <f t="shared" ref="BY1001:BY1003" si="288">273+15</f>
        <v>288</v>
      </c>
      <c r="BZ1001" s="81">
        <v>26</v>
      </c>
      <c r="CA1001" s="2" t="s">
        <v>1487</v>
      </c>
    </row>
    <row r="1002" spans="1:79" x14ac:dyDescent="0.3">
      <c r="A1002" s="2" t="s">
        <v>1477</v>
      </c>
      <c r="D1002">
        <v>2.15</v>
      </c>
      <c r="E1002" t="s">
        <v>1469</v>
      </c>
      <c r="M1002">
        <v>5.5</v>
      </c>
      <c r="N1002">
        <v>5.3</v>
      </c>
      <c r="O1002">
        <v>27.7</v>
      </c>
      <c r="P1002" t="s">
        <v>440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5" t="s">
        <v>464</v>
      </c>
      <c r="BT1002" s="95" t="s">
        <v>464</v>
      </c>
      <c r="BU1002" s="95" t="s">
        <v>1266</v>
      </c>
      <c r="BV1002" s="95">
        <v>125</v>
      </c>
      <c r="BW1002" s="95">
        <v>220</v>
      </c>
      <c r="BX1002" s="95" t="s">
        <v>1287</v>
      </c>
      <c r="BY1002" s="95">
        <f t="shared" si="288"/>
        <v>288</v>
      </c>
      <c r="BZ1002" s="81">
        <v>17</v>
      </c>
      <c r="CA1002" s="2" t="s">
        <v>1477</v>
      </c>
    </row>
    <row r="1003" spans="1:79" x14ac:dyDescent="0.3">
      <c r="A1003" s="2" t="s">
        <v>1478</v>
      </c>
      <c r="D1003">
        <v>1.95</v>
      </c>
      <c r="E1003" t="s">
        <v>1469</v>
      </c>
      <c r="M1003">
        <v>5.4</v>
      </c>
      <c r="N1003">
        <v>5.4</v>
      </c>
      <c r="O1003">
        <v>28</v>
      </c>
      <c r="P1003" t="s">
        <v>440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5" t="s">
        <v>464</v>
      </c>
      <c r="BT1003" s="95" t="s">
        <v>464</v>
      </c>
      <c r="BU1003" s="95" t="s">
        <v>1266</v>
      </c>
      <c r="BV1003" s="95">
        <v>125</v>
      </c>
      <c r="BW1003" s="95">
        <v>220</v>
      </c>
      <c r="BX1003" s="95" t="s">
        <v>1287</v>
      </c>
      <c r="BY1003" s="95">
        <f t="shared" si="288"/>
        <v>288</v>
      </c>
      <c r="BZ1003" s="81">
        <v>13</v>
      </c>
      <c r="CA1003" s="2" t="s">
        <v>1478</v>
      </c>
    </row>
    <row r="1004" spans="1:79" x14ac:dyDescent="0.3">
      <c r="A1004" s="2" t="s">
        <v>1479</v>
      </c>
      <c r="D1004">
        <v>1.55</v>
      </c>
      <c r="E1004" t="s">
        <v>1469</v>
      </c>
      <c r="M1004">
        <v>5.5</v>
      </c>
      <c r="N1004">
        <v>5.2</v>
      </c>
      <c r="O1004">
        <v>27.8</v>
      </c>
      <c r="P1004" t="s">
        <v>440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5" t="s">
        <v>464</v>
      </c>
      <c r="BT1004" s="95" t="s">
        <v>464</v>
      </c>
      <c r="BU1004" s="95" t="s">
        <v>1266</v>
      </c>
      <c r="BV1004" s="95">
        <v>125</v>
      </c>
      <c r="BW1004" s="95">
        <v>220</v>
      </c>
      <c r="BX1004" s="95" t="s">
        <v>1287</v>
      </c>
      <c r="BY1004" s="95">
        <f t="shared" ref="BY1004:BY1074" si="289">273+15</f>
        <v>288</v>
      </c>
      <c r="BZ1004" s="81">
        <v>22</v>
      </c>
      <c r="CA1004" s="2" t="s">
        <v>1479</v>
      </c>
    </row>
    <row r="1005" spans="1:79" x14ac:dyDescent="0.3">
      <c r="A1005" s="2" t="s">
        <v>1480</v>
      </c>
      <c r="D1005">
        <v>1.5</v>
      </c>
      <c r="E1005" t="s">
        <v>1469</v>
      </c>
      <c r="M1005">
        <v>3.8</v>
      </c>
      <c r="N1005">
        <v>6.8</v>
      </c>
      <c r="O1005">
        <v>27.3</v>
      </c>
      <c r="P1005" t="s">
        <v>440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5" t="s">
        <v>464</v>
      </c>
      <c r="BT1005" s="95" t="s">
        <v>464</v>
      </c>
      <c r="BU1005" s="95" t="s">
        <v>1266</v>
      </c>
      <c r="BV1005" s="95">
        <v>125</v>
      </c>
      <c r="BW1005" s="95">
        <v>220</v>
      </c>
      <c r="BX1005" s="95" t="s">
        <v>1287</v>
      </c>
      <c r="BY1005" s="95">
        <f t="shared" si="289"/>
        <v>288</v>
      </c>
      <c r="BZ1005" s="81">
        <v>11</v>
      </c>
      <c r="CA1005" s="2" t="s">
        <v>1480</v>
      </c>
    </row>
    <row r="1006" spans="1:79" x14ac:dyDescent="0.3">
      <c r="A1006" s="2" t="s">
        <v>1481</v>
      </c>
      <c r="D1006">
        <v>1.4</v>
      </c>
      <c r="E1006" t="s">
        <v>1469</v>
      </c>
      <c r="M1006">
        <v>4.3</v>
      </c>
      <c r="N1006">
        <v>8.1</v>
      </c>
      <c r="O1006">
        <v>27.3</v>
      </c>
      <c r="P1006" t="s">
        <v>440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5" t="s">
        <v>464</v>
      </c>
      <c r="BT1006" s="95" t="s">
        <v>464</v>
      </c>
      <c r="BU1006" s="95" t="s">
        <v>1266</v>
      </c>
      <c r="BV1006" s="95">
        <v>125</v>
      </c>
      <c r="BW1006" s="95">
        <v>220</v>
      </c>
      <c r="BX1006" s="95" t="s">
        <v>1287</v>
      </c>
      <c r="BY1006" s="95">
        <f t="shared" si="289"/>
        <v>288</v>
      </c>
      <c r="BZ1006" s="81">
        <v>26</v>
      </c>
      <c r="CA1006" s="2" t="s">
        <v>1481</v>
      </c>
    </row>
    <row r="1007" spans="1:79" x14ac:dyDescent="0.3">
      <c r="A1007" s="2" t="s">
        <v>1482</v>
      </c>
      <c r="D1007">
        <v>1.35</v>
      </c>
      <c r="E1007" t="s">
        <v>1469</v>
      </c>
      <c r="M1007">
        <v>5.6</v>
      </c>
      <c r="N1007">
        <v>5.2</v>
      </c>
      <c r="O1007">
        <v>27.5</v>
      </c>
      <c r="P1007" t="s">
        <v>440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5" t="s">
        <v>464</v>
      </c>
      <c r="BT1007" s="95" t="s">
        <v>464</v>
      </c>
      <c r="BU1007" s="95" t="s">
        <v>1266</v>
      </c>
      <c r="BV1007" s="95">
        <v>125</v>
      </c>
      <c r="BW1007" s="95">
        <v>220</v>
      </c>
      <c r="BX1007" s="95" t="s">
        <v>1287</v>
      </c>
      <c r="BY1007" s="95">
        <f t="shared" si="289"/>
        <v>288</v>
      </c>
      <c r="BZ1007" s="81">
        <v>12</v>
      </c>
      <c r="CA1007" s="2" t="s">
        <v>1482</v>
      </c>
    </row>
    <row r="1008" spans="1:79" x14ac:dyDescent="0.3">
      <c r="A1008" s="2" t="s">
        <v>1476</v>
      </c>
      <c r="D1008">
        <v>3.2</v>
      </c>
      <c r="E1008" t="s">
        <v>1469</v>
      </c>
      <c r="M1008">
        <v>7.7</v>
      </c>
      <c r="N1008">
        <v>3.2</v>
      </c>
      <c r="O1008">
        <v>27.3</v>
      </c>
      <c r="P1008" t="s">
        <v>440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5" t="s">
        <v>464</v>
      </c>
      <c r="BT1008" s="95" t="s">
        <v>464</v>
      </c>
      <c r="BU1008" s="95" t="s">
        <v>1266</v>
      </c>
      <c r="BV1008" s="95">
        <v>125</v>
      </c>
      <c r="BW1008" s="95">
        <v>220</v>
      </c>
      <c r="BX1008" s="95" t="s">
        <v>1287</v>
      </c>
      <c r="BY1008" s="95">
        <f t="shared" si="289"/>
        <v>288</v>
      </c>
      <c r="BZ1008" s="81">
        <v>16.16</v>
      </c>
      <c r="CA1008" s="2" t="s">
        <v>1476</v>
      </c>
    </row>
    <row r="1009" spans="1:79" x14ac:dyDescent="0.3">
      <c r="A1009" s="2" t="s">
        <v>1483</v>
      </c>
      <c r="D1009">
        <v>2.9</v>
      </c>
      <c r="E1009" t="s">
        <v>1469</v>
      </c>
      <c r="M1009">
        <v>7.7</v>
      </c>
      <c r="N1009">
        <v>3.2</v>
      </c>
      <c r="O1009">
        <v>27.3</v>
      </c>
      <c r="P1009" t="s">
        <v>440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5" t="s">
        <v>464</v>
      </c>
      <c r="BT1009" s="95" t="s">
        <v>464</v>
      </c>
      <c r="BU1009" s="95" t="s">
        <v>1266</v>
      </c>
      <c r="BV1009" s="95">
        <v>125</v>
      </c>
      <c r="BW1009" s="95">
        <v>220</v>
      </c>
      <c r="BX1009" s="95" t="s">
        <v>1287</v>
      </c>
      <c r="BY1009" s="95">
        <f t="shared" si="289"/>
        <v>288</v>
      </c>
      <c r="BZ1009" s="81">
        <v>17.920000000000002</v>
      </c>
      <c r="CA1009" s="2" t="s">
        <v>1483</v>
      </c>
    </row>
    <row r="1010" spans="1:79" x14ac:dyDescent="0.3">
      <c r="A1010" s="2" t="s">
        <v>1484</v>
      </c>
      <c r="D1010">
        <v>2.65</v>
      </c>
      <c r="E1010" t="s">
        <v>1469</v>
      </c>
      <c r="M1010">
        <v>7.7</v>
      </c>
      <c r="N1010">
        <v>3.2</v>
      </c>
      <c r="O1010">
        <v>27.3</v>
      </c>
      <c r="P1010" t="s">
        <v>440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5" t="s">
        <v>464</v>
      </c>
      <c r="BT1010" s="95" t="s">
        <v>464</v>
      </c>
      <c r="BU1010" s="95" t="s">
        <v>1266</v>
      </c>
      <c r="BV1010" s="95">
        <v>125</v>
      </c>
      <c r="BW1010" s="95">
        <v>220</v>
      </c>
      <c r="BX1010" s="95" t="s">
        <v>1287</v>
      </c>
      <c r="BY1010" s="95">
        <f t="shared" si="289"/>
        <v>288</v>
      </c>
      <c r="BZ1010" s="81">
        <v>16.96</v>
      </c>
      <c r="CA1010" s="2" t="s">
        <v>1484</v>
      </c>
    </row>
    <row r="1011" spans="1:79" x14ac:dyDescent="0.3">
      <c r="A1011" s="2" t="s">
        <v>1485</v>
      </c>
      <c r="D1011">
        <v>2.5499999999999998</v>
      </c>
      <c r="E1011" t="s">
        <v>1469</v>
      </c>
      <c r="M1011">
        <v>7.7</v>
      </c>
      <c r="N1011">
        <v>3.2</v>
      </c>
      <c r="O1011">
        <v>27.3</v>
      </c>
      <c r="P1011" t="s">
        <v>440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5" t="s">
        <v>464</v>
      </c>
      <c r="BT1011" s="95" t="s">
        <v>464</v>
      </c>
      <c r="BU1011" s="95" t="s">
        <v>1266</v>
      </c>
      <c r="BV1011" s="95">
        <v>125</v>
      </c>
      <c r="BW1011" s="95">
        <v>220</v>
      </c>
      <c r="BX1011" s="95" t="s">
        <v>1287</v>
      </c>
      <c r="BY1011" s="95">
        <f t="shared" si="289"/>
        <v>288</v>
      </c>
      <c r="BZ1011" s="81">
        <v>8160</v>
      </c>
      <c r="CA1011" s="2" t="s">
        <v>1485</v>
      </c>
    </row>
    <row r="1012" spans="1:79" x14ac:dyDescent="0.3">
      <c r="A1012" s="2" t="s">
        <v>1486</v>
      </c>
      <c r="D1012">
        <v>2.4500000000000002</v>
      </c>
      <c r="E1012" t="s">
        <v>1469</v>
      </c>
      <c r="M1012">
        <v>7.7</v>
      </c>
      <c r="N1012">
        <v>3.2</v>
      </c>
      <c r="O1012">
        <v>27.3</v>
      </c>
      <c r="P1012" t="s">
        <v>440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5" t="s">
        <v>464</v>
      </c>
      <c r="BT1012" s="95" t="s">
        <v>464</v>
      </c>
      <c r="BU1012" s="95" t="s">
        <v>1266</v>
      </c>
      <c r="BV1012" s="95">
        <v>125</v>
      </c>
      <c r="BW1012" s="95">
        <v>220</v>
      </c>
      <c r="BX1012" s="95" t="s">
        <v>1287</v>
      </c>
      <c r="BY1012" s="95">
        <f t="shared" si="289"/>
        <v>288</v>
      </c>
      <c r="BZ1012" s="81">
        <v>1920</v>
      </c>
      <c r="CA1012" s="2" t="s">
        <v>1486</v>
      </c>
    </row>
    <row r="1013" spans="1:79" x14ac:dyDescent="0.3">
      <c r="A1013" s="2" t="s">
        <v>1487</v>
      </c>
      <c r="D1013">
        <v>2.2999999999999998</v>
      </c>
      <c r="E1013" t="s">
        <v>1469</v>
      </c>
      <c r="M1013">
        <v>7.7</v>
      </c>
      <c r="N1013">
        <v>3.2</v>
      </c>
      <c r="O1013">
        <v>27.3</v>
      </c>
      <c r="P1013" t="s">
        <v>440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5" t="s">
        <v>464</v>
      </c>
      <c r="BT1013" s="95" t="s">
        <v>464</v>
      </c>
      <c r="BU1013" s="95" t="s">
        <v>1266</v>
      </c>
      <c r="BV1013" s="95">
        <v>125</v>
      </c>
      <c r="BW1013" s="95">
        <v>220</v>
      </c>
      <c r="BX1013" s="95" t="s">
        <v>1287</v>
      </c>
      <c r="BY1013" s="95">
        <f t="shared" si="289"/>
        <v>288</v>
      </c>
      <c r="BZ1013" s="81">
        <v>1360</v>
      </c>
      <c r="CA1013" s="2" t="s">
        <v>1487</v>
      </c>
    </row>
    <row r="1014" spans="1:79" x14ac:dyDescent="0.3">
      <c r="A1014" s="2" t="s">
        <v>1477</v>
      </c>
      <c r="D1014">
        <v>2.15</v>
      </c>
      <c r="E1014" t="s">
        <v>1469</v>
      </c>
      <c r="M1014">
        <v>5.5</v>
      </c>
      <c r="N1014">
        <v>5.3</v>
      </c>
      <c r="O1014">
        <v>27.7</v>
      </c>
      <c r="P1014" t="s">
        <v>440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5" t="s">
        <v>464</v>
      </c>
      <c r="BT1014" s="95" t="s">
        <v>464</v>
      </c>
      <c r="BU1014" s="95" t="s">
        <v>1266</v>
      </c>
      <c r="BV1014" s="95">
        <v>125</v>
      </c>
      <c r="BW1014" s="95">
        <v>220</v>
      </c>
      <c r="BX1014" s="95" t="s">
        <v>1287</v>
      </c>
      <c r="BY1014" s="95">
        <f t="shared" si="289"/>
        <v>288</v>
      </c>
      <c r="BZ1014" s="81">
        <v>1170</v>
      </c>
      <c r="CA1014" s="2" t="s">
        <v>1477</v>
      </c>
    </row>
    <row r="1015" spans="1:79" x14ac:dyDescent="0.3">
      <c r="A1015" s="2" t="s">
        <v>1478</v>
      </c>
      <c r="D1015">
        <v>1.95</v>
      </c>
      <c r="E1015" t="s">
        <v>1469</v>
      </c>
      <c r="M1015">
        <v>5.4</v>
      </c>
      <c r="N1015">
        <v>5.4</v>
      </c>
      <c r="O1015">
        <v>28</v>
      </c>
      <c r="P1015" t="s">
        <v>440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5" t="s">
        <v>464</v>
      </c>
      <c r="BT1015" s="95" t="s">
        <v>464</v>
      </c>
      <c r="BU1015" s="95" t="s">
        <v>1266</v>
      </c>
      <c r="BV1015" s="95">
        <v>125</v>
      </c>
      <c r="BW1015" s="95">
        <v>220</v>
      </c>
      <c r="BX1015" s="95" t="s">
        <v>1287</v>
      </c>
      <c r="BY1015" s="95">
        <f t="shared" si="289"/>
        <v>288</v>
      </c>
      <c r="BZ1015" s="81">
        <v>47</v>
      </c>
      <c r="CA1015" s="2" t="s">
        <v>1478</v>
      </c>
    </row>
    <row r="1016" spans="1:79" x14ac:dyDescent="0.3">
      <c r="A1016" s="2" t="s">
        <v>1479</v>
      </c>
      <c r="D1016">
        <v>1.55</v>
      </c>
      <c r="E1016" t="s">
        <v>1469</v>
      </c>
      <c r="M1016">
        <v>5.5</v>
      </c>
      <c r="N1016">
        <v>5.2</v>
      </c>
      <c r="O1016">
        <v>27.8</v>
      </c>
      <c r="P1016" t="s">
        <v>440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5" t="s">
        <v>464</v>
      </c>
      <c r="BT1016" s="95" t="s">
        <v>464</v>
      </c>
      <c r="BU1016" s="95" t="s">
        <v>1266</v>
      </c>
      <c r="BV1016" s="95">
        <v>125</v>
      </c>
      <c r="BW1016" s="95">
        <v>220</v>
      </c>
      <c r="BX1016" s="95" t="s">
        <v>1287</v>
      </c>
      <c r="BY1016" s="95">
        <f t="shared" si="289"/>
        <v>288</v>
      </c>
      <c r="BZ1016" s="81">
        <v>6.4</v>
      </c>
      <c r="CA1016" s="2" t="s">
        <v>1479</v>
      </c>
    </row>
    <row r="1017" spans="1:79" x14ac:dyDescent="0.3">
      <c r="A1017" s="2" t="s">
        <v>1480</v>
      </c>
      <c r="D1017">
        <v>1.5</v>
      </c>
      <c r="E1017" t="s">
        <v>1469</v>
      </c>
      <c r="M1017">
        <v>3.8</v>
      </c>
      <c r="N1017">
        <v>6.8</v>
      </c>
      <c r="O1017">
        <v>27.3</v>
      </c>
      <c r="P1017" t="s">
        <v>440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5" t="s">
        <v>464</v>
      </c>
      <c r="BT1017" s="95" t="s">
        <v>464</v>
      </c>
      <c r="BU1017" s="95" t="s">
        <v>1266</v>
      </c>
      <c r="BV1017" s="95">
        <v>125</v>
      </c>
      <c r="BW1017" s="95">
        <v>220</v>
      </c>
      <c r="BX1017" s="95" t="s">
        <v>1287</v>
      </c>
      <c r="BY1017" s="95">
        <f t="shared" si="289"/>
        <v>288</v>
      </c>
      <c r="BZ1017" s="81">
        <v>5.6</v>
      </c>
      <c r="CA1017" s="2" t="s">
        <v>1480</v>
      </c>
    </row>
    <row r="1018" spans="1:79" x14ac:dyDescent="0.3">
      <c r="A1018" s="2" t="s">
        <v>1481</v>
      </c>
      <c r="D1018">
        <v>1.4</v>
      </c>
      <c r="E1018" t="s">
        <v>1469</v>
      </c>
      <c r="M1018">
        <v>4.3</v>
      </c>
      <c r="N1018">
        <v>8.1</v>
      </c>
      <c r="O1018">
        <v>27.3</v>
      </c>
      <c r="P1018" t="s">
        <v>440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5" t="s">
        <v>464</v>
      </c>
      <c r="BT1018" s="95" t="s">
        <v>464</v>
      </c>
      <c r="BU1018" s="95" t="s">
        <v>1266</v>
      </c>
      <c r="BV1018" s="95">
        <v>125</v>
      </c>
      <c r="BW1018" s="95">
        <v>220</v>
      </c>
      <c r="BX1018" s="95" t="s">
        <v>1287</v>
      </c>
      <c r="BY1018" s="95">
        <f t="shared" si="289"/>
        <v>288</v>
      </c>
      <c r="BZ1018" s="81">
        <v>8.8000000000000007</v>
      </c>
      <c r="CA1018" s="2" t="s">
        <v>1481</v>
      </c>
    </row>
    <row r="1019" spans="1:79" x14ac:dyDescent="0.3">
      <c r="A1019" s="2" t="s">
        <v>1482</v>
      </c>
      <c r="D1019">
        <v>1.35</v>
      </c>
      <c r="E1019" t="s">
        <v>1469</v>
      </c>
      <c r="M1019">
        <v>5.6</v>
      </c>
      <c r="N1019">
        <v>5.2</v>
      </c>
      <c r="O1019">
        <v>27.5</v>
      </c>
      <c r="P1019" t="s">
        <v>440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5" t="s">
        <v>464</v>
      </c>
      <c r="BT1019" s="95" t="s">
        <v>464</v>
      </c>
      <c r="BU1019" s="95" t="s">
        <v>1266</v>
      </c>
      <c r="BV1019" s="95">
        <v>125</v>
      </c>
      <c r="BW1019" s="95">
        <v>220</v>
      </c>
      <c r="BX1019" s="95" t="s">
        <v>1287</v>
      </c>
      <c r="BY1019" s="95">
        <f t="shared" si="289"/>
        <v>288</v>
      </c>
      <c r="BZ1019" s="81">
        <v>12.6</v>
      </c>
      <c r="CA1019" s="2" t="s">
        <v>1482</v>
      </c>
    </row>
    <row r="1020" spans="1:79" x14ac:dyDescent="0.3">
      <c r="A1020" s="2" t="s">
        <v>1476</v>
      </c>
      <c r="D1020">
        <v>3.2</v>
      </c>
      <c r="E1020" t="s">
        <v>1469</v>
      </c>
      <c r="M1020">
        <v>7.7</v>
      </c>
      <c r="N1020">
        <v>3.2</v>
      </c>
      <c r="O1020">
        <v>27.3</v>
      </c>
      <c r="P1020" t="s">
        <v>440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5" t="s">
        <v>464</v>
      </c>
      <c r="BT1020" s="95" t="s">
        <v>464</v>
      </c>
      <c r="BU1020" s="95" t="s">
        <v>1442</v>
      </c>
      <c r="BV1020" s="95">
        <v>100</v>
      </c>
      <c r="BW1020" s="95">
        <v>425</v>
      </c>
      <c r="BX1020" s="95" t="s">
        <v>1287</v>
      </c>
      <c r="BY1020" s="95">
        <f t="shared" si="289"/>
        <v>288</v>
      </c>
      <c r="BZ1020" s="81">
        <v>0</v>
      </c>
      <c r="CA1020" s="2" t="s">
        <v>1476</v>
      </c>
    </row>
    <row r="1021" spans="1:79" x14ac:dyDescent="0.3">
      <c r="A1021" s="2" t="s">
        <v>1483</v>
      </c>
      <c r="D1021">
        <v>2.9</v>
      </c>
      <c r="E1021" t="s">
        <v>1469</v>
      </c>
      <c r="M1021">
        <v>7.7</v>
      </c>
      <c r="N1021">
        <v>3.2</v>
      </c>
      <c r="O1021">
        <v>27.3</v>
      </c>
      <c r="P1021" t="s">
        <v>440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5" t="s">
        <v>464</v>
      </c>
      <c r="BT1021" s="95" t="s">
        <v>464</v>
      </c>
      <c r="BU1021" s="95" t="s">
        <v>1442</v>
      </c>
      <c r="BV1021" s="95">
        <v>100</v>
      </c>
      <c r="BW1021" s="95">
        <v>425</v>
      </c>
      <c r="BX1021" s="95" t="s">
        <v>1287</v>
      </c>
      <c r="BY1021" s="95">
        <f t="shared" si="289"/>
        <v>288</v>
      </c>
      <c r="BZ1021" s="81">
        <v>36</v>
      </c>
      <c r="CA1021" s="2" t="s">
        <v>1483</v>
      </c>
    </row>
    <row r="1022" spans="1:79" x14ac:dyDescent="0.3">
      <c r="A1022" s="2" t="s">
        <v>1484</v>
      </c>
      <c r="D1022">
        <v>2.65</v>
      </c>
      <c r="E1022" t="s">
        <v>1469</v>
      </c>
      <c r="M1022">
        <v>7.7</v>
      </c>
      <c r="N1022">
        <v>3.2</v>
      </c>
      <c r="O1022">
        <v>27.3</v>
      </c>
      <c r="P1022" t="s">
        <v>440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5" t="s">
        <v>464</v>
      </c>
      <c r="BT1022" s="95" t="s">
        <v>464</v>
      </c>
      <c r="BU1022" s="95" t="s">
        <v>1442</v>
      </c>
      <c r="BV1022" s="95">
        <v>100</v>
      </c>
      <c r="BW1022" s="95">
        <v>425</v>
      </c>
      <c r="BX1022" s="95" t="s">
        <v>1287</v>
      </c>
      <c r="BY1022" s="95">
        <f t="shared" si="289"/>
        <v>288</v>
      </c>
      <c r="BZ1022" s="81">
        <v>28</v>
      </c>
      <c r="CA1022" s="2" t="s">
        <v>1484</v>
      </c>
    </row>
    <row r="1023" spans="1:79" x14ac:dyDescent="0.3">
      <c r="A1023" s="2" t="s">
        <v>1485</v>
      </c>
      <c r="D1023">
        <v>2.5499999999999998</v>
      </c>
      <c r="E1023" t="s">
        <v>1469</v>
      </c>
      <c r="M1023">
        <v>7.7</v>
      </c>
      <c r="N1023">
        <v>3.2</v>
      </c>
      <c r="O1023">
        <v>27.3</v>
      </c>
      <c r="P1023" t="s">
        <v>440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5" t="s">
        <v>464</v>
      </c>
      <c r="BT1023" s="95" t="s">
        <v>464</v>
      </c>
      <c r="BU1023" s="95" t="s">
        <v>1442</v>
      </c>
      <c r="BV1023" s="95">
        <v>100</v>
      </c>
      <c r="BW1023" s="95">
        <v>425</v>
      </c>
      <c r="BX1023" s="95" t="s">
        <v>1287</v>
      </c>
      <c r="BY1023" s="95">
        <f t="shared" si="289"/>
        <v>288</v>
      </c>
      <c r="BZ1023" s="81">
        <v>16</v>
      </c>
      <c r="CA1023" s="2" t="s">
        <v>1485</v>
      </c>
    </row>
    <row r="1024" spans="1:79" x14ac:dyDescent="0.3">
      <c r="A1024" s="2" t="s">
        <v>1486</v>
      </c>
      <c r="D1024">
        <v>2.4500000000000002</v>
      </c>
      <c r="E1024" t="s">
        <v>1469</v>
      </c>
      <c r="M1024">
        <v>7.7</v>
      </c>
      <c r="N1024">
        <v>3.2</v>
      </c>
      <c r="O1024">
        <v>27.3</v>
      </c>
      <c r="P1024" t="s">
        <v>440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5" t="s">
        <v>464</v>
      </c>
      <c r="BT1024" s="95" t="s">
        <v>464</v>
      </c>
      <c r="BU1024" s="95" t="s">
        <v>1442</v>
      </c>
      <c r="BV1024" s="95">
        <v>101</v>
      </c>
      <c r="BW1024" s="95">
        <v>220</v>
      </c>
      <c r="BX1024" s="95" t="s">
        <v>1287</v>
      </c>
      <c r="BY1024" s="95">
        <f t="shared" si="289"/>
        <v>288</v>
      </c>
      <c r="BZ1024" s="81">
        <v>0</v>
      </c>
      <c r="CA1024" s="2" t="s">
        <v>1486</v>
      </c>
    </row>
    <row r="1025" spans="1:79" x14ac:dyDescent="0.3">
      <c r="A1025" s="2" t="s">
        <v>1487</v>
      </c>
      <c r="D1025">
        <v>2.2999999999999998</v>
      </c>
      <c r="E1025" t="s">
        <v>1469</v>
      </c>
      <c r="M1025">
        <v>7.7</v>
      </c>
      <c r="N1025">
        <v>3.2</v>
      </c>
      <c r="O1025">
        <v>27.3</v>
      </c>
      <c r="P1025" t="s">
        <v>440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5" t="s">
        <v>464</v>
      </c>
      <c r="BT1025" s="95" t="s">
        <v>464</v>
      </c>
      <c r="BU1025" s="95" t="s">
        <v>1442</v>
      </c>
      <c r="BV1025" s="95">
        <v>102</v>
      </c>
      <c r="BW1025" s="95">
        <v>220</v>
      </c>
      <c r="BX1025" s="95" t="s">
        <v>1287</v>
      </c>
      <c r="BY1025" s="95">
        <f t="shared" si="289"/>
        <v>288</v>
      </c>
      <c r="BZ1025" s="81">
        <v>0</v>
      </c>
      <c r="CA1025" s="2" t="s">
        <v>1487</v>
      </c>
    </row>
    <row r="1026" spans="1:79" x14ac:dyDescent="0.3">
      <c r="A1026" s="2" t="s">
        <v>1477</v>
      </c>
      <c r="D1026">
        <v>2.15</v>
      </c>
      <c r="E1026" t="s">
        <v>1469</v>
      </c>
      <c r="M1026">
        <v>5.5</v>
      </c>
      <c r="N1026">
        <v>5.3</v>
      </c>
      <c r="O1026">
        <v>27.7</v>
      </c>
      <c r="P1026" t="s">
        <v>440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5" t="s">
        <v>464</v>
      </c>
      <c r="BT1026" s="95" t="s">
        <v>464</v>
      </c>
      <c r="BU1026" s="95" t="s">
        <v>1442</v>
      </c>
      <c r="BV1026" s="95">
        <v>103</v>
      </c>
      <c r="BW1026" s="95">
        <v>220</v>
      </c>
      <c r="BX1026" s="95" t="s">
        <v>1287</v>
      </c>
      <c r="BY1026" s="95">
        <f t="shared" si="289"/>
        <v>288</v>
      </c>
      <c r="BZ1026" s="81">
        <v>0</v>
      </c>
      <c r="CA1026" s="2" t="s">
        <v>1477</v>
      </c>
    </row>
    <row r="1027" spans="1:79" x14ac:dyDescent="0.3">
      <c r="A1027" s="2" t="s">
        <v>1478</v>
      </c>
      <c r="D1027">
        <v>1.95</v>
      </c>
      <c r="E1027" t="s">
        <v>1469</v>
      </c>
      <c r="M1027">
        <v>5.4</v>
      </c>
      <c r="N1027">
        <v>5.4</v>
      </c>
      <c r="O1027">
        <v>28</v>
      </c>
      <c r="P1027" t="s">
        <v>440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5" t="s">
        <v>464</v>
      </c>
      <c r="BT1027" s="95" t="s">
        <v>464</v>
      </c>
      <c r="BU1027" s="95" t="s">
        <v>1442</v>
      </c>
      <c r="BV1027" s="95">
        <v>104</v>
      </c>
      <c r="BW1027" s="95">
        <v>220</v>
      </c>
      <c r="BX1027" s="95" t="s">
        <v>1287</v>
      </c>
      <c r="BY1027" s="95">
        <f t="shared" si="289"/>
        <v>288</v>
      </c>
      <c r="BZ1027" s="81">
        <v>0</v>
      </c>
      <c r="CA1027" s="2" t="s">
        <v>1478</v>
      </c>
    </row>
    <row r="1028" spans="1:79" x14ac:dyDescent="0.3">
      <c r="A1028" s="2" t="s">
        <v>1479</v>
      </c>
      <c r="D1028">
        <v>1.55</v>
      </c>
      <c r="E1028" t="s">
        <v>1469</v>
      </c>
      <c r="M1028">
        <v>5.5</v>
      </c>
      <c r="N1028">
        <v>5.2</v>
      </c>
      <c r="O1028">
        <v>27.8</v>
      </c>
      <c r="P1028" t="s">
        <v>440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5" t="s">
        <v>464</v>
      </c>
      <c r="BT1028" s="95" t="s">
        <v>464</v>
      </c>
      <c r="BU1028" s="95" t="s">
        <v>1442</v>
      </c>
      <c r="BV1028" s="95">
        <v>105</v>
      </c>
      <c r="BW1028" s="95">
        <v>220</v>
      </c>
      <c r="BX1028" s="95" t="s">
        <v>1287</v>
      </c>
      <c r="BY1028" s="95">
        <f t="shared" si="289"/>
        <v>288</v>
      </c>
      <c r="BZ1028" s="81">
        <v>0</v>
      </c>
      <c r="CA1028" s="2" t="s">
        <v>1479</v>
      </c>
    </row>
    <row r="1029" spans="1:79" x14ac:dyDescent="0.3">
      <c r="A1029" s="2" t="s">
        <v>1480</v>
      </c>
      <c r="D1029">
        <v>1.5</v>
      </c>
      <c r="E1029" t="s">
        <v>1469</v>
      </c>
      <c r="M1029">
        <v>3.8</v>
      </c>
      <c r="N1029">
        <v>6.8</v>
      </c>
      <c r="O1029">
        <v>27.3</v>
      </c>
      <c r="P1029" t="s">
        <v>440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5" t="s">
        <v>464</v>
      </c>
      <c r="BT1029" s="95" t="s">
        <v>464</v>
      </c>
      <c r="BU1029" s="95" t="s">
        <v>1442</v>
      </c>
      <c r="BV1029" s="95">
        <v>106</v>
      </c>
      <c r="BW1029" s="95">
        <v>220</v>
      </c>
      <c r="BX1029" s="95" t="s">
        <v>1287</v>
      </c>
      <c r="BY1029" s="95">
        <f t="shared" si="289"/>
        <v>288</v>
      </c>
      <c r="BZ1029" s="81">
        <v>0</v>
      </c>
      <c r="CA1029" s="2" t="s">
        <v>1480</v>
      </c>
    </row>
    <row r="1030" spans="1:79" x14ac:dyDescent="0.3">
      <c r="A1030" s="2" t="s">
        <v>1481</v>
      </c>
      <c r="D1030">
        <v>1.4</v>
      </c>
      <c r="E1030" t="s">
        <v>1469</v>
      </c>
      <c r="M1030">
        <v>4.3</v>
      </c>
      <c r="N1030">
        <v>8.1</v>
      </c>
      <c r="O1030">
        <v>27.3</v>
      </c>
      <c r="P1030" t="s">
        <v>440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5" t="s">
        <v>464</v>
      </c>
      <c r="BT1030" s="95" t="s">
        <v>464</v>
      </c>
      <c r="BU1030" s="95" t="s">
        <v>1442</v>
      </c>
      <c r="BV1030" s="95">
        <v>107</v>
      </c>
      <c r="BW1030" s="95">
        <v>220</v>
      </c>
      <c r="BX1030" s="95" t="s">
        <v>1287</v>
      </c>
      <c r="BY1030" s="95">
        <f t="shared" si="289"/>
        <v>288</v>
      </c>
      <c r="BZ1030" s="81">
        <v>0</v>
      </c>
      <c r="CA1030" s="2" t="s">
        <v>1481</v>
      </c>
    </row>
    <row r="1031" spans="1:79" x14ac:dyDescent="0.3">
      <c r="A1031" s="2" t="s">
        <v>1482</v>
      </c>
      <c r="D1031">
        <v>1.35</v>
      </c>
      <c r="E1031" t="s">
        <v>1469</v>
      </c>
      <c r="M1031">
        <v>5.6</v>
      </c>
      <c r="N1031">
        <v>5.2</v>
      </c>
      <c r="O1031">
        <v>27.5</v>
      </c>
      <c r="P1031" t="s">
        <v>440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5" t="s">
        <v>464</v>
      </c>
      <c r="BT1031" s="95" t="s">
        <v>464</v>
      </c>
      <c r="BU1031" s="95" t="s">
        <v>1442</v>
      </c>
      <c r="BV1031" s="95">
        <v>108</v>
      </c>
      <c r="BW1031" s="95">
        <v>220</v>
      </c>
      <c r="BX1031" s="95" t="s">
        <v>1287</v>
      </c>
      <c r="BY1031" s="95">
        <f t="shared" si="289"/>
        <v>288</v>
      </c>
      <c r="BZ1031" s="81">
        <v>0</v>
      </c>
      <c r="CA1031" s="2" t="s">
        <v>1482</v>
      </c>
    </row>
    <row r="1032" spans="1:79" x14ac:dyDescent="0.3">
      <c r="A1032" s="2" t="s">
        <v>1476</v>
      </c>
      <c r="D1032">
        <v>3.2</v>
      </c>
      <c r="E1032" t="s">
        <v>1469</v>
      </c>
      <c r="M1032">
        <v>7.7</v>
      </c>
      <c r="N1032">
        <v>3.2</v>
      </c>
      <c r="O1032">
        <v>27.3</v>
      </c>
      <c r="P1032" t="s">
        <v>440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5" t="s">
        <v>464</v>
      </c>
      <c r="BT1032" s="95" t="s">
        <v>464</v>
      </c>
      <c r="BU1032" s="95" t="s">
        <v>1442</v>
      </c>
      <c r="BV1032" s="95">
        <v>100</v>
      </c>
      <c r="BW1032" s="95">
        <v>425</v>
      </c>
      <c r="BX1032" s="95" t="s">
        <v>1287</v>
      </c>
      <c r="BY1032" s="95">
        <f t="shared" si="289"/>
        <v>288</v>
      </c>
      <c r="BZ1032" s="81">
        <v>0</v>
      </c>
      <c r="CA1032" s="2" t="s">
        <v>1476</v>
      </c>
    </row>
    <row r="1033" spans="1:79" x14ac:dyDescent="0.3">
      <c r="A1033" s="2" t="s">
        <v>1483</v>
      </c>
      <c r="D1033">
        <v>2.9</v>
      </c>
      <c r="E1033" t="s">
        <v>1469</v>
      </c>
      <c r="M1033">
        <v>7.7</v>
      </c>
      <c r="N1033">
        <v>3.2</v>
      </c>
      <c r="O1033">
        <v>27.3</v>
      </c>
      <c r="P1033" t="s">
        <v>440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5" t="s">
        <v>464</v>
      </c>
      <c r="BT1033" s="95" t="s">
        <v>464</v>
      </c>
      <c r="BU1033" s="95" t="s">
        <v>1442</v>
      </c>
      <c r="BV1033" s="95">
        <v>100</v>
      </c>
      <c r="BW1033" s="95">
        <v>425</v>
      </c>
      <c r="BX1033" s="95" t="s">
        <v>1287</v>
      </c>
      <c r="BY1033" s="95">
        <f t="shared" si="289"/>
        <v>288</v>
      </c>
      <c r="BZ1033" s="81">
        <v>72</v>
      </c>
      <c r="CA1033" s="2" t="s">
        <v>1483</v>
      </c>
    </row>
    <row r="1034" spans="1:79" x14ac:dyDescent="0.3">
      <c r="A1034" s="2" t="s">
        <v>1484</v>
      </c>
      <c r="D1034">
        <v>2.65</v>
      </c>
      <c r="E1034" t="s">
        <v>1469</v>
      </c>
      <c r="M1034">
        <v>7.7</v>
      </c>
      <c r="N1034">
        <v>3.2</v>
      </c>
      <c r="O1034">
        <v>27.3</v>
      </c>
      <c r="P1034" t="s">
        <v>440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5" t="s">
        <v>464</v>
      </c>
      <c r="BT1034" s="95" t="s">
        <v>464</v>
      </c>
      <c r="BU1034" s="95" t="s">
        <v>1442</v>
      </c>
      <c r="BV1034" s="95">
        <v>100</v>
      </c>
      <c r="BW1034" s="95">
        <v>425</v>
      </c>
      <c r="BX1034" s="95" t="s">
        <v>1287</v>
      </c>
      <c r="BY1034" s="95">
        <f t="shared" si="289"/>
        <v>288</v>
      </c>
      <c r="BZ1034" s="81">
        <v>56</v>
      </c>
      <c r="CA1034" s="2" t="s">
        <v>1484</v>
      </c>
    </row>
    <row r="1035" spans="1:79" x14ac:dyDescent="0.3">
      <c r="A1035" s="2" t="s">
        <v>1485</v>
      </c>
      <c r="D1035">
        <v>2.5499999999999998</v>
      </c>
      <c r="E1035" t="s">
        <v>1469</v>
      </c>
      <c r="M1035">
        <v>7.7</v>
      </c>
      <c r="N1035">
        <v>3.2</v>
      </c>
      <c r="O1035">
        <v>27.3</v>
      </c>
      <c r="P1035" t="s">
        <v>440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5" t="s">
        <v>464</v>
      </c>
      <c r="BT1035" s="95" t="s">
        <v>464</v>
      </c>
      <c r="BU1035" s="95" t="s">
        <v>1442</v>
      </c>
      <c r="BV1035" s="95">
        <v>100</v>
      </c>
      <c r="BW1035" s="95">
        <v>425</v>
      </c>
      <c r="BX1035" s="95" t="s">
        <v>1287</v>
      </c>
      <c r="BY1035" s="95">
        <f t="shared" si="289"/>
        <v>288</v>
      </c>
      <c r="BZ1035" s="81">
        <v>40</v>
      </c>
      <c r="CA1035" s="2" t="s">
        <v>1485</v>
      </c>
    </row>
    <row r="1036" spans="1:79" x14ac:dyDescent="0.3">
      <c r="A1036" s="2" t="s">
        <v>1486</v>
      </c>
      <c r="D1036">
        <v>2.4500000000000002</v>
      </c>
      <c r="E1036" t="s">
        <v>1469</v>
      </c>
      <c r="M1036">
        <v>7.7</v>
      </c>
      <c r="N1036">
        <v>3.2</v>
      </c>
      <c r="O1036">
        <v>27.3</v>
      </c>
      <c r="P1036" t="s">
        <v>440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5" t="s">
        <v>464</v>
      </c>
      <c r="BT1036" s="95" t="s">
        <v>464</v>
      </c>
      <c r="BU1036" s="95" t="s">
        <v>1442</v>
      </c>
      <c r="BV1036" s="95">
        <v>100</v>
      </c>
      <c r="BW1036" s="95">
        <v>425</v>
      </c>
      <c r="BX1036" s="95" t="s">
        <v>1287</v>
      </c>
      <c r="BY1036" s="95">
        <f t="shared" si="289"/>
        <v>288</v>
      </c>
      <c r="BZ1036" s="81">
        <v>0</v>
      </c>
      <c r="CA1036" s="2" t="s">
        <v>1486</v>
      </c>
    </row>
    <row r="1037" spans="1:79" x14ac:dyDescent="0.3">
      <c r="A1037" s="2" t="s">
        <v>1487</v>
      </c>
      <c r="D1037">
        <v>2.2999999999999998</v>
      </c>
      <c r="E1037" t="s">
        <v>1469</v>
      </c>
      <c r="M1037">
        <v>7.7</v>
      </c>
      <c r="N1037">
        <v>3.2</v>
      </c>
      <c r="O1037">
        <v>27.3</v>
      </c>
      <c r="P1037" t="s">
        <v>440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5" t="s">
        <v>464</v>
      </c>
      <c r="BT1037" s="95" t="s">
        <v>464</v>
      </c>
      <c r="BU1037" s="95" t="s">
        <v>1442</v>
      </c>
      <c r="BV1037" s="95">
        <v>100</v>
      </c>
      <c r="BW1037" s="95">
        <v>425</v>
      </c>
      <c r="BX1037" s="95" t="s">
        <v>1287</v>
      </c>
      <c r="BY1037" s="95">
        <f t="shared" si="289"/>
        <v>288</v>
      </c>
      <c r="BZ1037" s="81">
        <v>0</v>
      </c>
      <c r="CA1037" s="2" t="s">
        <v>1487</v>
      </c>
    </row>
    <row r="1038" spans="1:79" x14ac:dyDescent="0.3">
      <c r="A1038" s="2" t="s">
        <v>1477</v>
      </c>
      <c r="D1038">
        <v>2.15</v>
      </c>
      <c r="E1038" t="s">
        <v>1469</v>
      </c>
      <c r="M1038">
        <v>5.5</v>
      </c>
      <c r="N1038">
        <v>5.3</v>
      </c>
      <c r="O1038">
        <v>27.7</v>
      </c>
      <c r="P1038" t="s">
        <v>440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5" t="s">
        <v>464</v>
      </c>
      <c r="BT1038" s="95" t="s">
        <v>464</v>
      </c>
      <c r="BU1038" s="95" t="s">
        <v>1442</v>
      </c>
      <c r="BV1038" s="95">
        <v>100</v>
      </c>
      <c r="BW1038" s="95">
        <v>425</v>
      </c>
      <c r="BX1038" s="95" t="s">
        <v>1287</v>
      </c>
      <c r="BY1038" s="95">
        <f t="shared" si="289"/>
        <v>288</v>
      </c>
      <c r="BZ1038" s="81">
        <v>0</v>
      </c>
      <c r="CA1038" s="2" t="s">
        <v>1477</v>
      </c>
    </row>
    <row r="1039" spans="1:79" x14ac:dyDescent="0.3">
      <c r="A1039" s="2" t="s">
        <v>1478</v>
      </c>
      <c r="D1039">
        <v>1.95</v>
      </c>
      <c r="E1039" t="s">
        <v>1469</v>
      </c>
      <c r="M1039">
        <v>5.4</v>
      </c>
      <c r="N1039">
        <v>5.4</v>
      </c>
      <c r="O1039">
        <v>28</v>
      </c>
      <c r="P1039" t="s">
        <v>440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5" t="s">
        <v>464</v>
      </c>
      <c r="BT1039" s="95" t="s">
        <v>464</v>
      </c>
      <c r="BU1039" s="95" t="s">
        <v>1442</v>
      </c>
      <c r="BV1039" s="95">
        <v>100</v>
      </c>
      <c r="BW1039" s="95">
        <v>425</v>
      </c>
      <c r="BX1039" s="95" t="s">
        <v>1287</v>
      </c>
      <c r="BY1039" s="95">
        <f t="shared" si="289"/>
        <v>288</v>
      </c>
      <c r="BZ1039" s="81">
        <v>0</v>
      </c>
      <c r="CA1039" s="2" t="s">
        <v>1478</v>
      </c>
    </row>
    <row r="1040" spans="1:79" x14ac:dyDescent="0.3">
      <c r="A1040" s="2" t="s">
        <v>1479</v>
      </c>
      <c r="D1040">
        <v>1.55</v>
      </c>
      <c r="E1040" t="s">
        <v>1469</v>
      </c>
      <c r="M1040">
        <v>5.5</v>
      </c>
      <c r="N1040">
        <v>5.2</v>
      </c>
      <c r="O1040">
        <v>27.8</v>
      </c>
      <c r="P1040" t="s">
        <v>440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5" t="s">
        <v>464</v>
      </c>
      <c r="BT1040" s="95" t="s">
        <v>464</v>
      </c>
      <c r="BU1040" s="95" t="s">
        <v>1442</v>
      </c>
      <c r="BV1040" s="95">
        <v>100</v>
      </c>
      <c r="BW1040" s="95">
        <v>425</v>
      </c>
      <c r="BX1040" s="95" t="s">
        <v>1287</v>
      </c>
      <c r="BY1040" s="95">
        <f t="shared" si="289"/>
        <v>288</v>
      </c>
      <c r="BZ1040" s="81">
        <v>0</v>
      </c>
      <c r="CA1040" s="2" t="s">
        <v>1479</v>
      </c>
    </row>
    <row r="1041" spans="1:79" x14ac:dyDescent="0.3">
      <c r="A1041" s="2" t="s">
        <v>1480</v>
      </c>
      <c r="D1041">
        <v>1.5</v>
      </c>
      <c r="E1041" t="s">
        <v>1469</v>
      </c>
      <c r="M1041">
        <v>3.8</v>
      </c>
      <c r="N1041">
        <v>6.8</v>
      </c>
      <c r="O1041">
        <v>27.3</v>
      </c>
      <c r="P1041" t="s">
        <v>440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5" t="s">
        <v>464</v>
      </c>
      <c r="BT1041" s="95" t="s">
        <v>464</v>
      </c>
      <c r="BU1041" s="95" t="s">
        <v>1442</v>
      </c>
      <c r="BV1041" s="95">
        <v>100</v>
      </c>
      <c r="BW1041" s="95">
        <v>425</v>
      </c>
      <c r="BX1041" s="95" t="s">
        <v>1287</v>
      </c>
      <c r="BY1041" s="95">
        <f t="shared" si="289"/>
        <v>288</v>
      </c>
      <c r="BZ1041" s="81">
        <v>0</v>
      </c>
      <c r="CA1041" s="2" t="s">
        <v>1480</v>
      </c>
    </row>
    <row r="1042" spans="1:79" x14ac:dyDescent="0.3">
      <c r="A1042" s="2" t="s">
        <v>1481</v>
      </c>
      <c r="D1042">
        <v>1.4</v>
      </c>
      <c r="E1042" t="s">
        <v>1469</v>
      </c>
      <c r="M1042">
        <v>4.3</v>
      </c>
      <c r="N1042">
        <v>8.1</v>
      </c>
      <c r="O1042">
        <v>27.3</v>
      </c>
      <c r="P1042" t="s">
        <v>440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5" t="s">
        <v>464</v>
      </c>
      <c r="BT1042" s="95" t="s">
        <v>464</v>
      </c>
      <c r="BU1042" s="95" t="s">
        <v>1442</v>
      </c>
      <c r="BV1042" s="95">
        <v>100</v>
      </c>
      <c r="BW1042" s="95">
        <v>425</v>
      </c>
      <c r="BX1042" s="95" t="s">
        <v>1287</v>
      </c>
      <c r="BY1042" s="95">
        <f t="shared" si="289"/>
        <v>288</v>
      </c>
      <c r="BZ1042" s="81">
        <v>0</v>
      </c>
      <c r="CA1042" s="2" t="s">
        <v>1481</v>
      </c>
    </row>
    <row r="1043" spans="1:79" x14ac:dyDescent="0.3">
      <c r="A1043" s="2" t="s">
        <v>1482</v>
      </c>
      <c r="D1043">
        <v>1.35</v>
      </c>
      <c r="E1043" t="s">
        <v>1469</v>
      </c>
      <c r="M1043">
        <v>5.6</v>
      </c>
      <c r="N1043">
        <v>5.2</v>
      </c>
      <c r="O1043">
        <v>27.5</v>
      </c>
      <c r="P1043" t="s">
        <v>440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5" t="s">
        <v>464</v>
      </c>
      <c r="BT1043" s="95" t="s">
        <v>464</v>
      </c>
      <c r="BU1043" s="95" t="s">
        <v>1442</v>
      </c>
      <c r="BV1043" s="95">
        <v>100</v>
      </c>
      <c r="BW1043" s="95">
        <v>425</v>
      </c>
      <c r="BX1043" s="95" t="s">
        <v>1287</v>
      </c>
      <c r="BY1043" s="95">
        <f t="shared" si="289"/>
        <v>288</v>
      </c>
      <c r="BZ1043" s="81">
        <v>0</v>
      </c>
      <c r="CA1043" s="2" t="s">
        <v>1482</v>
      </c>
    </row>
    <row r="1044" spans="1:79" x14ac:dyDescent="0.3">
      <c r="A1044" s="2" t="s">
        <v>44</v>
      </c>
      <c r="E1044" t="s">
        <v>1490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1491</v>
      </c>
      <c r="E1045" t="s">
        <v>1490</v>
      </c>
      <c r="O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5" t="s">
        <v>464</v>
      </c>
      <c r="BT1045" s="95" t="s">
        <v>464</v>
      </c>
      <c r="BU1045" s="95" t="s">
        <v>1266</v>
      </c>
      <c r="BV1045" s="95">
        <v>125</v>
      </c>
      <c r="BW1045" s="95">
        <v>220</v>
      </c>
      <c r="BX1045" s="95" t="s">
        <v>1287</v>
      </c>
      <c r="BY1045" s="95">
        <f t="shared" si="289"/>
        <v>288</v>
      </c>
      <c r="BZ1045" s="81">
        <v>320</v>
      </c>
    </row>
    <row r="1046" spans="1:79" x14ac:dyDescent="0.3">
      <c r="A1046" s="2" t="s">
        <v>1492</v>
      </c>
      <c r="E1046" t="s">
        <v>1490</v>
      </c>
      <c r="O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5" t="s">
        <v>464</v>
      </c>
      <c r="BT1046" s="95" t="s">
        <v>464</v>
      </c>
      <c r="BU1046" s="95" t="s">
        <v>1266</v>
      </c>
      <c r="BV1046" s="95">
        <v>125</v>
      </c>
      <c r="BW1046" s="95">
        <v>220</v>
      </c>
      <c r="BX1046" s="95" t="s">
        <v>1287</v>
      </c>
      <c r="BY1046" s="95">
        <f t="shared" si="289"/>
        <v>288</v>
      </c>
      <c r="BZ1046" s="81">
        <v>120</v>
      </c>
    </row>
    <row r="1047" spans="1:79" x14ac:dyDescent="0.3">
      <c r="A1047" s="2" t="s">
        <v>1493</v>
      </c>
      <c r="E1047" t="s">
        <v>1490</v>
      </c>
      <c r="O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5" t="s">
        <v>464</v>
      </c>
      <c r="BT1047" s="95" t="s">
        <v>464</v>
      </c>
      <c r="BU1047" s="95" t="s">
        <v>1266</v>
      </c>
      <c r="BV1047" s="95">
        <v>125</v>
      </c>
      <c r="BW1047" s="95">
        <v>220</v>
      </c>
      <c r="BX1047" s="95" t="s">
        <v>1287</v>
      </c>
      <c r="BY1047" s="95">
        <f t="shared" si="289"/>
        <v>288</v>
      </c>
      <c r="BZ1047" s="81">
        <v>60</v>
      </c>
    </row>
    <row r="1048" spans="1:79" x14ac:dyDescent="0.3">
      <c r="A1048" s="2" t="s">
        <v>1494</v>
      </c>
      <c r="E1048" t="s">
        <v>1490</v>
      </c>
      <c r="O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5" t="s">
        <v>464</v>
      </c>
      <c r="BT1048" s="95" t="s">
        <v>464</v>
      </c>
      <c r="BU1048" s="95" t="s">
        <v>1266</v>
      </c>
      <c r="BV1048" s="95">
        <v>125</v>
      </c>
      <c r="BW1048" s="95">
        <v>220</v>
      </c>
      <c r="BX1048" s="95" t="s">
        <v>1287</v>
      </c>
      <c r="BY1048" s="95">
        <f t="shared" si="289"/>
        <v>288</v>
      </c>
      <c r="BZ1048" s="81">
        <v>64</v>
      </c>
    </row>
    <row r="1049" spans="1:79" x14ac:dyDescent="0.3">
      <c r="A1049" s="2" t="s">
        <v>318</v>
      </c>
      <c r="E1049" t="s">
        <v>1495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5" t="s">
        <v>464</v>
      </c>
      <c r="BT1049" s="95" t="s">
        <v>464</v>
      </c>
      <c r="BU1049" s="95" t="s">
        <v>1266</v>
      </c>
      <c r="BV1049" s="95">
        <v>125</v>
      </c>
      <c r="BW1049" s="95">
        <v>220</v>
      </c>
      <c r="BX1049" s="95" t="s">
        <v>1287</v>
      </c>
      <c r="BY1049" s="95">
        <f t="shared" si="289"/>
        <v>288</v>
      </c>
      <c r="BZ1049" s="81">
        <v>12</v>
      </c>
    </row>
    <row r="1050" spans="1:79" x14ac:dyDescent="0.3">
      <c r="A1050" s="2" t="s">
        <v>332</v>
      </c>
      <c r="E1050" t="s">
        <v>1495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5" t="s">
        <v>464</v>
      </c>
      <c r="BT1050" s="95" t="s">
        <v>464</v>
      </c>
      <c r="BU1050" s="95" t="s">
        <v>1266</v>
      </c>
      <c r="BV1050" s="95">
        <v>125</v>
      </c>
      <c r="BW1050" s="95">
        <v>220</v>
      </c>
      <c r="BX1050" s="95" t="s">
        <v>1287</v>
      </c>
      <c r="BY1050" s="95">
        <f t="shared" si="289"/>
        <v>288</v>
      </c>
      <c r="BZ1050" s="81">
        <v>4.5</v>
      </c>
    </row>
    <row r="1051" spans="1:79" x14ac:dyDescent="0.3">
      <c r="A1051" s="2" t="s">
        <v>1496</v>
      </c>
      <c r="E1051" t="s">
        <v>1495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5" t="s">
        <v>464</v>
      </c>
      <c r="BT1051" s="95" t="s">
        <v>464</v>
      </c>
      <c r="BU1051" s="95" t="s">
        <v>1266</v>
      </c>
      <c r="BV1051" s="95">
        <v>125</v>
      </c>
      <c r="BW1051" s="95">
        <v>220</v>
      </c>
      <c r="BX1051" s="95" t="s">
        <v>1287</v>
      </c>
      <c r="BY1051" s="95">
        <f t="shared" si="289"/>
        <v>288</v>
      </c>
      <c r="BZ1051" s="81">
        <v>22.5</v>
      </c>
    </row>
    <row r="1052" spans="1:79" x14ac:dyDescent="0.3">
      <c r="A1052" s="2" t="s">
        <v>1497</v>
      </c>
      <c r="E1052" t="s">
        <v>1495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5" t="s">
        <v>464</v>
      </c>
      <c r="BT1052" s="95" t="s">
        <v>464</v>
      </c>
      <c r="BU1052" s="95" t="s">
        <v>1266</v>
      </c>
      <c r="BV1052" s="95">
        <v>125</v>
      </c>
      <c r="BW1052" s="95">
        <v>220</v>
      </c>
      <c r="BX1052" s="95" t="s">
        <v>1287</v>
      </c>
      <c r="BY1052" s="95">
        <f t="shared" si="289"/>
        <v>288</v>
      </c>
      <c r="BZ1052" s="81">
        <v>5</v>
      </c>
    </row>
    <row r="1053" spans="1:79" x14ac:dyDescent="0.3">
      <c r="A1053" s="2" t="s">
        <v>46</v>
      </c>
      <c r="E1053" t="s">
        <v>1495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5" t="s">
        <v>464</v>
      </c>
      <c r="BT1053" s="95" t="s">
        <v>464</v>
      </c>
      <c r="BU1053" s="95" t="s">
        <v>1266</v>
      </c>
      <c r="BV1053" s="95">
        <v>125</v>
      </c>
      <c r="BW1053" s="95">
        <v>220</v>
      </c>
      <c r="BX1053" s="95" t="s">
        <v>1287</v>
      </c>
      <c r="BY1053" s="95">
        <f t="shared" si="289"/>
        <v>288</v>
      </c>
      <c r="BZ1053" s="81">
        <v>32</v>
      </c>
    </row>
    <row r="1054" spans="1:79" x14ac:dyDescent="0.3">
      <c r="A1054" s="2" t="s">
        <v>194</v>
      </c>
      <c r="E1054" t="s">
        <v>1495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5" t="s">
        <v>464</v>
      </c>
      <c r="BT1054" s="95" t="s">
        <v>464</v>
      </c>
      <c r="BU1054" s="95" t="s">
        <v>1266</v>
      </c>
      <c r="BV1054" s="95">
        <v>125</v>
      </c>
      <c r="BW1054" s="95">
        <v>220</v>
      </c>
      <c r="BX1054" s="95" t="s">
        <v>1287</v>
      </c>
      <c r="BY1054" s="95">
        <f t="shared" si="289"/>
        <v>288</v>
      </c>
      <c r="BZ1054" s="81">
        <v>15</v>
      </c>
    </row>
    <row r="1055" spans="1:79" x14ac:dyDescent="0.3">
      <c r="A1055" s="2" t="s">
        <v>1500</v>
      </c>
      <c r="E1055" t="s">
        <v>1499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5" t="s">
        <v>464</v>
      </c>
      <c r="BT1055" s="95" t="s">
        <v>464</v>
      </c>
      <c r="BU1055" s="95" t="s">
        <v>1266</v>
      </c>
      <c r="BV1055" s="95">
        <v>125</v>
      </c>
      <c r="BW1055" s="95">
        <v>220</v>
      </c>
      <c r="BX1055" s="95" t="s">
        <v>1287</v>
      </c>
      <c r="BY1055" s="95">
        <f t="shared" si="289"/>
        <v>288</v>
      </c>
      <c r="BZ1055" s="81">
        <v>347.99999999999994</v>
      </c>
    </row>
    <row r="1056" spans="1:79" x14ac:dyDescent="0.3">
      <c r="A1056" s="2" t="s">
        <v>1501</v>
      </c>
      <c r="E1056" t="s">
        <v>1499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5" t="s">
        <v>464</v>
      </c>
      <c r="BT1056" s="95" t="s">
        <v>464</v>
      </c>
      <c r="BU1056" s="95" t="s">
        <v>1266</v>
      </c>
      <c r="BV1056" s="95">
        <v>125</v>
      </c>
      <c r="BW1056" s="95">
        <v>220</v>
      </c>
      <c r="BX1056" s="95" t="s">
        <v>1287</v>
      </c>
      <c r="BY1056" s="95">
        <f t="shared" si="289"/>
        <v>288</v>
      </c>
      <c r="BZ1056" s="81">
        <v>55.999999999999993</v>
      </c>
    </row>
    <row r="1057" spans="1:78" x14ac:dyDescent="0.3">
      <c r="A1057" s="2" t="s">
        <v>381</v>
      </c>
      <c r="E1057" t="s">
        <v>1499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5" t="s">
        <v>464</v>
      </c>
      <c r="BT1057" s="95" t="s">
        <v>464</v>
      </c>
      <c r="BU1057" s="95" t="s">
        <v>1266</v>
      </c>
      <c r="BV1057" s="95">
        <v>125</v>
      </c>
      <c r="BW1057" s="95">
        <v>220</v>
      </c>
      <c r="BX1057" s="95" t="s">
        <v>1287</v>
      </c>
      <c r="BY1057" s="95">
        <f t="shared" si="289"/>
        <v>288</v>
      </c>
      <c r="BZ1057" s="81">
        <v>40</v>
      </c>
    </row>
    <row r="1058" spans="1:78" x14ac:dyDescent="0.3">
      <c r="A1058" s="2" t="s">
        <v>8</v>
      </c>
      <c r="E1058" t="s">
        <v>1499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5" t="s">
        <v>464</v>
      </c>
      <c r="BT1058" s="95" t="s">
        <v>464</v>
      </c>
      <c r="BU1058" s="95" t="s">
        <v>1266</v>
      </c>
      <c r="BV1058" s="95">
        <v>125</v>
      </c>
      <c r="BW1058" s="95">
        <v>220</v>
      </c>
      <c r="BX1058" s="95" t="s">
        <v>1287</v>
      </c>
      <c r="BY1058" s="95">
        <f t="shared" si="289"/>
        <v>288</v>
      </c>
      <c r="BZ1058" s="81">
        <v>140</v>
      </c>
    </row>
    <row r="1059" spans="1:78" x14ac:dyDescent="0.3">
      <c r="A1059" s="2" t="s">
        <v>1502</v>
      </c>
      <c r="E1059" t="s">
        <v>1498</v>
      </c>
      <c r="BI1059" s="79" t="s">
        <v>1414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5" t="s">
        <v>464</v>
      </c>
      <c r="BT1059" s="95" t="s">
        <v>464</v>
      </c>
      <c r="BU1059" s="95" t="s">
        <v>1266</v>
      </c>
      <c r="BV1059" s="95">
        <v>125</v>
      </c>
      <c r="BW1059" s="95">
        <v>220</v>
      </c>
      <c r="BX1059" s="95" t="s">
        <v>1287</v>
      </c>
      <c r="BY1059" s="95">
        <f t="shared" si="289"/>
        <v>288</v>
      </c>
      <c r="BZ1059" s="81">
        <v>343.99999999999994</v>
      </c>
    </row>
    <row r="1060" spans="1:78" x14ac:dyDescent="0.3">
      <c r="A1060" s="2" t="s">
        <v>1503</v>
      </c>
      <c r="E1060" t="s">
        <v>1498</v>
      </c>
      <c r="BI1060" s="79" t="s">
        <v>1414</v>
      </c>
      <c r="BJ1060" s="79">
        <f t="shared" ref="BJ1060:BJ1067" si="290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5" t="s">
        <v>464</v>
      </c>
      <c r="BT1060" s="95" t="s">
        <v>464</v>
      </c>
      <c r="BU1060" s="95" t="s">
        <v>1266</v>
      </c>
      <c r="BV1060" s="95">
        <v>125</v>
      </c>
      <c r="BW1060" s="95">
        <v>220</v>
      </c>
      <c r="BX1060" s="95" t="s">
        <v>1287</v>
      </c>
      <c r="BY1060" s="95">
        <f t="shared" si="289"/>
        <v>288</v>
      </c>
      <c r="BZ1060" s="81">
        <v>403.99999999999994</v>
      </c>
    </row>
    <row r="1061" spans="1:78" x14ac:dyDescent="0.3">
      <c r="A1061" s="2" t="s">
        <v>1504</v>
      </c>
      <c r="E1061" t="s">
        <v>1498</v>
      </c>
      <c r="BI1061" s="79" t="s">
        <v>1414</v>
      </c>
      <c r="BJ1061" s="79">
        <f t="shared" si="290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5" t="s">
        <v>464</v>
      </c>
      <c r="BT1061" s="95" t="s">
        <v>464</v>
      </c>
      <c r="BU1061" s="95" t="s">
        <v>1266</v>
      </c>
      <c r="BV1061" s="95">
        <v>125</v>
      </c>
      <c r="BW1061" s="95">
        <v>220</v>
      </c>
      <c r="BX1061" s="95" t="s">
        <v>1287</v>
      </c>
      <c r="BY1061" s="95">
        <f t="shared" si="289"/>
        <v>288</v>
      </c>
      <c r="BZ1061" s="81">
        <v>88</v>
      </c>
    </row>
    <row r="1062" spans="1:78" x14ac:dyDescent="0.3">
      <c r="A1062" s="2" t="s">
        <v>1505</v>
      </c>
      <c r="E1062" t="s">
        <v>1498</v>
      </c>
      <c r="BI1062" s="79" t="s">
        <v>1414</v>
      </c>
      <c r="BJ1062" s="79">
        <f t="shared" si="290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5" t="s">
        <v>464</v>
      </c>
      <c r="BT1062" s="95" t="s">
        <v>464</v>
      </c>
      <c r="BU1062" s="95" t="s">
        <v>1266</v>
      </c>
      <c r="BV1062" s="95">
        <v>125</v>
      </c>
      <c r="BW1062" s="95">
        <v>220</v>
      </c>
      <c r="BX1062" s="95" t="s">
        <v>1287</v>
      </c>
      <c r="BY1062" s="95">
        <f t="shared" si="289"/>
        <v>288</v>
      </c>
      <c r="BZ1062" s="81">
        <v>84</v>
      </c>
    </row>
    <row r="1063" spans="1:78" x14ac:dyDescent="0.3">
      <c r="A1063" s="2" t="s">
        <v>1506</v>
      </c>
      <c r="E1063" t="s">
        <v>1498</v>
      </c>
      <c r="BI1063" s="79" t="s">
        <v>1414</v>
      </c>
      <c r="BJ1063" s="79">
        <f t="shared" si="290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5" t="s">
        <v>464</v>
      </c>
      <c r="BT1063" s="95" t="s">
        <v>464</v>
      </c>
      <c r="BU1063" s="95" t="s">
        <v>1266</v>
      </c>
      <c r="BV1063" s="95">
        <v>125</v>
      </c>
      <c r="BW1063" s="95">
        <v>220</v>
      </c>
      <c r="BX1063" s="95" t="s">
        <v>1287</v>
      </c>
      <c r="BY1063" s="95">
        <f t="shared" si="289"/>
        <v>288</v>
      </c>
      <c r="BZ1063" s="81">
        <v>64</v>
      </c>
    </row>
    <row r="1064" spans="1:78" x14ac:dyDescent="0.3">
      <c r="A1064" s="2" t="s">
        <v>1507</v>
      </c>
      <c r="E1064" t="s">
        <v>1498</v>
      </c>
      <c r="BI1064" s="79" t="s">
        <v>1414</v>
      </c>
      <c r="BJ1064" s="79">
        <f t="shared" si="290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5" t="s">
        <v>464</v>
      </c>
      <c r="BT1064" s="95" t="s">
        <v>464</v>
      </c>
      <c r="BU1064" s="95" t="s">
        <v>1266</v>
      </c>
      <c r="BV1064" s="95">
        <v>125</v>
      </c>
      <c r="BW1064" s="95">
        <v>220</v>
      </c>
      <c r="BX1064" s="95" t="s">
        <v>1287</v>
      </c>
      <c r="BY1064" s="95">
        <f t="shared" si="289"/>
        <v>288</v>
      </c>
      <c r="BZ1064" s="81">
        <v>171.99999999999997</v>
      </c>
    </row>
    <row r="1065" spans="1:78" x14ac:dyDescent="0.3">
      <c r="A1065" s="2" t="s">
        <v>1502</v>
      </c>
      <c r="E1065" t="s">
        <v>1498</v>
      </c>
      <c r="BI1065" s="79" t="s">
        <v>1414</v>
      </c>
      <c r="BJ1065" s="79">
        <f t="shared" si="290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5" t="s">
        <v>464</v>
      </c>
      <c r="BT1065" s="95" t="s">
        <v>464</v>
      </c>
      <c r="BU1065" s="95" t="s">
        <v>1266</v>
      </c>
      <c r="BV1065" s="95">
        <v>125</v>
      </c>
      <c r="BW1065" s="95">
        <v>220</v>
      </c>
      <c r="BX1065" s="95" t="s">
        <v>1287</v>
      </c>
      <c r="BY1065" s="95">
        <f t="shared" si="289"/>
        <v>288</v>
      </c>
      <c r="BZ1065" s="81">
        <v>652</v>
      </c>
    </row>
    <row r="1066" spans="1:78" x14ac:dyDescent="0.3">
      <c r="A1066" s="2" t="s">
        <v>1502</v>
      </c>
      <c r="E1066" t="s">
        <v>1498</v>
      </c>
      <c r="BI1066" s="79" t="s">
        <v>1414</v>
      </c>
      <c r="BJ1066" s="79">
        <f t="shared" si="290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5" t="s">
        <v>464</v>
      </c>
      <c r="BT1066" s="95" t="s">
        <v>464</v>
      </c>
      <c r="BU1066" s="95" t="s">
        <v>1266</v>
      </c>
      <c r="BV1066" s="95">
        <v>125</v>
      </c>
      <c r="BW1066" s="95">
        <v>220</v>
      </c>
      <c r="BX1066" s="95" t="s">
        <v>1287</v>
      </c>
      <c r="BY1066" s="95">
        <f t="shared" si="289"/>
        <v>288</v>
      </c>
      <c r="BZ1066" s="81">
        <v>496</v>
      </c>
    </row>
    <row r="1067" spans="1:78" x14ac:dyDescent="0.3">
      <c r="A1067" s="2" t="s">
        <v>1502</v>
      </c>
      <c r="E1067" t="s">
        <v>1498</v>
      </c>
      <c r="BI1067" s="79" t="s">
        <v>1414</v>
      </c>
      <c r="BJ1067" s="79">
        <f t="shared" si="290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5" t="s">
        <v>464</v>
      </c>
      <c r="BT1067" s="95" t="s">
        <v>464</v>
      </c>
      <c r="BU1067" s="95" t="s">
        <v>1266</v>
      </c>
      <c r="BV1067" s="95">
        <v>125</v>
      </c>
      <c r="BW1067" s="95">
        <v>220</v>
      </c>
      <c r="BX1067" s="95" t="s">
        <v>1287</v>
      </c>
      <c r="BY1067" s="95">
        <f t="shared" si="289"/>
        <v>288</v>
      </c>
      <c r="BZ1067" s="81">
        <v>32</v>
      </c>
    </row>
    <row r="1068" spans="1:78" x14ac:dyDescent="0.3">
      <c r="A1068" s="2" t="s">
        <v>1511</v>
      </c>
      <c r="D1068">
        <v>3.43</v>
      </c>
      <c r="E1068" t="s">
        <v>1510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5" t="s">
        <v>464</v>
      </c>
      <c r="BT1068" s="95" t="s">
        <v>464</v>
      </c>
      <c r="BU1068" s="95" t="s">
        <v>1266</v>
      </c>
      <c r="BV1068" s="95">
        <v>125</v>
      </c>
      <c r="BW1068" s="95">
        <v>220</v>
      </c>
      <c r="BX1068" s="95" t="s">
        <v>1287</v>
      </c>
      <c r="BY1068" s="95">
        <f t="shared" si="289"/>
        <v>288</v>
      </c>
      <c r="BZ1068" s="81">
        <v>5.1020408163265305</v>
      </c>
    </row>
    <row r="1069" spans="1:78" x14ac:dyDescent="0.3">
      <c r="A1069" s="2" t="s">
        <v>1512</v>
      </c>
      <c r="D1069">
        <v>3.58</v>
      </c>
      <c r="E1069" t="s">
        <v>1510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5" t="s">
        <v>464</v>
      </c>
      <c r="BT1069" s="95" t="s">
        <v>464</v>
      </c>
      <c r="BU1069" s="95" t="s">
        <v>1266</v>
      </c>
      <c r="BV1069" s="95">
        <v>125</v>
      </c>
      <c r="BW1069" s="95">
        <v>220</v>
      </c>
      <c r="BX1069" s="95" t="s">
        <v>1287</v>
      </c>
      <c r="BY1069" s="95">
        <f t="shared" si="289"/>
        <v>288</v>
      </c>
      <c r="BZ1069" s="81">
        <v>162.62755102040816</v>
      </c>
    </row>
    <row r="1070" spans="1:78" x14ac:dyDescent="0.3">
      <c r="A1070" s="2" t="s">
        <v>1513</v>
      </c>
      <c r="D1070">
        <v>3.57</v>
      </c>
      <c r="E1070" t="s">
        <v>1510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5" t="s">
        <v>464</v>
      </c>
      <c r="BT1070" s="95" t="s">
        <v>464</v>
      </c>
      <c r="BU1070" s="95" t="s">
        <v>1266</v>
      </c>
      <c r="BV1070" s="95">
        <v>125</v>
      </c>
      <c r="BW1070" s="95">
        <v>220</v>
      </c>
      <c r="BX1070" s="95" t="s">
        <v>1287</v>
      </c>
      <c r="BY1070" s="95">
        <f t="shared" si="289"/>
        <v>288</v>
      </c>
      <c r="BZ1070" s="81">
        <v>29.336734693877549</v>
      </c>
    </row>
    <row r="1071" spans="1:78" x14ac:dyDescent="0.3">
      <c r="A1071" s="2" t="s">
        <v>1508</v>
      </c>
      <c r="D1071">
        <v>3.55</v>
      </c>
      <c r="E1071" t="s">
        <v>1510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5" t="s">
        <v>464</v>
      </c>
      <c r="BT1071" s="95" t="s">
        <v>464</v>
      </c>
      <c r="BU1071" s="95" t="s">
        <v>1266</v>
      </c>
      <c r="BV1071" s="95">
        <v>125</v>
      </c>
      <c r="BW1071" s="95">
        <v>220</v>
      </c>
      <c r="BX1071" s="95" t="s">
        <v>1287</v>
      </c>
      <c r="BY1071" s="95">
        <f t="shared" si="289"/>
        <v>288</v>
      </c>
      <c r="BZ1071" s="81">
        <v>245.53571428571428</v>
      </c>
    </row>
    <row r="1072" spans="1:78" x14ac:dyDescent="0.3">
      <c r="A1072" s="2" t="s">
        <v>1509</v>
      </c>
      <c r="D1072">
        <v>3.62</v>
      </c>
      <c r="E1072" t="s">
        <v>1510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5" t="s">
        <v>464</v>
      </c>
      <c r="BT1072" s="95" t="s">
        <v>464</v>
      </c>
      <c r="BU1072" s="95" t="s">
        <v>1266</v>
      </c>
      <c r="BV1072" s="95">
        <v>125</v>
      </c>
      <c r="BW1072" s="95">
        <v>220</v>
      </c>
      <c r="BX1072" s="95" t="s">
        <v>1287</v>
      </c>
      <c r="BY1072" s="95">
        <f t="shared" si="289"/>
        <v>288</v>
      </c>
      <c r="BZ1072" s="81">
        <v>71.428571428571431</v>
      </c>
    </row>
    <row r="1073" spans="1:78" x14ac:dyDescent="0.3">
      <c r="A1073" s="2" t="s">
        <v>8</v>
      </c>
      <c r="E1073" t="s">
        <v>1517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5" t="s">
        <v>464</v>
      </c>
      <c r="BT1073" s="95" t="s">
        <v>464</v>
      </c>
      <c r="BU1073" s="95" t="s">
        <v>1266</v>
      </c>
      <c r="BV1073" s="95">
        <v>125</v>
      </c>
      <c r="BW1073" s="95">
        <v>220</v>
      </c>
      <c r="BX1073" s="95" t="s">
        <v>1287</v>
      </c>
      <c r="BY1073" s="95">
        <f t="shared" si="289"/>
        <v>288</v>
      </c>
      <c r="BZ1073" s="81">
        <v>38.18181818181818</v>
      </c>
    </row>
    <row r="1074" spans="1:78" x14ac:dyDescent="0.3">
      <c r="A1074" s="2" t="s">
        <v>8</v>
      </c>
      <c r="E1074" t="s">
        <v>1517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5" t="s">
        <v>464</v>
      </c>
      <c r="BT1074" s="95" t="s">
        <v>464</v>
      </c>
      <c r="BU1074" s="95" t="s">
        <v>1266</v>
      </c>
      <c r="BV1074" s="95">
        <v>125</v>
      </c>
      <c r="BW1074" s="95">
        <v>220</v>
      </c>
      <c r="BX1074" s="95" t="s">
        <v>1287</v>
      </c>
      <c r="BY1074" s="95">
        <f t="shared" si="289"/>
        <v>288</v>
      </c>
      <c r="BZ1074" s="81">
        <v>327.27272727272725</v>
      </c>
    </row>
    <row r="1075" spans="1:78" x14ac:dyDescent="0.3">
      <c r="A1075" s="2" t="s">
        <v>8</v>
      </c>
      <c r="E1075" t="s">
        <v>1517</v>
      </c>
      <c r="BI1075" s="79" t="s">
        <v>1290</v>
      </c>
      <c r="BJ1075" s="79">
        <f t="shared" ref="BJ1075:BJ1091" si="291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5" t="s">
        <v>464</v>
      </c>
      <c r="BT1075" s="95" t="s">
        <v>464</v>
      </c>
      <c r="BU1075" s="95" t="s">
        <v>1266</v>
      </c>
      <c r="BV1075" s="95">
        <v>125</v>
      </c>
      <c r="BW1075" s="95">
        <v>220</v>
      </c>
      <c r="BX1075" s="95" t="s">
        <v>1287</v>
      </c>
      <c r="BY1075" s="95">
        <f t="shared" ref="BY1075:BY1090" si="292">273+15</f>
        <v>288</v>
      </c>
      <c r="BZ1075" s="81">
        <v>454.54545454545456</v>
      </c>
    </row>
    <row r="1076" spans="1:78" x14ac:dyDescent="0.3">
      <c r="A1076" s="2" t="s">
        <v>8</v>
      </c>
      <c r="E1076" t="s">
        <v>1517</v>
      </c>
      <c r="BI1076" s="79" t="s">
        <v>1290</v>
      </c>
      <c r="BJ1076" s="79">
        <f t="shared" si="291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5" t="s">
        <v>464</v>
      </c>
      <c r="BT1076" s="95" t="s">
        <v>464</v>
      </c>
      <c r="BU1076" s="95" t="s">
        <v>1266</v>
      </c>
      <c r="BV1076" s="95">
        <v>125</v>
      </c>
      <c r="BW1076" s="95">
        <v>220</v>
      </c>
      <c r="BX1076" s="95" t="s">
        <v>1287</v>
      </c>
      <c r="BY1076" s="95">
        <f t="shared" si="292"/>
        <v>288</v>
      </c>
      <c r="BZ1076" s="81">
        <v>563.63636363636363</v>
      </c>
    </row>
    <row r="1077" spans="1:78" x14ac:dyDescent="0.3">
      <c r="A1077" s="2" t="s">
        <v>8</v>
      </c>
      <c r="E1077" t="s">
        <v>1517</v>
      </c>
      <c r="BI1077" s="79" t="s">
        <v>1290</v>
      </c>
      <c r="BJ1077" s="79">
        <f t="shared" si="291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5" t="s">
        <v>464</v>
      </c>
      <c r="BT1077" s="95" t="s">
        <v>464</v>
      </c>
      <c r="BU1077" s="95" t="s">
        <v>1266</v>
      </c>
      <c r="BV1077" s="95">
        <v>125</v>
      </c>
      <c r="BW1077" s="95">
        <v>220</v>
      </c>
      <c r="BX1077" s="95" t="s">
        <v>1287</v>
      </c>
      <c r="BY1077" s="95">
        <f t="shared" si="292"/>
        <v>288</v>
      </c>
      <c r="BZ1077" s="81">
        <v>527.27272727272725</v>
      </c>
    </row>
    <row r="1078" spans="1:78" x14ac:dyDescent="0.3">
      <c r="A1078" s="2" t="s">
        <v>8</v>
      </c>
      <c r="E1078" t="s">
        <v>1517</v>
      </c>
      <c r="BI1078" s="79" t="s">
        <v>1290</v>
      </c>
      <c r="BJ1078" s="79">
        <f t="shared" si="291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5" t="s">
        <v>464</v>
      </c>
      <c r="BT1078" s="95" t="s">
        <v>464</v>
      </c>
      <c r="BU1078" s="95" t="s">
        <v>1266</v>
      </c>
      <c r="BV1078" s="95">
        <v>125</v>
      </c>
      <c r="BW1078" s="95">
        <v>220</v>
      </c>
      <c r="BX1078" s="95" t="s">
        <v>1287</v>
      </c>
      <c r="BY1078" s="95">
        <f t="shared" si="292"/>
        <v>288</v>
      </c>
      <c r="BZ1078" s="81">
        <v>218.18181818181819</v>
      </c>
    </row>
    <row r="1079" spans="1:78" x14ac:dyDescent="0.3">
      <c r="A1079" s="2" t="s">
        <v>8</v>
      </c>
      <c r="E1079" t="s">
        <v>1517</v>
      </c>
      <c r="BI1079" s="79" t="s">
        <v>1290</v>
      </c>
      <c r="BJ1079" s="79">
        <f t="shared" si="291"/>
        <v>623</v>
      </c>
      <c r="BK1079" s="79">
        <v>6</v>
      </c>
      <c r="BM1079" s="79" t="s">
        <v>1275</v>
      </c>
      <c r="BN1079" s="79" t="s">
        <v>1514</v>
      </c>
      <c r="BO1079" s="79">
        <v>1</v>
      </c>
      <c r="BP1079" s="79">
        <v>50</v>
      </c>
      <c r="BQ1079" s="79">
        <v>1</v>
      </c>
      <c r="BR1079" s="79">
        <v>0.1</v>
      </c>
      <c r="BS1079" s="95" t="s">
        <v>464</v>
      </c>
      <c r="BT1079" s="95" t="s">
        <v>464</v>
      </c>
      <c r="BU1079" s="95" t="s">
        <v>1266</v>
      </c>
      <c r="BV1079" s="95">
        <v>125</v>
      </c>
      <c r="BW1079" s="95">
        <v>220</v>
      </c>
      <c r="BX1079" s="95" t="s">
        <v>1287</v>
      </c>
      <c r="BY1079" s="95">
        <f t="shared" si="292"/>
        <v>288</v>
      </c>
      <c r="BZ1079" s="81">
        <v>2563.6363636363635</v>
      </c>
    </row>
    <row r="1080" spans="1:78" x14ac:dyDescent="0.3">
      <c r="A1080" s="2" t="s">
        <v>8</v>
      </c>
      <c r="E1080" t="s">
        <v>1517</v>
      </c>
      <c r="BI1080" s="79" t="s">
        <v>1290</v>
      </c>
      <c r="BJ1080" s="79">
        <f t="shared" si="291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5" t="s">
        <v>464</v>
      </c>
      <c r="BT1080" s="95" t="s">
        <v>464</v>
      </c>
      <c r="BU1080" s="95" t="s">
        <v>1266</v>
      </c>
      <c r="BV1080" s="95">
        <v>125</v>
      </c>
      <c r="BW1080" s="95">
        <v>220</v>
      </c>
      <c r="BX1080" s="95" t="s">
        <v>1287</v>
      </c>
      <c r="BY1080" s="95">
        <f t="shared" si="292"/>
        <v>288</v>
      </c>
      <c r="BZ1080" s="81">
        <v>200</v>
      </c>
    </row>
    <row r="1081" spans="1:78" x14ac:dyDescent="0.3">
      <c r="A1081" s="2" t="s">
        <v>8</v>
      </c>
      <c r="E1081" t="s">
        <v>1517</v>
      </c>
      <c r="BI1081" s="79" t="s">
        <v>1290</v>
      </c>
      <c r="BJ1081" s="79">
        <f t="shared" si="291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5" t="s">
        <v>464</v>
      </c>
      <c r="BT1081" s="95" t="s">
        <v>464</v>
      </c>
      <c r="BU1081" s="95" t="s">
        <v>1266</v>
      </c>
      <c r="BV1081" s="95">
        <v>125</v>
      </c>
      <c r="BW1081" s="95">
        <v>220</v>
      </c>
      <c r="BX1081" s="95" t="s">
        <v>1287</v>
      </c>
      <c r="BY1081" s="95">
        <f t="shared" si="292"/>
        <v>288</v>
      </c>
      <c r="BZ1081" s="81">
        <v>454.54545454545456</v>
      </c>
    </row>
    <row r="1082" spans="1:78" x14ac:dyDescent="0.3">
      <c r="A1082" s="2" t="s">
        <v>8</v>
      </c>
      <c r="E1082" t="s">
        <v>1517</v>
      </c>
      <c r="BI1082" s="79" t="s">
        <v>1290</v>
      </c>
      <c r="BJ1082" s="79">
        <f t="shared" si="291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5" t="s">
        <v>464</v>
      </c>
      <c r="BT1082" s="95" t="s">
        <v>464</v>
      </c>
      <c r="BU1082" s="95" t="s">
        <v>1266</v>
      </c>
      <c r="BV1082" s="95">
        <v>125</v>
      </c>
      <c r="BW1082" s="95">
        <v>220</v>
      </c>
      <c r="BX1082" s="95" t="s">
        <v>1287</v>
      </c>
      <c r="BY1082" s="95">
        <f t="shared" si="292"/>
        <v>288</v>
      </c>
      <c r="BZ1082" s="81">
        <v>581.81818181818187</v>
      </c>
    </row>
    <row r="1083" spans="1:78" x14ac:dyDescent="0.3">
      <c r="A1083" s="2" t="s">
        <v>8</v>
      </c>
      <c r="E1083" t="s">
        <v>1517</v>
      </c>
      <c r="BI1083" s="79" t="s">
        <v>1290</v>
      </c>
      <c r="BJ1083" s="79">
        <f t="shared" si="291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5" t="s">
        <v>464</v>
      </c>
      <c r="BT1083" s="95" t="s">
        <v>464</v>
      </c>
      <c r="BU1083" s="95" t="s">
        <v>1266</v>
      </c>
      <c r="BV1083" s="95">
        <v>125</v>
      </c>
      <c r="BW1083" s="95">
        <v>220</v>
      </c>
      <c r="BX1083" s="95" t="s">
        <v>1287</v>
      </c>
      <c r="BY1083" s="95">
        <f t="shared" si="292"/>
        <v>288</v>
      </c>
      <c r="BZ1083" s="81">
        <v>563.63636363636363</v>
      </c>
    </row>
    <row r="1084" spans="1:78" x14ac:dyDescent="0.3">
      <c r="A1084" s="2" t="s">
        <v>8</v>
      </c>
      <c r="E1084" t="s">
        <v>1517</v>
      </c>
      <c r="BI1084" s="79" t="s">
        <v>1290</v>
      </c>
      <c r="BJ1084" s="79">
        <f t="shared" si="291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5" t="s">
        <v>464</v>
      </c>
      <c r="BT1084" s="95" t="s">
        <v>464</v>
      </c>
      <c r="BU1084" s="95" t="s">
        <v>1266</v>
      </c>
      <c r="BV1084" s="95">
        <v>125</v>
      </c>
      <c r="BW1084" s="95">
        <v>220</v>
      </c>
      <c r="BX1084" s="95" t="s">
        <v>1287</v>
      </c>
      <c r="BY1084" s="95">
        <f t="shared" si="292"/>
        <v>288</v>
      </c>
      <c r="BZ1084" s="81">
        <v>490.90909090909093</v>
      </c>
    </row>
    <row r="1085" spans="1:78" x14ac:dyDescent="0.3">
      <c r="A1085" s="2" t="s">
        <v>8</v>
      </c>
      <c r="E1085" t="s">
        <v>1517</v>
      </c>
      <c r="BI1085" s="79" t="s">
        <v>1290</v>
      </c>
      <c r="BJ1085" s="79">
        <f t="shared" si="291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5" t="s">
        <v>464</v>
      </c>
      <c r="BT1085" s="95" t="s">
        <v>464</v>
      </c>
      <c r="BU1085" s="95" t="s">
        <v>1266</v>
      </c>
      <c r="BV1085" s="95">
        <v>125</v>
      </c>
      <c r="BW1085" s="95">
        <v>220</v>
      </c>
      <c r="BX1085" s="95" t="s">
        <v>1287</v>
      </c>
      <c r="BY1085" s="95">
        <f t="shared" si="292"/>
        <v>288</v>
      </c>
      <c r="BZ1085" s="81">
        <v>38.18181818181818</v>
      </c>
    </row>
    <row r="1086" spans="1:78" x14ac:dyDescent="0.3">
      <c r="A1086" s="2" t="s">
        <v>8</v>
      </c>
      <c r="E1086" t="s">
        <v>1517</v>
      </c>
      <c r="BI1086" s="79" t="s">
        <v>1290</v>
      </c>
      <c r="BJ1086" s="79">
        <f t="shared" si="291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5" t="s">
        <v>464</v>
      </c>
      <c r="BT1086" s="95" t="s">
        <v>464</v>
      </c>
      <c r="BU1086" s="95" t="s">
        <v>1266</v>
      </c>
      <c r="BV1086" s="95">
        <v>125</v>
      </c>
      <c r="BW1086" s="95">
        <v>220</v>
      </c>
      <c r="BX1086" s="95" t="s">
        <v>1287</v>
      </c>
      <c r="BY1086" s="95">
        <f t="shared" si="292"/>
        <v>288</v>
      </c>
      <c r="BZ1086" s="81">
        <v>38.18181818181818</v>
      </c>
    </row>
    <row r="1087" spans="1:78" x14ac:dyDescent="0.3">
      <c r="A1087" s="2" t="s">
        <v>8</v>
      </c>
      <c r="E1087" t="s">
        <v>1517</v>
      </c>
      <c r="BI1087" s="79" t="s">
        <v>1290</v>
      </c>
      <c r="BJ1087" s="79">
        <f t="shared" si="291"/>
        <v>623</v>
      </c>
      <c r="BK1087" s="79">
        <v>14</v>
      </c>
      <c r="BM1087" s="79" t="s">
        <v>1275</v>
      </c>
      <c r="BN1087" s="79" t="s">
        <v>1515</v>
      </c>
      <c r="BO1087" s="79">
        <v>0.5</v>
      </c>
      <c r="BP1087" s="79">
        <v>50</v>
      </c>
      <c r="BQ1087" s="79">
        <v>1</v>
      </c>
      <c r="BR1087" s="79">
        <v>0.1</v>
      </c>
      <c r="BS1087" s="95" t="s">
        <v>464</v>
      </c>
      <c r="BT1087" s="95" t="s">
        <v>464</v>
      </c>
      <c r="BU1087" s="95" t="s">
        <v>1266</v>
      </c>
      <c r="BV1087" s="95">
        <v>125</v>
      </c>
      <c r="BW1087" s="95">
        <v>220</v>
      </c>
      <c r="BX1087" s="95" t="s">
        <v>1287</v>
      </c>
      <c r="BY1087" s="95">
        <f t="shared" si="292"/>
        <v>288</v>
      </c>
      <c r="BZ1087" s="81">
        <v>36.363636363636367</v>
      </c>
    </row>
    <row r="1088" spans="1:78" x14ac:dyDescent="0.3">
      <c r="A1088" s="2" t="s">
        <v>8</v>
      </c>
      <c r="E1088" t="s">
        <v>1517</v>
      </c>
      <c r="BI1088" s="79" t="s">
        <v>1290</v>
      </c>
      <c r="BJ1088" s="79">
        <f t="shared" si="291"/>
        <v>623</v>
      </c>
      <c r="BK1088" s="79">
        <v>15</v>
      </c>
      <c r="BM1088" s="79" t="s">
        <v>1275</v>
      </c>
      <c r="BN1088" s="79" t="s">
        <v>1516</v>
      </c>
      <c r="BO1088" s="79">
        <v>0.1</v>
      </c>
      <c r="BP1088" s="79">
        <v>50</v>
      </c>
      <c r="BQ1088" s="79">
        <v>1</v>
      </c>
      <c r="BR1088" s="79">
        <v>0.1</v>
      </c>
      <c r="BS1088" s="95" t="s">
        <v>464</v>
      </c>
      <c r="BT1088" s="95" t="s">
        <v>464</v>
      </c>
      <c r="BU1088" s="95" t="s">
        <v>1266</v>
      </c>
      <c r="BV1088" s="95">
        <v>125</v>
      </c>
      <c r="BW1088" s="95">
        <v>220</v>
      </c>
      <c r="BX1088" s="95" t="s">
        <v>1287</v>
      </c>
      <c r="BY1088" s="95">
        <f t="shared" si="292"/>
        <v>288</v>
      </c>
      <c r="BZ1088" s="81">
        <v>9.0909090909090917</v>
      </c>
    </row>
    <row r="1089" spans="1:78" x14ac:dyDescent="0.3">
      <c r="A1089" s="2" t="s">
        <v>8</v>
      </c>
      <c r="E1089" t="s">
        <v>1517</v>
      </c>
      <c r="BI1089" s="79" t="s">
        <v>1290</v>
      </c>
      <c r="BJ1089" s="79">
        <f t="shared" si="291"/>
        <v>623</v>
      </c>
      <c r="BK1089" s="79">
        <v>16</v>
      </c>
      <c r="BM1089" s="79" t="s">
        <v>1275</v>
      </c>
      <c r="BN1089" s="79" t="s">
        <v>1516</v>
      </c>
      <c r="BO1089" s="79">
        <v>0.5</v>
      </c>
      <c r="BP1089" s="79">
        <v>50</v>
      </c>
      <c r="BQ1089" s="79">
        <v>1</v>
      </c>
      <c r="BR1089" s="79">
        <v>0.1</v>
      </c>
      <c r="BS1089" s="95" t="s">
        <v>464</v>
      </c>
      <c r="BT1089" s="95" t="s">
        <v>464</v>
      </c>
      <c r="BU1089" s="95" t="s">
        <v>1266</v>
      </c>
      <c r="BV1089" s="95">
        <v>125</v>
      </c>
      <c r="BW1089" s="95">
        <v>220</v>
      </c>
      <c r="BX1089" s="95" t="s">
        <v>1287</v>
      </c>
      <c r="BY1089" s="95">
        <f t="shared" si="292"/>
        <v>288</v>
      </c>
      <c r="BZ1089" s="81">
        <v>9.0909090909090917</v>
      </c>
    </row>
    <row r="1090" spans="1:78" x14ac:dyDescent="0.3">
      <c r="A1090" s="2" t="s">
        <v>8</v>
      </c>
      <c r="E1090" t="s">
        <v>1517</v>
      </c>
      <c r="BI1090" s="79" t="s">
        <v>1290</v>
      </c>
      <c r="BJ1090" s="79">
        <f t="shared" si="291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5" t="s">
        <v>464</v>
      </c>
      <c r="BT1090" s="95" t="s">
        <v>464</v>
      </c>
      <c r="BU1090" s="95" t="s">
        <v>1266</v>
      </c>
      <c r="BV1090" s="95">
        <v>125</v>
      </c>
      <c r="BW1090" s="95">
        <v>220</v>
      </c>
      <c r="BX1090" s="95" t="s">
        <v>1287</v>
      </c>
      <c r="BY1090" s="95">
        <f t="shared" si="292"/>
        <v>288</v>
      </c>
      <c r="BZ1090" s="81">
        <v>10563.636363636364</v>
      </c>
    </row>
    <row r="1091" spans="1:78" x14ac:dyDescent="0.3">
      <c r="E1091" t="s">
        <v>1468</v>
      </c>
    </row>
    <row r="1092" spans="1:78" x14ac:dyDescent="0.3">
      <c r="E1092" t="s">
        <v>1468</v>
      </c>
    </row>
    <row r="1093" spans="1:78" x14ac:dyDescent="0.3">
      <c r="E1093" t="s">
        <v>1468</v>
      </c>
    </row>
    <row r="1094" spans="1:78" x14ac:dyDescent="0.3">
      <c r="E1094" t="s">
        <v>1468</v>
      </c>
    </row>
    <row r="1095" spans="1:78" x14ac:dyDescent="0.3">
      <c r="E1095" t="s">
        <v>1468</v>
      </c>
    </row>
    <row r="1096" spans="1:78" x14ac:dyDescent="0.3">
      <c r="E1096" t="s">
        <v>1468</v>
      </c>
    </row>
    <row r="1097" spans="1:78" x14ac:dyDescent="0.3">
      <c r="E1097" t="s">
        <v>1468</v>
      </c>
    </row>
    <row r="1098" spans="1:78" x14ac:dyDescent="0.3">
      <c r="E1098" t="s">
        <v>1468</v>
      </c>
    </row>
    <row r="1099" spans="1:78" x14ac:dyDescent="0.3">
      <c r="E1099" t="s">
        <v>1468</v>
      </c>
    </row>
    <row r="1100" spans="1:78" x14ac:dyDescent="0.3">
      <c r="E1100" t="s">
        <v>1468</v>
      </c>
    </row>
    <row r="1101" spans="1:78" x14ac:dyDescent="0.3">
      <c r="E1101" t="s">
        <v>1468</v>
      </c>
    </row>
    <row r="1102" spans="1:78" x14ac:dyDescent="0.3">
      <c r="E1102" t="s">
        <v>1468</v>
      </c>
    </row>
    <row r="1103" spans="1:78" x14ac:dyDescent="0.3">
      <c r="E1103" t="s">
        <v>1468</v>
      </c>
    </row>
    <row r="1104" spans="1:78" x14ac:dyDescent="0.3">
      <c r="E1104" t="s">
        <v>1468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  <pageSetup paperSize="9" orientation="portrait" horizontalDpi="0" verticalDpi="0"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1330</v>
      </c>
      <c r="E1">
        <v>1</v>
      </c>
      <c r="I1" s="3" t="s">
        <v>1424</v>
      </c>
      <c r="J1" s="3"/>
      <c r="L1" s="94" t="s">
        <v>1448</v>
      </c>
      <c r="M1" s="94"/>
    </row>
    <row r="2" spans="1:13" x14ac:dyDescent="0.3">
      <c r="A2" t="s">
        <v>1278</v>
      </c>
      <c r="B2">
        <f>B1</f>
        <v>0.03</v>
      </c>
      <c r="D2" t="s">
        <v>1331</v>
      </c>
      <c r="E2">
        <f>E1</f>
        <v>1</v>
      </c>
      <c r="I2" t="s">
        <v>1425</v>
      </c>
      <c r="J2">
        <v>500</v>
      </c>
      <c r="L2" t="s">
        <v>1449</v>
      </c>
      <c r="M2" t="s">
        <v>1450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1426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1427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1332</v>
      </c>
      <c r="E5">
        <f>E2*(12+3+17+12+12)</f>
        <v>56</v>
      </c>
      <c r="I5" t="s">
        <v>1428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1333</v>
      </c>
      <c r="E6">
        <v>0.80300000000000005</v>
      </c>
      <c r="I6" t="s">
        <v>1430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1334</v>
      </c>
      <c r="E7">
        <f>E5/(1000*E6)</f>
        <v>6.9738480697384808E-2</v>
      </c>
      <c r="I7" t="s">
        <v>1431</v>
      </c>
      <c r="J7">
        <f>J5*J6</f>
        <v>6.0200000000000003E-18</v>
      </c>
    </row>
    <row r="8" spans="1:13" x14ac:dyDescent="0.3">
      <c r="I8" t="s">
        <v>1429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1432</v>
      </c>
      <c r="J9">
        <f>2*10^(-18)*(J2*J3+J3*J4+J2*J4)</f>
        <v>5.0800000000000006E-13</v>
      </c>
    </row>
    <row r="10" spans="1:13" x14ac:dyDescent="0.3">
      <c r="I10" t="s">
        <v>1433</v>
      </c>
      <c r="J10">
        <f>J9/J8</f>
        <v>84.385382059800676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2025-12-03T16:25:11Z</dcterms:modified>
</cp:coreProperties>
</file>