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pivotCache/pivotCacheDefinition1.xml" ContentType="application/vnd.openxmlformats-officedocument.spreadsheetml.pivotCacheDefinition+xml"/>
  <Override PartName="/xl/worksheets/sheet1.xml" ContentType="application/vnd.openxmlformats-officedocument.spreadsheetml.worksheet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worksheets/sheet7.xml" ContentType="application/vnd.openxmlformats-officedocument.spreadsheetml.worksheet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pivotTables/pivotTable2.xml" ContentType="application/vnd.openxmlformats-officedocument.spreadsheetml.pivotTable+xml"/>
  <Override PartName="/xl/workbook.xml" ContentType="application/vnd.openxmlformats-officedocument.spreadsheetml.sheet.main+xml"/>
  <Override PartName="/xl/charts/style9.xml" ContentType="application/vnd.ms-office.chartstyle+xml"/>
  <Override PartName="/xl/charts/chart9.xml" ContentType="application/vnd.openxmlformats-officedocument.drawingml.chart+xml"/>
  <Override PartName="/xl/charts/style8.xml" ContentType="application/vnd.ms-office.chartstyle+xml"/>
  <Override PartName="/xl/charts/chart8.xml" ContentType="application/vnd.openxmlformats-officedocument.drawingml.chart+xml"/>
  <Override PartName="/xl/charts/style7.xml" ContentType="application/vnd.ms-office.chart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olors9.xml" ContentType="application/vnd.ms-office.chartcolorstyle+xml"/>
  <Override PartName="/xl/charts/chart6.xml" ContentType="application/vnd.openxmlformats-officedocument.drawingml.chart+xml"/>
  <Override PartName="/xl/styles.xml" ContentType="application/vnd.openxmlformats-officedocument.spreadsheetml.styles+xml"/>
  <Override PartName="/xl/charts/style5.xml" ContentType="application/vnd.ms-office.chartstyle+xml"/>
  <Override PartName="/xl/charts/colors8.xml" ContentType="application/vnd.ms-office.chartcolorstyle+xml"/>
  <Override PartName="/xl/sharedStrings.xml" ContentType="application/vnd.openxmlformats-officedocument.spreadsheetml.sharedStrings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olors4.xml" ContentType="application/vnd.ms-office.chartcolorstyle+xml"/>
  <Override PartName="/xl/worksheets/sheet8.xml" ContentType="application/vnd.openxmlformats-officedocument.spreadsheetml.worksheet+xml"/>
  <Override PartName="/xl/charts/style4.xml" ContentType="application/vnd.ms-office.chartstyle+xml"/>
  <Override PartName="/xl/pivotCache/pivotCacheRecords1.xml" ContentType="application/vnd.openxmlformats-officedocument.spreadsheetml.pivotCacheRecords+xml"/>
  <Override PartName="/xl/charts/chart2.xml" ContentType="application/vnd.openxmlformats-officedocument.drawingml.chart+xml"/>
  <Override PartName="/xl/charts/colors7.xml" ContentType="application/vnd.ms-office.chartcolorstyl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style1.xml" ContentType="application/vnd.ms-office.chartstyle+xml"/>
  <Override PartName="/xl/charts/chart4.xml" ContentType="application/vnd.openxmlformats-officedocument.drawingml.chart+xml"/>
  <Override PartName="/xl/charts/colors1.xml" ContentType="application/vnd.ms-office.chartcolorstyle+xml"/>
  <Override PartName="/xl/charts/chart1.xml" ContentType="application/vnd.openxmlformats-officedocument.drawingml.chart+xml"/>
  <Override PartName="/xl/charts/colors5.xml" ContentType="application/vnd.ms-office.chartcolorstyle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bookViews>
    <workbookView xWindow="360" yWindow="15" windowWidth="20955" windowHeight="9720" activeTab="7"/>
  </bookViews>
  <sheets>
    <sheet name="Лист1" sheetId="1" state="visible" r:id="rId2"/>
    <sheet name="Диаграммы" sheetId="2" state="visible" r:id="rId3"/>
    <sheet name="Производство зерна" sheetId="3" state="visible" r:id="rId4"/>
    <sheet name="Диаграммы. Производство зерна" sheetId="4" state="visible" r:id="rId5"/>
    <sheet name="Литература" sheetId="5" state="visible" r:id="rId6"/>
    <sheet name="Поставщики" sheetId="6" state="visible" r:id="rId7"/>
    <sheet name="Год-Продукция" sheetId="7" state="visible" r:id="rId8"/>
    <sheet name="Лист2" sheetId="8" state="visible" r:id="rId9"/>
  </sheets>
  <calcPr/>
  <pivotCaches>
    <pivotCache cacheId="0" r:id="rId1"/>
  </pivotCaches>
</workbook>
</file>

<file path=xl/sharedStrings.xml><?xml version="1.0" encoding="utf-8"?>
<sst xmlns="http://schemas.openxmlformats.org/spreadsheetml/2006/main" count="83" uniqueCount="83">
  <si>
    <t xml:space="preserve">Результаты работы малого предприятия</t>
  </si>
  <si>
    <t xml:space="preserve">Цена продукта</t>
  </si>
  <si>
    <t>Затраты</t>
  </si>
  <si>
    <t>Рентабельность</t>
  </si>
  <si>
    <t xml:space="preserve">1 квартал</t>
  </si>
  <si>
    <t xml:space="preserve">2 квартал</t>
  </si>
  <si>
    <t xml:space="preserve">3 квартал</t>
  </si>
  <si>
    <t xml:space="preserve">4 квартал</t>
  </si>
  <si>
    <t xml:space="preserve">За год</t>
  </si>
  <si>
    <t>Реализовано</t>
  </si>
  <si>
    <t xml:space="preserve">Выручено денег</t>
  </si>
  <si>
    <t>Себестоимость</t>
  </si>
  <si>
    <t xml:space="preserve">Прямые расходы</t>
  </si>
  <si>
    <t>Прибыль</t>
  </si>
  <si>
    <t xml:space="preserve">Сведения о производстве зерна в 2009 г.</t>
  </si>
  <si>
    <t xml:space="preserve">№ п/п</t>
  </si>
  <si>
    <t>Страна</t>
  </si>
  <si>
    <t xml:space="preserve">Посевна площадь (га)</t>
  </si>
  <si>
    <t xml:space="preserve">Урожайность (т\га)</t>
  </si>
  <si>
    <t xml:space="preserve">Валовый сбор (т)</t>
  </si>
  <si>
    <t xml:space="preserve">Внутренее потребление (т)</t>
  </si>
  <si>
    <t xml:space="preserve">Экспорт (т)</t>
  </si>
  <si>
    <t>Выводы</t>
  </si>
  <si>
    <t>Россия</t>
  </si>
  <si>
    <t>Казахстан</t>
  </si>
  <si>
    <t>США</t>
  </si>
  <si>
    <t>Канада</t>
  </si>
  <si>
    <t>Франция</t>
  </si>
  <si>
    <t>Итого</t>
  </si>
  <si>
    <t xml:space="preserve">Валовый сбор</t>
  </si>
  <si>
    <t xml:space="preserve">Внутр. потреб. Россия, Казахстан</t>
  </si>
  <si>
    <t xml:space="preserve">Внутр. потреб. Остальные</t>
  </si>
  <si>
    <t>Экспорт</t>
  </si>
  <si>
    <t>Дата</t>
  </si>
  <si>
    <t>Тематика</t>
  </si>
  <si>
    <t>Название</t>
  </si>
  <si>
    <t>Цена</t>
  </si>
  <si>
    <t>Количество</t>
  </si>
  <si>
    <t>Стоимость</t>
  </si>
  <si>
    <t xml:space="preserve">1 кв.</t>
  </si>
  <si>
    <t>Компьютеры</t>
  </si>
  <si>
    <t xml:space="preserve">Microsoft Excel 2007</t>
  </si>
  <si>
    <t xml:space="preserve">Windows 7</t>
  </si>
  <si>
    <t>Проза</t>
  </si>
  <si>
    <t xml:space="preserve">Война и мир</t>
  </si>
  <si>
    <t>Экономика</t>
  </si>
  <si>
    <t>Экономикс</t>
  </si>
  <si>
    <t xml:space="preserve">2 кв.</t>
  </si>
  <si>
    <t>Ревизор</t>
  </si>
  <si>
    <t>Маркетинг</t>
  </si>
  <si>
    <t xml:space="preserve">3 кв.</t>
  </si>
  <si>
    <t xml:space="preserve">4 кв.</t>
  </si>
  <si>
    <t>Summary</t>
  </si>
  <si>
    <t>Месяц</t>
  </si>
  <si>
    <t>Год</t>
  </si>
  <si>
    <t>Продкуция</t>
  </si>
  <si>
    <t>Продавец</t>
  </si>
  <si>
    <t>Сбыт</t>
  </si>
  <si>
    <t>Объём</t>
  </si>
  <si>
    <t>Район</t>
  </si>
  <si>
    <t>Апрель</t>
  </si>
  <si>
    <t>напитки</t>
  </si>
  <si>
    <t>Марченко</t>
  </si>
  <si>
    <t>Первомайский</t>
  </si>
  <si>
    <t>Никитин</t>
  </si>
  <si>
    <t>Октябрьский</t>
  </si>
  <si>
    <t>Май</t>
  </si>
  <si>
    <t>бакалея</t>
  </si>
  <si>
    <t>Сидоров</t>
  </si>
  <si>
    <t>Март</t>
  </si>
  <si>
    <t>мясо</t>
  </si>
  <si>
    <t>Петров</t>
  </si>
  <si>
    <t>Сентябрь</t>
  </si>
  <si>
    <t>Железнодорожный</t>
  </si>
  <si>
    <t>Февраль</t>
  </si>
  <si>
    <t>Ленинский</t>
  </si>
  <si>
    <t>Январь</t>
  </si>
  <si>
    <t>молоко</t>
  </si>
  <si>
    <t xml:space="preserve">Названия столбцов</t>
  </si>
  <si>
    <t xml:space="preserve">Общий итог</t>
  </si>
  <si>
    <t xml:space="preserve">Sum из Сбыт</t>
  </si>
  <si>
    <t xml:space="preserve">Sum из Сбыт2</t>
  </si>
  <si>
    <t xml:space="preserve">Названия строк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</si>
</sst>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0" formatCode="0.0"/>
    <numFmt numFmtId="161" formatCode="_-* #,##0.00\ [$₽-19]_-;\-* #,##0.00\ [$₽-19]_-;_-* &quot;-&quot;??\ [$₽-19]_-;_-@_-"/>
  </numFmts>
  <fonts count="2">
    <font>
      <sz val="10.000000"/>
      <color theme="1"/>
      <name val="Liberation Sans"/>
    </font>
    <font>
      <sz val="11.000000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theme="5" tint="0"/>
        <bgColor theme="5" tint="0"/>
      </patternFill>
    </fill>
    <fill>
      <patternFill patternType="solid">
        <fgColor theme="7" tint="0"/>
        <bgColor theme="7" tint="0"/>
      </patternFill>
    </fill>
    <fill>
      <patternFill patternType="solid">
        <fgColor theme="0" tint="0"/>
        <bgColor theme="0" tint="0"/>
      </patternFill>
    </fill>
    <fill>
      <patternFill patternType="solid">
        <fgColor theme="9" tint="0"/>
        <bgColor theme="9" tint="0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rgb="FFDE1D1D"/>
        <bgColor rgb="FFDE1D1D"/>
      </patternFill>
    </fill>
    <fill>
      <patternFill patternType="solid">
        <fgColor theme="3" tint="0.39997558519241921"/>
        <bgColor theme="3" tint="0.39997558519241921"/>
      </patternFill>
    </fill>
    <fill>
      <patternFill patternType="solid">
        <fgColor theme="6" tint="0"/>
        <bgColor theme="6" tint="0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4" tint="0"/>
        <bgColor theme="4" tint="0"/>
      </patternFill>
    </fill>
  </fills>
  <borders count="6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theme="1"/>
      </left>
      <right style="none"/>
      <top style="thin">
        <color theme="1"/>
      </top>
      <bottom style="thin">
        <color theme="1"/>
      </bottom>
      <diagonal style="none"/>
    </border>
    <border>
      <left style="none"/>
      <right style="none"/>
      <top style="thin">
        <color theme="1"/>
      </top>
      <bottom style="thin">
        <color theme="1"/>
      </bottom>
      <diagonal style="none"/>
    </border>
    <border>
      <left style="none"/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</borders>
  <cellStyleXfs count="2">
    <xf fontId="0" fillId="0" borderId="0" numFmtId="0" applyNumberFormat="1" applyFont="1" applyFill="1" applyBorder="1"/>
    <xf fontId="1" fillId="2" borderId="0" numFmtId="44" applyNumberFormat="1" applyFont="0" applyFill="0" applyBorder="0"/>
  </cellStyleXfs>
  <cellXfs count="30">
    <xf fontId="0" fillId="0" borderId="0" numFmtId="0" xfId="0"/>
    <xf fontId="0" fillId="0" borderId="1" numFmtId="0" xfId="0" applyBorder="1" applyAlignment="1">
      <alignment vertical="center"/>
    </xf>
    <xf fontId="0" fillId="3" borderId="1" numFmtId="0" xfId="0" applyFill="1" applyBorder="1" applyAlignment="1">
      <alignment horizontal="center" vertical="center"/>
    </xf>
    <xf fontId="0" fillId="0" borderId="1" numFmtId="0" xfId="0" applyBorder="1"/>
    <xf fontId="0" fillId="4" borderId="1" numFmtId="0" xfId="0" applyFill="1" applyBorder="1" applyAlignment="1">
      <alignment vertical="center"/>
    </xf>
    <xf fontId="0" fillId="5" borderId="1" numFmtId="0" xfId="0" applyFill="1" applyBorder="1"/>
    <xf fontId="0" fillId="5" borderId="1" numFmtId="9" xfId="0" applyNumberFormat="1" applyFill="1" applyBorder="1"/>
    <xf fontId="0" fillId="6" borderId="1" numFmtId="0" xfId="0" applyFill="1" applyBorder="1" applyAlignment="1">
      <alignment horizontal="center" vertical="center"/>
    </xf>
    <xf fontId="0" fillId="7" borderId="1" numFmtId="0" xfId="0" applyFill="1" applyBorder="1" applyAlignment="1">
      <alignment vertical="center"/>
    </xf>
    <xf fontId="0" fillId="8" borderId="1" numFmtId="0" xfId="0" applyFill="1" applyBorder="1" applyAlignment="1">
      <alignment vertical="center"/>
    </xf>
    <xf fontId="0" fillId="3" borderId="2" numFmtId="0" xfId="0" applyFill="1" applyBorder="1" applyAlignment="1">
      <alignment horizontal="center" vertical="center"/>
    </xf>
    <xf fontId="0" fillId="3" borderId="3" numFmtId="0" xfId="0" applyFill="1" applyBorder="1" applyAlignment="1">
      <alignment horizontal="center" vertical="center"/>
    </xf>
    <xf fontId="0" fillId="3" borderId="4" numFmtId="0" xfId="0" applyFill="1" applyBorder="1" applyAlignment="1">
      <alignment horizontal="center" vertical="center"/>
    </xf>
    <xf fontId="0" fillId="9" borderId="5" numFmtId="0" xfId="0" applyFill="1" applyBorder="1" applyAlignment="1">
      <alignment horizontal="center" vertical="center" wrapText="1"/>
    </xf>
    <xf fontId="0" fillId="9" borderId="5" numFmtId="0" xfId="0" applyFill="1" applyBorder="1" applyAlignment="1">
      <alignment horizontal="center" vertical="center"/>
    </xf>
    <xf fontId="0" fillId="0" borderId="5" numFmtId="0" xfId="0" applyBorder="1" applyAlignment="1">
      <alignment horizontal="center" vertical="center"/>
    </xf>
    <xf fontId="0" fillId="0" borderId="5" numFmtId="0" xfId="0" applyBorder="1" applyAlignment="1">
      <alignment vertical="center"/>
    </xf>
    <xf fontId="0" fillId="0" borderId="5" numFmtId="160" xfId="1" applyNumberFormat="1" applyBorder="1" applyAlignment="1">
      <alignment horizontal="center" vertical="center"/>
    </xf>
    <xf fontId="0" fillId="0" borderId="5" numFmtId="0" xfId="0" applyBorder="1"/>
    <xf fontId="0" fillId="8" borderId="5" numFmtId="0" xfId="0" applyFill="1" applyBorder="1"/>
    <xf fontId="0" fillId="10" borderId="5" numFmtId="0" xfId="0" applyFill="1" applyBorder="1" applyAlignment="1">
      <alignment horizontal="center" vertical="center"/>
    </xf>
    <xf fontId="0" fillId="11" borderId="5" numFmtId="0" xfId="0" applyFill="1" applyBorder="1" applyAlignment="1">
      <alignment horizontal="center" vertical="center" wrapText="1"/>
    </xf>
    <xf fontId="0" fillId="0" borderId="5" numFmtId="9" xfId="0" applyNumberFormat="1" applyBorder="1" applyAlignment="1">
      <alignment horizontal="center" vertical="center"/>
    </xf>
    <xf fontId="0" fillId="12" borderId="5" numFmtId="0" xfId="0" applyFill="1" applyBorder="1" applyAlignment="1">
      <alignment horizontal="center" vertical="center"/>
    </xf>
    <xf fontId="0" fillId="0" borderId="5" numFmtId="161" xfId="1" applyNumberFormat="1" applyBorder="1" applyAlignment="1">
      <alignment vertical="center"/>
    </xf>
    <xf fontId="0" fillId="0" borderId="5" numFmtId="161" xfId="1" applyNumberFormat="1" applyBorder="1"/>
    <xf fontId="0" fillId="0" borderId="0" numFmtId="0" xfId="0"/>
    <xf fontId="0" fillId="0" borderId="0" numFmtId="161" xfId="1" applyNumberFormat="1"/>
    <xf fontId="0" fillId="4" borderId="5" numFmtId="0" xfId="0" applyFill="1" applyBorder="1" applyAlignment="1">
      <alignment horizontal="center" vertical="center"/>
    </xf>
    <xf fontId="0" fillId="0" borderId="0" numFmtId="0" xfId="0" applyAlignment="1">
      <alignment horizontal="left"/>
    </xf>
  </cellXfs>
  <cellStyles count="2">
    <cellStyle name="Обычный" xfId="0" builtinId="0"/>
    <cellStyle name="Currency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1" Type="http://schemas.openxmlformats.org/officeDocument/2006/relationships/sharedStrings" Target="sharedStrings.xml"/><Relationship  Id="rId10" Type="http://schemas.openxmlformats.org/officeDocument/2006/relationships/theme" Target="theme/theme1.xml"/><Relationship  Id="rId9" Type="http://schemas.openxmlformats.org/officeDocument/2006/relationships/worksheet" Target="worksheets/sheet8.xml"/><Relationship  Id="rId8" Type="http://schemas.openxmlformats.org/officeDocument/2006/relationships/worksheet" Target="worksheets/sheet7.xml"/><Relationship  Id="rId7" Type="http://schemas.openxmlformats.org/officeDocument/2006/relationships/worksheet" Target="worksheets/sheet6.xml"/><Relationship  Id="rId6" Type="http://schemas.openxmlformats.org/officeDocument/2006/relationships/worksheet" Target="worksheets/sheet5.xml"/><Relationship  Id="rId5" Type="http://schemas.openxmlformats.org/officeDocument/2006/relationships/worksheet" Target="worksheets/sheet4.xml"/><Relationship  Id="rId4" Type="http://schemas.openxmlformats.org/officeDocument/2006/relationships/worksheet" Target="worksheets/sheet3.xml"/><Relationship  Id="rId12" Type="http://schemas.openxmlformats.org/officeDocument/2006/relationships/styles" Target="styles.xml"/><Relationship  Id="rId3" Type="http://schemas.openxmlformats.org/officeDocument/2006/relationships/worksheet" Target="worksheets/sheet2.xml"/><Relationship  Id="rId2" Type="http://schemas.openxmlformats.org/officeDocument/2006/relationships/worksheet" Target="worksheets/sheet1.xml"/><Relationship  Id="rId1" Type="http://schemas.openxmlformats.org/officeDocument/2006/relationships/pivotCacheDefinition" Target="pivotCache/pivotCacheDefinition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style4.xml" /><Relationship Id="rId2" Type="http://schemas.microsoft.com/office/2011/relationships/chartColorStyle" Target="colors4.xml" 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style5.xml" /><Relationship Id="rId2" Type="http://schemas.microsoft.com/office/2011/relationships/chartColorStyle" Target="colors5.xml" 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style6.xml" /><Relationship Id="rId2" Type="http://schemas.microsoft.com/office/2011/relationships/chartColorStyle" Target="colors6.xml" 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style7.xml" /><Relationship Id="rId2" Type="http://schemas.microsoft.com/office/2011/relationships/chartColorStyle" Target="colors7.xml" 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style8.xml" /><Relationship Id="rId2" Type="http://schemas.microsoft.com/office/2011/relationships/chartColorStyle" Target="colors8.xml" 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style9.xml" /><Relationship Id="rId2" Type="http://schemas.microsoft.com/office/2011/relationships/chartColorStyle" Target="colors9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view3D>
      <c:rotX val="30"/>
      <c:rotY val="0"/>
      <c:depthPercent val="100"/>
      <c:rAngAx val="0"/>
    </c:view3D>
    <c:floor>
      <c:thickness val="0"/>
      <c:spPr bwMode="auto">
        <a:prstGeom prst="rect">
          <a:avLst/>
        </a:prstGeom>
        <a:noFill/>
        <a:ln>
          <a:noFill/>
        </a:ln>
      </c:spPr>
    </c:floor>
    <c:sideWall>
      <c:thickness val="0"/>
      <c:spPr bwMode="auto">
        <a:prstGeom prst="rect">
          <a:avLst/>
        </a:prstGeom>
        <a:noFill/>
        <a:ln>
          <a:noFill/>
        </a:ln>
      </c:spPr>
    </c:sideWall>
    <c:backWall>
      <c:thickness val="0"/>
      <c:spPr bwMode="auto">
        <a:prstGeom prst="rect">
          <a:avLst/>
        </a:prstGeom>
        <a:noFill/>
        <a:ln>
          <a:noFill/>
        </a:ln>
      </c:spPr>
    </c:backWall>
    <c:plotArea>
      <c:layout>
        <c:manualLayout/>
      </c:layout>
      <c:pie3DChart>
        <c:varyColors val="1"/>
        <c:ser>
          <c:idx val="0"/>
          <c:order val="0"/>
          <c:tx>
            <c:strRef>
              <c:f>'Лист1'!$A$7</c:f>
            </c:strRef>
          </c:tx>
          <c:dPt>
            <c:idx val="0"/>
            <c:spPr bwMode="auto">
              <a:prstGeom prst="rect">
                <a:avLst/>
              </a:prstGeom>
              <a:solidFill>
                <a:schemeClr val="accent1"/>
              </a:solidFill>
              <a:ln w="19050">
                <a:solidFill>
                  <a:schemeClr val="lt1"/>
                </a:solidFill>
              </a:ln>
            </c:spPr>
          </c:dPt>
          <c:dPt>
            <c:idx val="1"/>
            <c:spPr bwMode="auto">
              <a:prstGeom prst="rect">
                <a:avLst/>
              </a:prstGeom>
              <a:solidFill>
                <a:schemeClr val="accent2"/>
              </a:solidFill>
              <a:ln w="19050">
                <a:solidFill>
                  <a:schemeClr val="lt1"/>
                </a:solidFill>
              </a:ln>
            </c:spPr>
          </c:dPt>
          <c:dPt>
            <c:idx val="2"/>
            <c:spPr bwMode="auto">
              <a:prstGeom prst="rect">
                <a:avLst/>
              </a:prstGeom>
              <a:solidFill>
                <a:schemeClr val="accent3"/>
              </a:solidFill>
              <a:ln w="19050">
                <a:solidFill>
                  <a:schemeClr val="lt1"/>
                </a:solidFill>
              </a:ln>
            </c:spPr>
          </c:dPt>
          <c:dPt>
            <c:idx val="3"/>
            <c:spPr bwMode="auto">
              <a:prstGeom prst="rect">
                <a:avLst/>
              </a:prstGeom>
              <a:solidFill>
                <a:schemeClr val="accent4"/>
              </a:solidFill>
              <a:ln w="19050">
                <a:solidFill>
                  <a:schemeClr val="lt1"/>
                </a:solidFill>
              </a:ln>
            </c:spPr>
          </c:dPt>
          <c:cat>
            <c:strRef>
              <c:f>'Лист1'!$B$6:$E$6</c:f>
            </c:strRef>
          </c:cat>
          <c:val>
            <c:numRef>
              <c:f>'Лист1'!$B$7:$E$7</c:f>
              <c:numCache>
                <c:formatCode>General</c:formatCode>
                <c:ptCount val="4"/>
                <c:pt idx="0">
                  <c:v>900</c:v>
                </c:pt>
                <c:pt idx="1">
                  <c:v>1200</c:v>
                </c:pt>
                <c:pt idx="2">
                  <c:v>1300</c:v>
                </c:pt>
                <c:pt idx="3">
                  <c:v>1700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</c:pie3DChart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18142" y="2066017"/>
      <a:ext cx="3188607" cy="1802946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9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cap="all" spc="119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'Лист1'!$A$7</c:f>
              <c:strCache>
                <c:ptCount val="1"/>
                <c:pt idx="0">
                  <c:v>Реализовано</c:v>
                </c:pt>
              </c:strCache>
            </c:strRef>
          </c:tx>
          <c:spPr bwMode="auto">
            <a:prstGeom prst="rect">
              <a:avLst/>
            </a:prstGeom>
            <a:noFill/>
            <a:ln w="22225" cap="rnd">
              <a:solidFill>
                <a:schemeClr val="accent1"/>
              </a:solidFill>
              <a:round/>
            </a:ln>
          </c:spPr>
          <c:marker>
            <c:symbol val="none"/>
          </c:marker>
          <c:dLbls>
            <c:dLblPos val="t"/>
            <c:separator xml:space="preserve"> </c:separator>
            <c:showBubbleSize val="0"/>
            <c:showCatName val="0"/>
            <c:showLeaderLines val="0"/>
            <c:showLegendKey val="0"/>
            <c:showPercent val="0"/>
            <c:showSerName val="1"/>
            <c:showVal val="1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 b="0" i="0" u="none" strike="noStrike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strRef>
              <c:f>'Лист1'!$B$6:$E$6</c:f>
              <c:strCache>
                <c:ptCount val="4"/>
                <c:pt idx="0">
                  <c:v xml:space="preserve">1 квартал</c:v>
                </c:pt>
                <c:pt idx="1">
                  <c:v xml:space="preserve">2 квартал</c:v>
                </c:pt>
                <c:pt idx="2">
                  <c:v xml:space="preserve">3 квартал</c:v>
                </c:pt>
                <c:pt idx="3">
                  <c:v xml:space="preserve">4 квартал</c:v>
                </c:pt>
              </c:strCache>
            </c:strRef>
          </c:cat>
          <c:val>
            <c:numRef>
              <c:f>'Лист1'!$B$7:$E$7</c:f>
              <c:numCache>
                <c:formatCode>General</c:formatCode>
                <c:ptCount val="4"/>
                <c:pt idx="0">
                  <c:v>900</c:v>
                </c:pt>
                <c:pt idx="1">
                  <c:v>1200</c:v>
                </c:pt>
                <c:pt idx="2">
                  <c:v>1300</c:v>
                </c:pt>
                <c:pt idx="3">
                  <c:v>1700</c:v>
                </c:pt>
              </c:numCache>
            </c:numRef>
          </c:val>
          <c:smooth val="0"/>
        </c:ser>
        <c:dLbls>
          <c:dLblPos val="t"/>
          <c:separator xml:space="preserve"> </c:separator>
          <c:showBubbleSize val="0"/>
          <c:showCatName val="0"/>
          <c:showLeaderLines val="0"/>
          <c:showLegendKey val="0"/>
          <c:showPercent val="0"/>
          <c:showSerName val="1"/>
          <c:showVal val="1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 b="0" i="0" u="none" strike="noStrike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marker val="0"/>
        <c:smooth val="0"/>
        <c:axId val="1866169505"/>
        <c:axId val="1866169506"/>
      </c:lineChart>
      <c:catAx>
        <c:axId val="1866169505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800" cap="all" spc="119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1866169506"/>
        <c:crosses val="autoZero"/>
        <c:auto val="1"/>
        <c:lblAlgn val="ctr"/>
        <c:lblOffset val="100"/>
        <c:tickMarkSkip val="1"/>
        <c:noMultiLvlLbl val="0"/>
      </c:catAx>
      <c:valAx>
        <c:axId val="186616950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1866169505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t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3290527" y="2056412"/>
      <a:ext cx="3156323" cy="2160267"/>
    </a:xfrm>
    <a:prstGeom prst="rect">
      <a:avLst/>
    </a:prstGeom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9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Комбинированная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1"/>
          <c:order val="0"/>
          <c:tx>
            <c:strRef>
              <c:f>'Лист1'!$A$8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invertIfNegative val="0"/>
          <c:cat>
            <c:strRef>
              <c:f>'Лист1'!$B$6:$E$6</c:f>
            </c:strRef>
          </c:cat>
          <c:val>
            <c:numRef>
              <c:f>'Лист1'!$B$8:$E$8</c:f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150"/>
        <c:axId val="1866169547"/>
        <c:axId val="1866169548"/>
      </c:barChart>
      <c:lineChart>
        <c:grouping val="standard"/>
        <c:varyColors val="0"/>
        <c:ser>
          <c:idx val="2"/>
          <c:order val="1"/>
          <c:tx>
            <c:strRef>
              <c:f>'Лист1'!$A$9</c:f>
            </c:strRef>
          </c:tx>
          <c:spPr bwMode="auto">
            <a:prstGeom prst="rect">
              <a:avLst/>
            </a:prstGeom>
            <a:solidFill>
              <a:schemeClr val="accent3"/>
            </a:solidFill>
            <a:ln w="28575" cap="rnd">
              <a:solidFill>
                <a:schemeClr val="accent3"/>
              </a:solidFill>
              <a:round/>
            </a:ln>
          </c:spPr>
          <c:marker>
            <c:symbol val="none"/>
          </c:marker>
          <c:cat>
            <c:strRef>
              <c:f>'Лист1'!$B$6:$E$6</c:f>
            </c:strRef>
          </c:cat>
          <c:val>
            <c:numRef>
              <c:f>'Лист1'!$B$9:$E$9</c:f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0"/>
        <c:smooth val="0"/>
        <c:axId val="1866169547"/>
        <c:axId val="1866169548"/>
      </c:lineChart>
      <c:catAx>
        <c:axId val="1866169547"/>
        <c:scaling>
          <c:orientation val="minMax"/>
        </c:scaling>
        <c:delete val="0"/>
        <c:axPos val="b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1866169548"/>
        <c:crosses val="autoZero"/>
        <c:auto val="1"/>
        <c:lblAlgn val="ctr"/>
        <c:lblOffset val="100"/>
        <c:noMultiLvlLbl val="0"/>
      </c:catAx>
      <c:valAx>
        <c:axId val="186616954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1866169547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6565899" y="2094592"/>
      <a:ext cx="3035299" cy="181609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2000" b="0" cap="none" spc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/>
        </a:p>
      </c:txPr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tx>
            <c:strRef>
              <c:f>'Лист1'!$A$7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invertIfNegative val="0"/>
          <c:dPt>
            <c:idx val="1"/>
            <c:spPr bwMode="auto">
              <a:prstGeom prst="rect">
                <a:avLst/>
              </a:prstGeom>
              <a:solidFill>
                <a:schemeClr val="accent4">
                  <a:lumMod val="60000"/>
                  <a:lumOff val="40000"/>
                </a:schemeClr>
              </a:solidFill>
            </c:spPr>
          </c:dPt>
          <c:dPt>
            <c:idx val="2"/>
            <c:spPr bwMode="auto">
              <a:prstGeom prst="rect">
                <a:avLst/>
              </a:prstGeom>
              <a:solidFill>
                <a:schemeClr val="accent3">
                  <a:lumMod val="60000"/>
                  <a:lumOff val="40000"/>
                </a:schemeClr>
              </a:solidFill>
            </c:spPr>
          </c:dPt>
          <c:dPt>
            <c:idx val="3"/>
            <c:spPr bwMode="auto">
              <a:prstGeom prst="rect">
                <a:avLst/>
              </a:prstGeom>
              <a:solidFill>
                <a:srgbClr val="FF0000"/>
              </a:solidFill>
            </c:spPr>
          </c:dPt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strRef>
              <c:f>'Лист1'!$B$6:$E$6</c:f>
            </c:strRef>
          </c:cat>
          <c:val>
            <c:numRef>
              <c:f>'Лист1'!$B$7:$E$7</c:f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gapWidth val="199"/>
        <c:axId val="1866169525"/>
        <c:axId val="1866169526"/>
      </c:barChart>
      <c:catAx>
        <c:axId val="186616952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 b="0" cap="none" spc="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1866169526"/>
        <c:crosses val="autoZero"/>
        <c:auto val="1"/>
        <c:lblAlgn val="ctr"/>
        <c:lblOffset val="100"/>
        <c:noMultiLvlLbl val="0"/>
      </c:catAx>
      <c:valAx>
        <c:axId val="186616952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in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1866169525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t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162485" y="162485"/>
      <a:ext cx="2678204" cy="1602441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9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800" b="1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 bwMode="auto">
        <a:prstGeom prst="rect">
          <a:avLst/>
        </a:prstGeom>
        <a:noFill/>
        <a:ln>
          <a:noFill/>
        </a:ln>
      </c:spPr>
    </c:floor>
    <c:sideWall>
      <c:thickness val="0"/>
      <c:spPr bwMode="auto">
        <a:prstGeom prst="rect">
          <a:avLst/>
        </a:prstGeom>
        <a:noFill/>
        <a:ln>
          <a:noFill/>
        </a:ln>
      </c:spPr>
    </c:sideWall>
    <c:backWall>
      <c:thickness val="0"/>
      <c:spPr bwMode="auto">
        <a:prstGeom prst="rect">
          <a:avLst/>
        </a:prstGeom>
        <a:noFill/>
        <a:ln>
          <a:noFill/>
        </a:ln>
      </c:spPr>
    </c:backWall>
    <c:plotArea>
      <c:layout>
        <c:manualLayout/>
      </c:layout>
      <c:pie3DChart>
        <c:varyColors val="1"/>
        <c:ser>
          <c:idx val="0"/>
          <c:order val="0"/>
          <c:tx>
            <c:strRef>
              <c:f>'Лист1'!$A$7</c:f>
              <c:strCache>
                <c:ptCount val="1"/>
                <c:pt idx="0">
                  <c:v>Реализовано</c:v>
                </c:pt>
              </c:strCache>
            </c:strRef>
          </c:tx>
          <c:dPt>
            <c:idx val="0"/>
            <c:spPr bwMode="auto">
              <a:prstGeom prst="rect">
                <a:avLst/>
              </a:prstGeom>
              <a:solidFill>
                <a:schemeClr val="accent1"/>
              </a:solidFill>
              <a:ln>
                <a:noFill/>
              </a:ln>
            </c:spPr>
          </c:dPt>
          <c:dPt>
            <c:idx val="1"/>
            <c:spPr bwMode="auto">
              <a:prstGeom prst="rect">
                <a:avLst/>
              </a:prstGeom>
              <a:solidFill>
                <a:schemeClr val="accent2"/>
              </a:solidFill>
              <a:ln>
                <a:noFill/>
              </a:ln>
            </c:spPr>
          </c:dPt>
          <c:dPt>
            <c:idx val="2"/>
            <c:spPr bwMode="auto">
              <a:prstGeom prst="rect">
                <a:avLst/>
              </a:prstGeom>
              <a:solidFill>
                <a:schemeClr val="accent3"/>
              </a:solidFill>
              <a:ln>
                <a:noFill/>
                <a:miter/>
              </a:ln>
            </c:spPr>
          </c:dPt>
          <c:dPt>
            <c:idx val="3"/>
            <c:spPr bwMode="auto">
              <a:prstGeom prst="rect">
                <a:avLst/>
              </a:prstGeom>
              <a:solidFill>
                <a:schemeClr val="accent4"/>
              </a:solidFill>
              <a:ln>
                <a:noFill/>
              </a:ln>
            </c:spPr>
          </c:dPt>
          <c:dLbls>
            <c:dLbl>
              <c:idx val="0"/>
              <c:dLblPos val="inEnd"/>
              <c:layout/>
              <c:showBubbleSize val="0"/>
              <c:showCatName val="0"/>
              <c:showLegendKey val="0"/>
              <c:showPercent val="1"/>
              <c:showSerName val="0"/>
              <c:showVal val="0"/>
              <c:spPr bwMode="auto">
                <a:prstGeom prst="rect">
                  <a:avLst/>
                </a:prstGeom>
                <a:noFill/>
                <a:ln>
                  <a:noFill/>
                </a:ln>
              </c:spPr>
              <c:txPr>
                <a:bodyPr/>
                <a:p>
                  <a:pPr>
                    <a:defRPr sz="900" b="1" i="0" u="none" strike="noStrik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/>
                </a:p>
              </c:txPr>
            </c:dLbl>
            <c:dLbl>
              <c:idx val="1"/>
              <c:dLblPos val="inEnd"/>
              <c:layout/>
              <c:showBubbleSize val="0"/>
              <c:showCatName val="0"/>
              <c:showLegendKey val="0"/>
              <c:showPercent val="1"/>
              <c:showSerName val="0"/>
              <c:showVal val="0"/>
              <c:spPr bwMode="auto">
                <a:prstGeom prst="rect">
                  <a:avLst/>
                </a:prstGeom>
                <a:noFill/>
                <a:ln>
                  <a:noFill/>
                </a:ln>
              </c:spPr>
              <c:txPr>
                <a:bodyPr/>
                <a:p>
                  <a:pPr>
                    <a:defRPr sz="900" b="1" i="0" u="none" strike="noStrik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/>
                </a:p>
              </c:txPr>
            </c:dLbl>
            <c:dLbl>
              <c:idx val="2"/>
              <c:dLblPos val="inEnd"/>
              <c:layout/>
              <c:showBubbleSize val="0"/>
              <c:showCatName val="0"/>
              <c:showLegendKey val="0"/>
              <c:showPercent val="1"/>
              <c:showSerName val="0"/>
              <c:showVal val="0"/>
              <c:spPr bwMode="auto">
                <a:prstGeom prst="rect">
                  <a:avLst/>
                </a:prstGeom>
                <a:noFill/>
                <a:ln>
                  <a:noFill/>
                </a:ln>
              </c:spPr>
              <c:txPr>
                <a:bodyPr/>
                <a:p>
                  <a:pPr>
                    <a:defRPr sz="900" b="1" i="0" u="none" strike="noStrik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/>
                </a:p>
              </c:txPr>
            </c:dLbl>
            <c:dLbl>
              <c:idx val="3"/>
              <c:dLblPos val="inEnd"/>
              <c:layout/>
              <c:showBubbleSize val="0"/>
              <c:showCatName val="0"/>
              <c:showLegendKey val="0"/>
              <c:showPercent val="1"/>
              <c:showSerName val="0"/>
              <c:showVal val="0"/>
              <c:spPr bwMode="auto">
                <a:prstGeom prst="rect">
                  <a:avLst/>
                </a:prstGeom>
                <a:noFill/>
                <a:ln>
                  <a:noFill/>
                </a:ln>
              </c:spPr>
              <c:txPr>
                <a:bodyPr/>
                <a:p>
                  <a:pPr>
                    <a:defRPr sz="900" b="1" i="0" u="none" strike="noStrik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/>
                </a:p>
              </c:txPr>
            </c:dLbl>
            <c:dLblPos val="inEnd"/>
            <c:showBubbleSize val="0"/>
            <c:showCatName val="0"/>
            <c:showLeaderLines val="1"/>
            <c:showLegendKey val="0"/>
            <c:showPercent val="1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 b="1" i="0" u="none" strike="noStrike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strRef>
              <c:f>'Лист1'!$B$6:$E$6</c:f>
              <c:strCache>
                <c:ptCount val="4"/>
                <c:pt idx="0">
                  <c:v xml:space="preserve">1 квартал</c:v>
                </c:pt>
                <c:pt idx="1">
                  <c:v xml:space="preserve">2 квартал</c:v>
                </c:pt>
                <c:pt idx="2">
                  <c:v xml:space="preserve">3 квартал</c:v>
                </c:pt>
                <c:pt idx="3">
                  <c:v xml:space="preserve">4 квартал</c:v>
                </c:pt>
              </c:strCache>
            </c:strRef>
          </c:cat>
          <c:val>
            <c:numRef>
              <c:f>'Лист1'!$B$7:$E$7</c:f>
              <c:numCache>
                <c:formatCode>General</c:formatCode>
                <c:ptCount val="4"/>
                <c:pt idx="0">
                  <c:v>900</c:v>
                </c:pt>
                <c:pt idx="1">
                  <c:v>1200</c:v>
                </c:pt>
                <c:pt idx="2">
                  <c:v>1300</c:v>
                </c:pt>
                <c:pt idx="3">
                  <c:v>1700</c:v>
                </c:pt>
              </c:numCache>
            </c:numRef>
          </c:val>
        </c:ser>
        <c:dLbls>
          <c:dLblPos val="inEnd"/>
          <c:showBubbleSize val="0"/>
          <c:showCatName val="0"/>
          <c:showLeaderLines val="1"/>
          <c:showLegendKey val="0"/>
          <c:showPercent val="1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 b="1" i="0" u="none" strike="noStrike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</c:pie3DChart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3025587" y="162485"/>
      <a:ext cx="2678205" cy="1602441"/>
    </a:xfrm>
    <a:prstGeom prst="rect">
      <a:avLst/>
    </a:prstGeom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</c:spPr>
  <c:txPr>
    <a:bodyPr/>
    <a:p>
      <a:pPr>
        <a:defRPr sz="9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Сведения о производстве зерна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800" b="1" cap="all" spc="49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 bwMode="auto">
        <a:prstGeom prst="rect">
          <a:avLst/>
        </a:prstGeom>
        <a:noFill/>
        <a:ln>
          <a:noFill/>
        </a:ln>
      </c:spPr>
    </c:floor>
    <c:sideWall>
      <c:thickness val="0"/>
      <c:spPr bwMode="auto">
        <a:prstGeom prst="rect">
          <a:avLst/>
        </a:prstGeom>
        <a:noFill/>
        <a:ln>
          <a:noFill/>
          <a:miter/>
        </a:ln>
      </c:spPr>
    </c:sideWall>
    <c:backWall>
      <c:thickness val="0"/>
      <c:spPr bwMode="auto">
        <a:prstGeom prst="rect">
          <a:avLst/>
        </a:prstGeom>
        <a:noFill/>
        <a:ln>
          <a:noFill/>
        </a:ln>
      </c:spPr>
    </c:backWall>
    <c:plotArea>
      <c:layout>
        <c:manualLayout/>
      </c:layout>
      <c:bar3DChart>
        <c:barDir val="col"/>
        <c:grouping val="clustered"/>
        <c:varyColors val="0"/>
        <c:ser>
          <c:idx val="0"/>
          <c:order val="0"/>
          <c:tx>
            <c:strRef>
              <c:f xml:space="preserve">'Производство зерна'!$A$3:$B$3</c:f>
            </c:strRef>
          </c:tx>
          <c:spPr bwMode="auto">
            <a:prstGeom prst="rect">
              <a:avLst/>
            </a:prstGeom>
            <a:gradFill>
              <a:gsLst>
                <a:gs pos="0">
                  <a:schemeClr val="accent1"/>
                </a:gs>
                <a:gs pos="51000">
                  <a:schemeClr val="accent1">
                    <a:alpha val="75000"/>
                  </a:schemeClr>
                </a:gs>
                <a:gs pos="75000">
                  <a:schemeClr val="accent1">
                    <a:lumMod val="60000"/>
                    <a:lumOff val="40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</c:spP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strRef>
              <c:f xml:space="preserve">'Производство зерна'!$C$2:$G$2</c:f>
            </c:strRef>
          </c:cat>
          <c:val>
            <c:numRef>
              <c:f xml:space="preserve">'Производство зерна'!$C$3:$G$3</c:f>
            </c:numRef>
          </c:val>
        </c:ser>
        <c:ser>
          <c:idx val="1"/>
          <c:order val="1"/>
          <c:tx>
            <c:strRef>
              <c:f xml:space="preserve">'Производство зерна'!$A$4:$B$4</c:f>
            </c:strRef>
          </c:tx>
          <c:spPr bwMode="auto">
            <a:prstGeom prst="rect">
              <a:avLst/>
            </a:prstGeom>
            <a:gradFill>
              <a:gsLst>
                <a:gs pos="0">
                  <a:schemeClr val="accent2"/>
                </a:gs>
                <a:gs pos="51000">
                  <a:schemeClr val="accent2">
                    <a:alpha val="75000"/>
                  </a:schemeClr>
                </a:gs>
                <a:gs pos="75000">
                  <a:schemeClr val="accent2">
                    <a:lumMod val="60000"/>
                    <a:lumOff val="40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</c:spP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strRef>
              <c:f xml:space="preserve">'Производство зерна'!$C$2:$G$2</c:f>
            </c:strRef>
          </c:cat>
          <c:val>
            <c:numRef>
              <c:f xml:space="preserve">'Производство зерна'!$C$4:$G$4</c:f>
            </c:numRef>
          </c:val>
        </c:ser>
        <c:ser>
          <c:idx val="2"/>
          <c:order val="2"/>
          <c:tx>
            <c:strRef>
              <c:f xml:space="preserve">'Производство зерна'!$A$5:$B$5</c:f>
            </c:strRef>
          </c:tx>
          <c:spPr bwMode="auto">
            <a:prstGeom prst="rect">
              <a:avLst/>
            </a:prstGeom>
            <a:gradFill>
              <a:gsLst>
                <a:gs pos="0">
                  <a:schemeClr val="accent3"/>
                </a:gs>
                <a:gs pos="51000">
                  <a:schemeClr val="accent3">
                    <a:alpha val="75000"/>
                  </a:schemeClr>
                </a:gs>
                <a:gs pos="75000">
                  <a:schemeClr val="accent3">
                    <a:lumMod val="60000"/>
                    <a:lumOff val="40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</c:spP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strRef>
              <c:f xml:space="preserve">'Производство зерна'!$C$2:$G$2</c:f>
            </c:strRef>
          </c:cat>
          <c:val>
            <c:numRef>
              <c:f xml:space="preserve">'Производство зерна'!$C$5:$G$5</c:f>
            </c:numRef>
          </c:val>
        </c:ser>
        <c:ser>
          <c:idx val="3"/>
          <c:order val="3"/>
          <c:tx>
            <c:strRef>
              <c:f xml:space="preserve">'Производство зерна'!$A$6:$B$6</c:f>
            </c:strRef>
          </c:tx>
          <c:spPr bwMode="auto">
            <a:prstGeom prst="rect">
              <a:avLst/>
            </a:prstGeom>
            <a:gradFill>
              <a:gsLst>
                <a:gs pos="0">
                  <a:schemeClr val="accent4"/>
                </a:gs>
                <a:gs pos="51000">
                  <a:schemeClr val="accent4">
                    <a:alpha val="75000"/>
                  </a:schemeClr>
                </a:gs>
                <a:gs pos="75000">
                  <a:schemeClr val="accent4">
                    <a:lumMod val="60000"/>
                    <a:lumOff val="40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</c:spP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strRef>
              <c:f xml:space="preserve">'Производство зерна'!$C$2:$G$2</c:f>
            </c:strRef>
          </c:cat>
          <c:val>
            <c:numRef>
              <c:f xml:space="preserve">'Производство зерна'!$C$6:$G$6</c:f>
            </c:numRef>
          </c:val>
        </c:ser>
        <c:ser>
          <c:idx val="4"/>
          <c:order val="4"/>
          <c:tx>
            <c:strRef>
              <c:f xml:space="preserve">'Производство зерна'!$A$7:$B$7</c:f>
            </c:strRef>
          </c:tx>
          <c:spPr bwMode="auto">
            <a:prstGeom prst="rect">
              <a:avLst/>
            </a:prstGeom>
            <a:gradFill>
              <a:gsLst>
                <a:gs pos="0">
                  <a:schemeClr val="accent5"/>
                </a:gs>
                <a:gs pos="51000">
                  <a:schemeClr val="accent5">
                    <a:alpha val="75000"/>
                  </a:schemeClr>
                </a:gs>
                <a:gs pos="75000">
                  <a:schemeClr val="accent5">
                    <a:lumMod val="60000"/>
                    <a:lumOff val="40000"/>
                  </a:schemeClr>
                </a:gs>
                <a:gs pos="100000">
                  <a:schemeClr val="accent5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</c:spP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strRef>
              <c:f xml:space="preserve">'Производство зерна'!$C$2:$G$2</c:f>
            </c:strRef>
          </c:cat>
          <c:val>
            <c:numRef>
              <c:f xml:space="preserve">'Производство зерна'!$C$7:$G$7</c:f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gapWidth val="150"/>
        <c:gapDepth val="0"/>
        <c:shape val="box"/>
        <c:axId val="2140789887"/>
        <c:axId val="2140789888"/>
      </c:bar3DChart>
      <c:catAx>
        <c:axId val="214078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789888"/>
        <c:crosses val="autoZero"/>
        <c:auto val="1"/>
        <c:lblAlgn val="ctr"/>
        <c:lblOffset val="100"/>
        <c:noMultiLvlLbl val="0"/>
      </c:catAx>
      <c:valAx>
        <c:axId val="214078988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789887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61232" y="54428"/>
      <a:ext cx="5102677" cy="2811598"/>
    </a:xfrm>
    <a:prstGeom prst="rect">
      <a:avLst/>
    </a:prstGeom>
    <a:solidFill>
      <a:schemeClr val="bg1"/>
    </a:solidFill>
    <a:ln w="38099" cap="flat" cmpd="sng" algn="ctr">
      <a:solidFill>
        <a:srgbClr val="000000"/>
      </a:solidFill>
      <a:prstDash val="solid"/>
      <a:round/>
    </a:ln>
  </c:spPr>
  <c:txPr>
    <a:bodyPr/>
    <a:p>
      <a:pPr>
        <a:defRPr sz="9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Урожай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1"/>
          <c:order val="0"/>
          <c:tx>
            <c:strRef>
              <c:f xml:space="preserve">'Производство зерна'!$D$2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invertIfNegative val="0"/>
          <c:dPt>
            <c:idx val="2"/>
            <c:spPr bwMode="auto">
              <a:prstGeom prst="rect">
                <a:avLst/>
              </a:prstGeom>
              <a:solidFill>
                <a:schemeClr val="accent5"/>
              </a:solidFill>
            </c:spPr>
          </c:dPt>
          <c:dPt>
            <c:idx val="1"/>
            <c:spPr bwMode="auto">
              <a:prstGeom prst="rect">
                <a:avLst/>
              </a:prstGeom>
              <a:solidFill>
                <a:schemeClr val="accent6"/>
              </a:solidFill>
            </c:spPr>
          </c:dPt>
          <c:dPt>
            <c:idx val="3"/>
            <c:spPr bwMode="auto">
              <a:prstGeom prst="rect">
                <a:avLst/>
              </a:prstGeom>
              <a:solidFill>
                <a:schemeClr val="accent3"/>
              </a:solidFill>
            </c:spPr>
          </c:dPt>
          <c:dPt>
            <c:idx val="4"/>
            <c:spPr bwMode="auto">
              <a:prstGeom prst="rect">
                <a:avLst/>
              </a:prstGeom>
              <a:solidFill>
                <a:schemeClr val="accent1"/>
              </a:solidFill>
            </c:spPr>
          </c:dPt>
          <c:dLbls>
            <c:dLblPos val="ctr"/>
            <c:separator xml:space="preserve"> </c:separator>
            <c:showBubbleSize val="0"/>
            <c:showCatName val="0"/>
            <c:showLeaderLines val="0"/>
            <c:showLegendKey val="0"/>
            <c:showPercent val="0"/>
            <c:showSerName val="0"/>
            <c:showVal val="1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strRef>
              <c:f xml:space="preserve">'Производство зерна'!$B$3:$B$7</c:f>
            </c:strRef>
          </c:cat>
          <c:val>
            <c:numRef>
              <c:f xml:space="preserve">'Производство зерна'!$D$3:$D$7</c:f>
            </c:numRef>
          </c:val>
        </c:ser>
        <c:dLbls>
          <c:dLblPos val="ctr"/>
          <c:separator xml:space="preserve"> </c:separator>
          <c:showBubbleSize val="0"/>
          <c:showCatName val="0"/>
          <c:showLeaderLines val="0"/>
          <c:showLegendKey val="0"/>
          <c:showPercent val="0"/>
          <c:showSerName val="0"/>
          <c:showVal val="1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gapWidth val="219"/>
        <c:overlap val="-26"/>
        <c:axId val="2140789929"/>
        <c:axId val="2140789930"/>
      </c:barChart>
      <c:catAx>
        <c:axId val="214078992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789930"/>
        <c:crosses val="autoZero"/>
        <c:auto val="1"/>
        <c:lblAlgn val="ctr"/>
        <c:lblOffset val="100"/>
        <c:tickMarkSkip val="1"/>
        <c:noMultiLvlLbl val="0"/>
      </c:catAx>
      <c:valAx>
        <c:axId val="214078993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78992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t"/>
      <c:layout>
        <c:manualLayout/>
      </c:layout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5272767" y="54428"/>
      <a:ext cx="3257549" cy="194582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Площади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pieChart>
        <c:varyColors val="1"/>
        <c:ser>
          <c:idx val="0"/>
          <c:order val="0"/>
          <c:tx>
            <c:strRef>
              <c:f xml:space="preserve">'Производство зерна'!$C$2</c:f>
            </c:strRef>
          </c:tx>
          <c:dPt>
            <c:idx val="0"/>
            <c:spPr bwMode="auto">
              <a:prstGeom prst="rect">
                <a:avLst/>
              </a:prstGeom>
              <a:solidFill>
                <a:schemeClr val="accent1"/>
              </a:solidFill>
              <a:ln w="19050">
                <a:solidFill>
                  <a:schemeClr val="lt1"/>
                </a:solidFill>
              </a:ln>
            </c:spPr>
          </c:dPt>
          <c:dPt>
            <c:idx val="1"/>
            <c:spPr bwMode="auto">
              <a:prstGeom prst="rect">
                <a:avLst/>
              </a:prstGeom>
              <a:solidFill>
                <a:schemeClr val="accent2"/>
              </a:solidFill>
              <a:ln w="19050">
                <a:solidFill>
                  <a:schemeClr val="lt1"/>
                </a:solidFill>
              </a:ln>
            </c:spPr>
          </c:dPt>
          <c:dPt>
            <c:idx val="2"/>
            <c:spPr bwMode="auto">
              <a:prstGeom prst="rect">
                <a:avLst/>
              </a:prstGeom>
              <a:solidFill>
                <a:schemeClr val="accent3"/>
              </a:solidFill>
              <a:ln w="19050">
                <a:solidFill>
                  <a:schemeClr val="lt1"/>
                </a:solidFill>
              </a:ln>
            </c:spPr>
          </c:dPt>
          <c:dPt>
            <c:idx val="3"/>
            <c:spPr bwMode="auto">
              <a:prstGeom prst="rect">
                <a:avLst/>
              </a:prstGeom>
              <a:solidFill>
                <a:schemeClr val="accent4"/>
              </a:solidFill>
              <a:ln w="19050">
                <a:solidFill>
                  <a:schemeClr val="lt1"/>
                </a:solidFill>
              </a:ln>
            </c:spPr>
          </c:dPt>
          <c:dPt>
            <c:idx val="4"/>
            <c:spPr bwMode="auto">
              <a:prstGeom prst="rect">
                <a:avLst/>
              </a:prstGeom>
              <a:solidFill>
                <a:schemeClr val="accent5"/>
              </a:solidFill>
              <a:ln w="19050">
                <a:solidFill>
                  <a:schemeClr val="lt1"/>
                </a:solidFill>
              </a:ln>
            </c:spPr>
          </c:dPt>
          <c:dLbls>
            <c:dLbl>
              <c:idx val="0"/>
              <c:dLblPos val="ctr"/>
              <c:layout/>
              <c:separator xml:space="preserve"> </c:separator>
              <c:showBubbleSize val="0"/>
              <c:showCatName val="0"/>
              <c:showLegendKey val="0"/>
              <c:showPercent val="0"/>
              <c:showSerName val="0"/>
              <c:showVal val="1"/>
              <c:spPr bwMode="auto">
                <a:prstGeom prst="rect">
                  <a:avLst/>
                </a:prstGeom>
                <a:noFill/>
                <a:ln>
                  <a:noFill/>
                </a:ln>
              </c:spPr>
              <c:txPr>
                <a:bodyPr/>
                <a:p>
                  <a:pPr>
                    <a:defRPr sz="9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/>
                </a:p>
              </c:txPr>
            </c:dLbl>
            <c:dLbl>
              <c:idx val="1"/>
              <c:dLblPos val="ctr"/>
              <c:layout/>
              <c:separator xml:space="preserve"> </c:separator>
              <c:showBubbleSize val="0"/>
              <c:showCatName val="0"/>
              <c:showLegendKey val="0"/>
              <c:showPercent val="0"/>
              <c:showSerName val="0"/>
              <c:showVal val="1"/>
              <c:spPr bwMode="auto">
                <a:prstGeom prst="rect">
                  <a:avLst/>
                </a:prstGeom>
                <a:noFill/>
                <a:ln>
                  <a:noFill/>
                </a:ln>
              </c:spPr>
              <c:txPr>
                <a:bodyPr/>
                <a:p>
                  <a:pPr>
                    <a:defRPr sz="9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/>
                </a:p>
              </c:txPr>
            </c:dLbl>
            <c:dLbl>
              <c:idx val="2"/>
              <c:dLblPos val="ctr"/>
              <c:layout/>
              <c:separator xml:space="preserve"> </c:separator>
              <c:showBubbleSize val="0"/>
              <c:showCatName val="0"/>
              <c:showLegendKey val="0"/>
              <c:showPercent val="0"/>
              <c:showSerName val="0"/>
              <c:showVal val="1"/>
              <c:spPr bwMode="auto">
                <a:prstGeom prst="rect">
                  <a:avLst/>
                </a:prstGeom>
                <a:noFill/>
                <a:ln>
                  <a:noFill/>
                </a:ln>
              </c:spPr>
              <c:txPr>
                <a:bodyPr/>
                <a:p>
                  <a:pPr>
                    <a:defRPr sz="9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/>
                </a:p>
              </c:txPr>
            </c:dLbl>
            <c:dLbl>
              <c:idx val="3"/>
              <c:dLblPos val="ctr"/>
              <c:layout/>
              <c:separator xml:space="preserve"> </c:separator>
              <c:showBubbleSize val="0"/>
              <c:showCatName val="0"/>
              <c:showLegendKey val="0"/>
              <c:showPercent val="0"/>
              <c:showSerName val="0"/>
              <c:showVal val="1"/>
              <c:spPr bwMode="auto">
                <a:prstGeom prst="rect">
                  <a:avLst/>
                </a:prstGeom>
                <a:noFill/>
                <a:ln>
                  <a:noFill/>
                </a:ln>
              </c:spPr>
              <c:txPr>
                <a:bodyPr/>
                <a:p>
                  <a:pPr>
                    <a:defRPr sz="9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/>
                </a:p>
              </c:txPr>
            </c:dLbl>
            <c:dLbl>
              <c:idx val="4"/>
              <c:dLblPos val="ctr"/>
              <c:layout/>
              <c:separator xml:space="preserve"> </c:separator>
              <c:showBubbleSize val="0"/>
              <c:showCatName val="0"/>
              <c:showLegendKey val="0"/>
              <c:showPercent val="0"/>
              <c:showSerName val="0"/>
              <c:showVal val="1"/>
              <c:spPr bwMode="auto">
                <a:prstGeom prst="rect">
                  <a:avLst/>
                </a:prstGeom>
                <a:noFill/>
                <a:ln>
                  <a:noFill/>
                </a:ln>
              </c:spPr>
              <c:txPr>
                <a:bodyPr/>
                <a:p>
                  <a:pPr>
                    <a:defRPr sz="9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/>
                </a:p>
              </c:txPr>
            </c:dLbl>
            <c:dLblPos val="ctr"/>
            <c:separator xml:space="preserve"> </c:separator>
            <c:showBubbleSize val="0"/>
            <c:showCatName val="0"/>
            <c:showLeaderLines val="0"/>
            <c:showLegendKey val="0"/>
            <c:showPercent val="0"/>
            <c:showSerName val="0"/>
            <c:showVal val="1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strRef>
              <c:f xml:space="preserve">'Производство зерна'!$B$3:$B$7</c:f>
            </c:strRef>
          </c:cat>
          <c:val>
            <c:numRef>
              <c:f xml:space="preserve">'Производство зерна'!$C$3:$C$7</c:f>
            </c:numRef>
          </c:val>
        </c:ser>
        <c:dLbls>
          <c:dLblPos val="ctr"/>
          <c:separator xml:space="preserve"> </c:separator>
          <c:showBubbleSize val="0"/>
          <c:showCatName val="0"/>
          <c:showLeaderLines val="0"/>
          <c:showLegendKey val="0"/>
          <c:showPercent val="0"/>
          <c:showSerName val="0"/>
          <c:showVal val="1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firstSliceAng val="0"/>
      </c:pieChart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61232" y="3018692"/>
      <a:ext cx="4769825" cy="2765912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9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Распределение урожая между внутренним и внешним рынками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800" b="1" cap="all" spc="49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barChart>
        <c:barDir val="bar"/>
        <c:grouping val="clustered"/>
        <c:varyColors val="0"/>
        <c:ser>
          <c:idx val="0"/>
          <c:order val="0"/>
          <c:tx>
            <c:strRef>
              <c:f xml:space="preserve">'Производство зерна'!$B$2</c:f>
            </c:strRef>
          </c:tx>
          <c:spPr bwMode="auto">
            <a:prstGeom prst="rect">
              <a:avLst/>
            </a:prstGeom>
            <a:gradFill>
              <a:gsLst>
                <a:gs pos="0">
                  <a:schemeClr val="accent1"/>
                </a:gs>
                <a:gs pos="51000">
                  <a:schemeClr val="accent1">
                    <a:alpha val="75000"/>
                  </a:schemeClr>
                </a:gs>
                <a:gs pos="75000">
                  <a:schemeClr val="accent1">
                    <a:lumMod val="60000"/>
                    <a:lumOff val="40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</a:gradFill>
            <a:ln>
              <a:noFill/>
            </a:ln>
          </c:spPr>
          <c:invertIfNegative val="0"/>
          <c:dLbls>
            <c:dLblPos val="ctr"/>
            <c:separator xml:space="preserve"> </c:separator>
            <c:showBubbleSize val="0"/>
            <c:showCatName val="0"/>
            <c:showLeaderLines val="0"/>
            <c:showLegendKey val="0"/>
            <c:showPercent val="0"/>
            <c:showSerName val="0"/>
            <c:showVal val="1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val>
            <c:numRef>
              <c:f xml:space="preserve">'Производство зерна'!$B$3:$B$7</c:f>
            </c:numRef>
          </c:val>
        </c:ser>
        <c:ser>
          <c:idx val="1"/>
          <c:order val="1"/>
          <c:tx>
            <c:strRef>
              <c:f xml:space="preserve">'Производство зерна'!$E$2</c:f>
            </c:strRef>
          </c:tx>
          <c:spPr bwMode="auto">
            <a:prstGeom prst="rect">
              <a:avLst/>
            </a:prstGeom>
            <a:gradFill>
              <a:gsLst>
                <a:gs pos="0">
                  <a:schemeClr val="accent2"/>
                </a:gs>
                <a:gs pos="51000">
                  <a:schemeClr val="accent2">
                    <a:alpha val="75000"/>
                  </a:schemeClr>
                </a:gs>
                <a:gs pos="75000">
                  <a:schemeClr val="accent2">
                    <a:lumMod val="60000"/>
                    <a:lumOff val="40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10800000" scaled="1"/>
            </a:gradFill>
            <a:ln>
              <a:noFill/>
            </a:ln>
          </c:spPr>
          <c:invertIfNegative val="0"/>
          <c:dLbls>
            <c:dLblPos val="ctr"/>
            <c:separator xml:space="preserve"> </c:separator>
            <c:showBubbleSize val="0"/>
            <c:showCatName val="0"/>
            <c:showLeaderLines val="0"/>
            <c:showLegendKey val="0"/>
            <c:showPercent val="0"/>
            <c:showSerName val="0"/>
            <c:showVal val="1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val>
            <c:numRef>
              <c:f xml:space="preserve">'Производство зерна'!$E$3:$E$7</c:f>
            </c:numRef>
          </c:val>
        </c:ser>
        <c:ser>
          <c:idx val="2"/>
          <c:order val="2"/>
          <c:tx>
            <c:strRef>
              <c:f xml:space="preserve">'Производство зерна'!$F$2</c:f>
            </c:strRef>
          </c:tx>
          <c:spPr bwMode="auto">
            <a:prstGeom prst="rect">
              <a:avLst/>
            </a:prstGeom>
            <a:gradFill>
              <a:gsLst>
                <a:gs pos="0">
                  <a:schemeClr val="accent3"/>
                </a:gs>
                <a:gs pos="51000">
                  <a:schemeClr val="accent3">
                    <a:alpha val="75000"/>
                  </a:schemeClr>
                </a:gs>
                <a:gs pos="75000">
                  <a:schemeClr val="accent3">
                    <a:lumMod val="60000"/>
                    <a:lumOff val="40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10800000" scaled="1"/>
            </a:gradFill>
            <a:ln>
              <a:noFill/>
            </a:ln>
          </c:spPr>
          <c:invertIfNegative val="0"/>
          <c:dLbls>
            <c:dLblPos val="ctr"/>
            <c:separator xml:space="preserve"> </c:separator>
            <c:showBubbleSize val="0"/>
            <c:showCatName val="0"/>
            <c:showLeaderLines val="0"/>
            <c:showLegendKey val="0"/>
            <c:showPercent val="0"/>
            <c:showSerName val="0"/>
            <c:showVal val="1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val>
            <c:numRef>
              <c:f xml:space="preserve">'Производство зерна'!$F$3:$F$7</c:f>
            </c:numRef>
          </c:val>
        </c:ser>
        <c:ser>
          <c:idx val="3"/>
          <c:order val="3"/>
          <c:tx>
            <c:strRef>
              <c:f xml:space="preserve">'Производство зерна'!$G$2</c:f>
            </c:strRef>
          </c:tx>
          <c:spPr bwMode="auto">
            <a:prstGeom prst="rect">
              <a:avLst/>
            </a:prstGeom>
            <a:gradFill>
              <a:gsLst>
                <a:gs pos="0">
                  <a:schemeClr val="accent4"/>
                </a:gs>
                <a:gs pos="51000">
                  <a:schemeClr val="accent4">
                    <a:alpha val="75000"/>
                  </a:schemeClr>
                </a:gs>
                <a:gs pos="75000">
                  <a:schemeClr val="accent4">
                    <a:lumMod val="60000"/>
                    <a:lumOff val="40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10800000" scaled="1"/>
            </a:gradFill>
            <a:ln>
              <a:noFill/>
            </a:ln>
          </c:spPr>
          <c:invertIfNegative val="0"/>
          <c:dLbls>
            <c:dLblPos val="ctr"/>
            <c:separator xml:space="preserve"> </c:separator>
            <c:showBubbleSize val="0"/>
            <c:showCatName val="0"/>
            <c:showLeaderLines val="0"/>
            <c:showLegendKey val="0"/>
            <c:showPercent val="0"/>
            <c:showSerName val="0"/>
            <c:showVal val="1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val>
            <c:numRef>
              <c:f xml:space="preserve">'Производство зерна'!$G$3:$G$7</c:f>
            </c:numRef>
          </c:val>
        </c:ser>
        <c:dLbls>
          <c:dLblPos val="ctr"/>
          <c:separator xml:space="preserve"> </c:separator>
          <c:showBubbleSize val="0"/>
          <c:showCatName val="0"/>
          <c:showLeaderLines val="0"/>
          <c:showLegendKey val="0"/>
          <c:showPercent val="0"/>
          <c:showSerName val="0"/>
          <c:showVal val="1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gapWidth val="326"/>
        <c:overlap val="-57"/>
        <c:axId val="2140790035"/>
        <c:axId val="2140790036"/>
      </c:barChart>
      <c:catAx>
        <c:axId val="21407900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790036"/>
        <c:crosses val="autoZero"/>
        <c:auto val="1"/>
        <c:lblAlgn val="ctr"/>
        <c:lblOffset val="100"/>
        <c:tickMarkSkip val="1"/>
        <c:noMultiLvlLbl val="0"/>
      </c:catAx>
      <c:valAx>
        <c:axId val="2140790036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gradFill>
                <a:gsLst>
                  <a:gs pos="0">
                    <a:schemeClr val="tx1">
                      <a:lumMod val="15000"/>
                      <a:lumOff val="85000"/>
                    </a:schemeClr>
                  </a:gs>
                  <a:gs pos="9900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790035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4967653" y="3018692"/>
      <a:ext cx="6264518" cy="4360251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9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cap="all" spc="119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/>
  </cs:dataLabel>
  <cs:dataPoint>
    <cs:lnRef idx="0"/>
    <cs:fillRef idx="0">
      <cs:styleClr val="auto"/>
    </cs:fillRef>
    <cs:effectRef idx="0"/>
    <cs:fontRef idx="minor">
      <a:schemeClr val="dk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  <a:round/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 bwMode="auto">
      <a:prstGeom prst="rect">
        <a:avLst/>
      </a:prstGeom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 spc="119"/>
  </cs:title>
  <cs:trendlin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dk1"/>
    </cs:fontRef>
  </cs:wall>
  <cs:dataPointMarkerLayout size="6"/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cap="none" spc="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0">
      <cs:styleClr val="auto"/>
    </cs:fillRef>
    <cs:effectRef idx="0"/>
    <cs:fontRef idx="minor">
      <a:schemeClr val="dk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 bwMode="auto">
      <a:prstGeom prst="rect">
        <a:avLst/>
      </a:prstGeom>
      <a:solidFill>
        <a:schemeClr val="phClr"/>
      </a:solidFill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cap="none" spc="0"/>
  </cs:title>
  <cs:trendlin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  <cs:dataPointMarkerLayout symbol="circle" size="8"/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 b="1" i="0" u="none" strike="noStrike"/>
  </cs:dataLabel>
  <cs:dataPoint>
    <cs:lnRef idx="0"/>
    <cs:fillRef idx="0">
      <cs:styleClr val="auto"/>
    </cs:fillRef>
    <cs:effectRef idx="0"/>
    <cs:fontRef idx="minor">
      <a:schemeClr val="dk1"/>
    </cs:fontRef>
    <cs:spPr bwMode="auto">
      <a:prstGeom prst="rect">
        <a:avLst/>
      </a:prstGeom>
      <a:solidFill>
        <a:schemeClr val="phClr"/>
      </a:solidFill>
      <a:effectLst>
        <a:outerShdw blurRad="317500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 bwMode="auto">
      <a:prstGeom prst="rect">
        <a:avLst/>
      </a:prstGeom>
      <a:solidFill>
        <a:schemeClr val="phClr"/>
      </a:solidFill>
      <a:effectLst>
        <a:outerShdw blurRad="88900" sx="102000" sy="102000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 bwMode="auto">
      <a:prstGeom prst="rect">
        <a:avLst/>
      </a:prstGeom>
      <a:solidFill>
        <a:schemeClr val="phClr"/>
      </a:solidFill>
      <a:ln w="9525">
        <a:solidFill>
          <a:schemeClr val="lt1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 bwMode="auto">
      <a:prstGeom prst="rect">
        <a:avLst/>
      </a:prstGeom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 bwMode="auto">
      <a:prstGeom prst="rect">
        <a:avLst/>
      </a:prstGeom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 bwMode="auto">
      <a:prstGeom prst="rect">
        <a:avLst/>
      </a:prstGeom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>
          <a:alpha val="78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/>
  </cs:title>
  <cs:trendlin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  <cs:dataPointMarkerLayout symbol="circle" size="6"/>
</cs:chartStyle>
</file>

<file path=xl/charts/style6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/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0">
      <cs:styleClr val="auto"/>
    </cs:fillRef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phClr"/>
          </a:gs>
          <a:gs pos="51000">
            <a:schemeClr val="phClr">
              <a:alpha val="75000"/>
            </a:schemeClr>
          </a:gs>
          <a:gs pos="75000">
            <a:schemeClr val="phClr">
              <a:lumMod val="60000"/>
              <a:lumOff val="40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 bwMode="auto">
      <a:prstGeom prst="rect">
        <a:avLst/>
      </a:prstGeom>
      <a:gradFill>
        <a:gsLst>
          <a:gs pos="50000">
            <a:schemeClr val="phClr"/>
          </a:gs>
          <a:gs pos="100000">
            <a:schemeClr val="phClr">
              <a:alpha val="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phClr"/>
          </a:gs>
          <a:gs pos="51000">
            <a:schemeClr val="phClr">
              <a:alpha val="75000"/>
            </a:schemeClr>
          </a:gs>
          <a:gs pos="75000">
            <a:schemeClr val="phClr">
              <a:lumMod val="60000"/>
              <a:lumOff val="40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/>
  </cs:seriesAxis>
  <cs:series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cap="all" spc="49"/>
  </cs:title>
  <cs:trendlin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  <cs:dataPointMarkerLayout symbol="circle" size="6"/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9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0">
      <cs:styleClr val="auto"/>
    </cs:fillRef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phClr"/>
          </a:gs>
          <a:gs pos="51000">
            <a:schemeClr val="phClr">
              <a:alpha val="75000"/>
            </a:schemeClr>
          </a:gs>
          <a:gs pos="75000">
            <a:schemeClr val="phClr">
              <a:lumMod val="60000"/>
              <a:lumOff val="40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phClr"/>
          </a:gs>
          <a:gs pos="51000">
            <a:schemeClr val="phClr">
              <a:alpha val="75000"/>
            </a:schemeClr>
          </a:gs>
          <a:gs pos="75000">
            <a:schemeClr val="phClr">
              <a:lumMod val="60000"/>
              <a:lumOff val="40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 bwMode="auto">
      <a:prstGeom prst="rect">
        <a:avLst/>
      </a:prstGeom>
      <a:ln w="9525" cap="flat" cmpd="sng" algn="ctr">
        <a:gradFill>
          <a:gsLst>
            <a:gs pos="0">
              <a:schemeClr val="tx1">
                <a:lumMod val="15000"/>
                <a:lumOff val="85000"/>
              </a:schemeClr>
            </a:gs>
            <a:gs pos="9900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 bwMode="auto">
      <a:prstGeom prst="rect">
        <a:avLst/>
      </a:prstGeom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/>
  </cs:seriesAxis>
  <cs:series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cap="all" spc="49"/>
  </cs:title>
  <cs:trendlin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  <cs:dataPointMarkerLayout symbol="circle" size="6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Relationship Id="rId3" Type="http://schemas.openxmlformats.org/officeDocument/2006/relationships/chart" Target="../charts/chart3.xm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 /><Relationship Id="rId2" Type="http://schemas.openxmlformats.org/officeDocument/2006/relationships/chart" Target="../charts/chart5.xml" 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 /><Relationship Id="rId2" Type="http://schemas.openxmlformats.org/officeDocument/2006/relationships/chart" Target="../charts/chart7.xml" /><Relationship Id="rId3" Type="http://schemas.openxmlformats.org/officeDocument/2006/relationships/chart" Target="../charts/chart8.xml" /><Relationship Id="rId4" Type="http://schemas.openxmlformats.org/officeDocument/2006/relationships/chart" Target="../charts/chart9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18142</xdr:colOff>
      <xdr:row>12</xdr:row>
      <xdr:rowOff>106589</xdr:rowOff>
    </xdr:from>
    <xdr:to>
      <xdr:col>4</xdr:col>
      <xdr:colOff>40821</xdr:colOff>
      <xdr:row>23</xdr:row>
      <xdr:rowOff>113391</xdr:rowOff>
    </xdr:to>
    <xdr:graphicFrame>
      <xdr:nvGraphicFramePr>
        <xdr:cNvPr id="190823646" name=""/>
        <xdr:cNvGraphicFramePr>
          <a:graphicFrameLocks xmlns:a="http://schemas.openxmlformats.org/drawingml/2006/main"/>
        </xdr:cNvGraphicFramePr>
      </xdr:nvGraphicFramePr>
      <xdr:xfrm>
        <a:off x="18142" y="2066017"/>
        <a:ext cx="3188607" cy="1802946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4</xdr:col>
      <xdr:colOff>119262</xdr:colOff>
      <xdr:row>12</xdr:row>
      <xdr:rowOff>106589</xdr:rowOff>
    </xdr:from>
    <xdr:to>
      <xdr:col>8</xdr:col>
      <xdr:colOff>496527</xdr:colOff>
      <xdr:row>25</xdr:row>
      <xdr:rowOff>154546</xdr:rowOff>
    </xdr:to>
    <xdr:graphicFrame>
      <xdr:nvGraphicFramePr>
        <xdr:cNvPr id="1916599695" name=""/>
        <xdr:cNvGraphicFramePr>
          <a:graphicFrameLocks xmlns:a="http://schemas.openxmlformats.org/drawingml/2006/main"/>
        </xdr:cNvGraphicFramePr>
      </xdr:nvGraphicFramePr>
      <xdr:xfrm>
        <a:off x="3290527" y="2056412"/>
        <a:ext cx="3156323" cy="2160267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8</xdr:col>
      <xdr:colOff>590549</xdr:colOff>
      <xdr:row>12</xdr:row>
      <xdr:rowOff>113391</xdr:rowOff>
    </xdr:from>
    <xdr:to>
      <xdr:col>13</xdr:col>
      <xdr:colOff>133349</xdr:colOff>
      <xdr:row>23</xdr:row>
      <xdr:rowOff>113391</xdr:rowOff>
    </xdr:to>
    <xdr:graphicFrame>
      <xdr:nvGraphicFramePr>
        <xdr:cNvPr id="1992828767" name=""/>
        <xdr:cNvGraphicFramePr>
          <a:graphicFrameLocks xmlns:a="http://schemas.openxmlformats.org/drawingml/2006/main"/>
        </xdr:cNvGraphicFramePr>
      </xdr:nvGraphicFramePr>
      <xdr:xfrm>
        <a:off x="6565899" y="2094592"/>
        <a:ext cx="3035299" cy="181609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162485</xdr:colOff>
      <xdr:row>1</xdr:row>
      <xdr:rowOff>0</xdr:rowOff>
    </xdr:from>
    <xdr:to>
      <xdr:col>4</xdr:col>
      <xdr:colOff>397806</xdr:colOff>
      <xdr:row>10</xdr:row>
      <xdr:rowOff>140073</xdr:rowOff>
    </xdr:to>
    <xdr:graphicFrame>
      <xdr:nvGraphicFramePr>
        <xdr:cNvPr id="1254714746" name=""/>
        <xdr:cNvGraphicFramePr>
          <a:graphicFrameLocks xmlns:a="http://schemas.openxmlformats.org/drawingml/2006/main"/>
        </xdr:cNvGraphicFramePr>
      </xdr:nvGraphicFramePr>
      <xdr:xfrm>
        <a:off x="162485" y="162485"/>
        <a:ext cx="2678204" cy="1602441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4</xdr:col>
      <xdr:colOff>582705</xdr:colOff>
      <xdr:row>1</xdr:row>
      <xdr:rowOff>0</xdr:rowOff>
    </xdr:from>
    <xdr:to>
      <xdr:col>9</xdr:col>
      <xdr:colOff>207304</xdr:colOff>
      <xdr:row>10</xdr:row>
      <xdr:rowOff>140073</xdr:rowOff>
    </xdr:to>
    <xdr:graphicFrame>
      <xdr:nvGraphicFramePr>
        <xdr:cNvPr id="1709672841" name=""/>
        <xdr:cNvGraphicFramePr>
          <a:graphicFrameLocks xmlns:a="http://schemas.openxmlformats.org/drawingml/2006/main"/>
        </xdr:cNvGraphicFramePr>
      </xdr:nvGraphicFramePr>
      <xdr:xfrm>
        <a:off x="3025587" y="162485"/>
        <a:ext cx="2678205" cy="1602441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61232</xdr:colOff>
      <xdr:row>0</xdr:row>
      <xdr:rowOff>54428</xdr:rowOff>
    </xdr:from>
    <xdr:to>
      <xdr:col>8</xdr:col>
      <xdr:colOff>265338</xdr:colOff>
      <xdr:row>17</xdr:row>
      <xdr:rowOff>90170</xdr:rowOff>
    </xdr:to>
    <xdr:graphicFrame>
      <xdr:nvGraphicFramePr>
        <xdr:cNvPr id="16679528" name=""/>
        <xdr:cNvGraphicFramePr>
          <a:graphicFrameLocks xmlns:a="http://schemas.openxmlformats.org/drawingml/2006/main"/>
        </xdr:cNvGraphicFramePr>
      </xdr:nvGraphicFramePr>
      <xdr:xfrm>
        <a:off x="61232" y="54428"/>
        <a:ext cx="5102677" cy="281159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8</xdr:col>
      <xdr:colOff>374196</xdr:colOff>
      <xdr:row>0</xdr:row>
      <xdr:rowOff>54428</xdr:rowOff>
    </xdr:from>
    <xdr:to>
      <xdr:col>13</xdr:col>
      <xdr:colOff>570138</xdr:colOff>
      <xdr:row>12</xdr:row>
      <xdr:rowOff>40820</xdr:rowOff>
    </xdr:to>
    <xdr:graphicFrame>
      <xdr:nvGraphicFramePr>
        <xdr:cNvPr id="1995176611" name=""/>
        <xdr:cNvGraphicFramePr>
          <a:graphicFrameLocks xmlns:a="http://schemas.openxmlformats.org/drawingml/2006/main"/>
        </xdr:cNvGraphicFramePr>
      </xdr:nvGraphicFramePr>
      <xdr:xfrm>
        <a:off x="5272767" y="54428"/>
        <a:ext cx="3257549" cy="19458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0</xdr:col>
      <xdr:colOff>61232</xdr:colOff>
      <xdr:row>18</xdr:row>
      <xdr:rowOff>117230</xdr:rowOff>
    </xdr:from>
    <xdr:to>
      <xdr:col>7</xdr:col>
      <xdr:colOff>574115</xdr:colOff>
      <xdr:row>35</xdr:row>
      <xdr:rowOff>142874</xdr:rowOff>
    </xdr:to>
    <xdr:graphicFrame>
      <xdr:nvGraphicFramePr>
        <xdr:cNvPr id="1723578769" name=""/>
        <xdr:cNvGraphicFramePr>
          <a:graphicFrameLocks xmlns:a="http://schemas.openxmlformats.org/drawingml/2006/main"/>
        </xdr:cNvGraphicFramePr>
      </xdr:nvGraphicFramePr>
      <xdr:xfrm>
        <a:off x="61232" y="3018692"/>
        <a:ext cx="4769825" cy="2765912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twoCell">
    <xdr:from>
      <xdr:col>8</xdr:col>
      <xdr:colOff>102576</xdr:colOff>
      <xdr:row>18</xdr:row>
      <xdr:rowOff>117230</xdr:rowOff>
    </xdr:from>
    <xdr:to>
      <xdr:col>18</xdr:col>
      <xdr:colOff>285749</xdr:colOff>
      <xdr:row>45</xdr:row>
      <xdr:rowOff>118695</xdr:rowOff>
    </xdr:to>
    <xdr:graphicFrame>
      <xdr:nvGraphicFramePr>
        <xdr:cNvPr id="679766401" name=""/>
        <xdr:cNvGraphicFramePr>
          <a:graphicFrameLocks xmlns:a="http://schemas.openxmlformats.org/drawingml/2006/main"/>
        </xdr:cNvGraphicFramePr>
      </xdr:nvGraphicFramePr>
      <xdr:xfrm>
        <a:off x="4967653" y="3018692"/>
        <a:ext cx="6264518" cy="4360251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4" refreshedVersion="4" minRefreshableVersion="3" recordCount="11">
  <cacheSource type="worksheet">
    <worksheetSource ref="A1:G12" sheet="Поставщики"/>
  </cacheSource>
  <cacheFields count="7">
    <cacheField name="Месяц" numFmtId="0">
      <sharedItems count="6">
        <s v="Апрель"/>
        <s v="Май"/>
        <s v="Март"/>
        <s v="Сентябрь"/>
        <s v="Февраль"/>
        <s v="Январь"/>
      </sharedItems>
    </cacheField>
    <cacheField name="Год" numFmtId="0">
      <sharedItems containsSemiMixedTypes="0" containsString="0" containsNumber="1" containsInteger="1" minValue="2010" maxValue="2010" count="1">
        <n v="2010"/>
      </sharedItems>
    </cacheField>
    <cacheField name="Продкуция" numFmtId="0">
      <sharedItems count="4">
        <s v="напитки"/>
        <s v="бакалея"/>
        <s v="мясо"/>
        <s v="молоко"/>
      </sharedItems>
    </cacheField>
    <cacheField name="Продавец" numFmtId="0">
      <sharedItems count="4">
        <s v="Марченко"/>
        <s v="Никитин"/>
        <s v="Сидоров"/>
        <s v="Петров"/>
      </sharedItems>
    </cacheField>
    <cacheField name="Сбыт" numFmtId="0">
      <sharedItems containsSemiMixedTypes="0" containsString="0" containsNumber="1" containsInteger="1" minValue="1546" maxValue="9465"/>
    </cacheField>
    <cacheField name="Объём" numFmtId="0">
      <sharedItems containsSemiMixedTypes="0" containsString="0" containsNumber="1" containsInteger="1" minValue="2678" maxValue="9970"/>
    </cacheField>
    <cacheField name="Район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x v="0"/>
    <x v="0"/>
    <x v="0"/>
    <x v="0"/>
    <n v="4870"/>
    <n v="6248"/>
    <s v="Первомайский"/>
  </r>
  <r>
    <x v="0"/>
    <x v="0"/>
    <x v="0"/>
    <x v="1"/>
    <n v="9465"/>
    <n v="9970"/>
    <s v="Октябрьский"/>
  </r>
  <r>
    <x v="1"/>
    <x v="0"/>
    <x v="1"/>
    <x v="2"/>
    <n v="1546"/>
    <n v="2734"/>
    <s v="Первомайский"/>
  </r>
  <r>
    <x v="1"/>
    <x v="0"/>
    <x v="0"/>
    <x v="2"/>
    <n v="8934"/>
    <n v="6715"/>
    <s v="Октябрьский"/>
  </r>
  <r>
    <x v="2"/>
    <x v="0"/>
    <x v="2"/>
    <x v="3"/>
    <n v="2943"/>
    <n v="3744"/>
    <s v="Первомайский"/>
  </r>
  <r>
    <x v="3"/>
    <x v="0"/>
    <x v="1"/>
    <x v="0"/>
    <n v="8912"/>
    <n v="9710"/>
    <s v="Железнодорожный"/>
  </r>
  <r>
    <x v="4"/>
    <x v="0"/>
    <x v="1"/>
    <x v="0"/>
    <n v="6712"/>
    <n v="2678"/>
    <s v="Ленинский"/>
  </r>
  <r>
    <x v="4"/>
    <x v="0"/>
    <x v="2"/>
    <x v="3"/>
    <n v="9437"/>
    <n v="3470"/>
    <s v="Октябрьский"/>
  </r>
  <r>
    <x v="5"/>
    <x v="0"/>
    <x v="3"/>
    <x v="3"/>
    <n v="4366"/>
    <n v="5689"/>
    <s v="Железнодорожный"/>
  </r>
  <r>
    <x v="5"/>
    <x v="0"/>
    <x v="3"/>
    <x v="1"/>
    <n v="2869"/>
    <n v="5678"/>
    <s v="Первомайский"/>
  </r>
  <r>
    <x v="5"/>
    <x v="0"/>
    <x v="3"/>
    <x v="3"/>
    <n v="2487"/>
    <n v="3571"/>
    <s v="Железнодорожный"/>
  </r>
</pivotCacheRecords>
</file>

<file path=xl/pivotTables/_rels/pivotTable1.xml.rels><?xml version="1.0" encoding="UTF-8" standalone="yes"?><Relationships xmlns="http://schemas.openxmlformats.org/package/2006/relationships"><Relationship 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<Relationships xmlns="http://schemas.openxmlformats.org/package/2006/relationships"><Relationship 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r="http://schemas.openxmlformats.org/officeDocument/2006/relationships" name="PivotTable1" cacheId="0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F5" firstHeaderRow="1" firstDataRow="2" firstDataCol="1"/>
  <pivotFields count="7">
    <pivotField showAll="0"/>
    <pivotField numFmtId="0" showAll="0">
      <items count="2">
        <item x="0"/>
        <item t="default"/>
      </items>
    </pivotField>
    <pivotField axis="axisCol" showAll="0">
      <items count="5">
        <item x="1"/>
        <item x="3"/>
        <item x="2"/>
        <item x="0"/>
        <item t="default"/>
      </items>
    </pivotField>
    <pivotField showAll="0"/>
    <pivotField dataField="1" numFmtId="0" showAll="0"/>
    <pivotField numFmtId="0" showAll="0"/>
    <pivotField showAll="0"/>
  </pivotFields>
  <rowItems count="1">
    <i/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Сбыт" fld="4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xmlns:r="http://schemas.openxmlformats.org/officeDocument/2006/relationships" name="PivotTable2" cacheId="0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F9" firstHeaderRow="1" firstDataRow="2" firstDataCol="1"/>
  <pivotFields count="7">
    <pivotField showAll="0">
      <items count="7">
        <item x="0"/>
        <item x="1"/>
        <item x="2"/>
        <item x="3"/>
        <item x="4"/>
        <item x="5"/>
        <item t="default"/>
      </items>
    </pivotField>
    <pivotField numFmtId="0" showAll="0"/>
    <pivotField axis="axisRow" showAll="0">
      <items count="5">
        <item x="1"/>
        <item x="3"/>
        <item x="2"/>
        <item x="0"/>
        <item t="default"/>
      </items>
    </pivotField>
    <pivotField axis="axisCol" showAll="0">
      <items count="5">
        <item x="0"/>
        <item x="1"/>
        <item x="3"/>
        <item x="2"/>
        <item t="default"/>
      </items>
    </pivotField>
    <pivotField dataField="1" numFmtId="0" showAll="0"/>
    <pivotField numFmtId="0"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Сбыт2" fld="4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Таблица1" ref="A1:F17" totalsRowCount="1">
  <autoFilter ref="A1:F14">
    <filterColumn colId="3"/>
    <filterColumn colId="4"/>
    <filterColumn colId="5"/>
  </autoFilter>
  <sortState ref="A2:F16" columnSort="0">
    <sortCondition sortBy="value" descending="0" ref="A2:A16"/>
    <sortCondition sortBy="value" descending="0" ref="B2:B16"/>
  </sortState>
  <tableColumns count="6">
    <tableColumn id="1" name="Дата" totalsRowLabel="Summary"/>
    <tableColumn id="2" name="Тематика"/>
    <tableColumn id="3" name="Название"/>
    <tableColumn id="4" name="Цена" totalsRowFunction="average"/>
    <tableColumn id="5" name="Количество" totalsRowFunction="min"/>
    <tableColumn id="6" name="Стоимость" totalsRowFunction="sum"/>
  </tableColumns>
  <tableStyleInfo name="TableStyleMedium2" showFirstColumn="0" showLastColumn="0" showRowStripes="1" showColumnStripes="0"/>
  <extLst>
    <ext xmlns:x14="http://schemas.microsoft.com/office/spreadsheetml/2009/9/main" uri="{504A1905-F514-4f6f-8877-14C23A59335A}">
      <x14:table altText="База_данных" altTextSummary=""/>
    </ext>
  </extLst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>
    <a:extraClrScheme>
      <a:clrScheme name="Стандартная">
        <a:dk1>
          <a:sysClr val="windowText" lastClr="000000"/>
        </a:dk1>
        <a:lt1>
          <a:sysClr val="window" lastClr="FFFFFF"/>
        </a:lt1>
        <a:dk2>
          <a:srgbClr val="44546A"/>
        </a:dk2>
        <a:lt2>
          <a:srgbClr val="E7E6E6"/>
        </a:lt2>
        <a:accent1>
          <a:srgbClr val="4472C4"/>
        </a:accent1>
        <a:accent2>
          <a:srgbClr val="ED7D31"/>
        </a:accent2>
        <a:accent3>
          <a:srgbClr val="A5A5A5"/>
        </a:accent3>
        <a:accent4>
          <a:srgbClr val="FFC000"/>
        </a:accent4>
        <a:accent5>
          <a:srgbClr val="5B9BD5"/>
        </a:accent5>
        <a:accent6>
          <a:srgbClr val="70AD47"/>
        </a:accent6>
        <a:hlink>
          <a:srgbClr val="0563C1"/>
        </a:hlink>
        <a:folHlink>
          <a:srgbClr val="954F72"/>
        </a:folHlink>
      </a:clrScheme>
    </a:extraClrScheme>
  </a:extraClrSchemeLst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_rels/sheet4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3.xml"/></Relationships>
</file>

<file path=xl/worksheets/_rels/sheet5.xml.rels><?xml version="1.0" encoding="UTF-8" standalone="yes"?><Relationships xmlns="http://schemas.openxmlformats.org/package/2006/relationships"><Relationship  Id="rId1" Type="http://schemas.openxmlformats.org/officeDocument/2006/relationships/table" Target="../tables/table1.xml"/></Relationships>
</file>

<file path=xl/worksheets/_rels/sheet7.xml.rels><?xml version="1.0" encoding="UTF-8" standalone="yes"?><Relationships xmlns="http://schemas.openxmlformats.org/package/2006/relationships"><Relationship  Id="rId1" Type="http://schemas.openxmlformats.org/officeDocument/2006/relationships/pivotTable" Target="../pivotTables/pivotTable1.xml"/></Relationships>
</file>

<file path=xl/worksheets/_rels/sheet8.xml.rels><?xml version="1.0" encoding="UTF-8" standalone="yes"?><Relationships xmlns="http://schemas.openxmlformats.org/package/2006/relationships"><Relationship 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baseColWidth="10" defaultColWidth="10.5" defaultRowHeight="12.75"/>
  <cols>
    <col customWidth="1" min="1" max="1" width="16.28125"/>
  </cols>
  <sheetData>
    <row r="1" ht="12.75">
      <c r="A1" s="1"/>
      <c r="B1" s="2" t="s">
        <v>0</v>
      </c>
      <c r="C1" s="2"/>
      <c r="D1" s="2"/>
      <c r="E1" s="2"/>
      <c r="F1" s="3"/>
    </row>
    <row r="2" ht="12.75">
      <c r="A2" s="1"/>
      <c r="B2" s="3"/>
      <c r="C2" s="3"/>
      <c r="D2" s="3"/>
      <c r="E2" s="3"/>
      <c r="F2" s="3"/>
    </row>
    <row r="3" ht="12.75">
      <c r="A3" s="4" t="s">
        <v>1</v>
      </c>
      <c r="B3" s="5">
        <v>350</v>
      </c>
      <c r="C3" s="3"/>
      <c r="D3" s="3"/>
      <c r="E3" s="3"/>
      <c r="F3" s="3"/>
    </row>
    <row r="4" ht="12.75">
      <c r="A4" s="4" t="s">
        <v>2</v>
      </c>
      <c r="B4" s="5">
        <v>80</v>
      </c>
      <c r="C4" s="3"/>
      <c r="D4" s="3"/>
      <c r="E4" s="3"/>
      <c r="F4" s="3"/>
    </row>
    <row r="5" ht="12.75">
      <c r="A5" s="4" t="s">
        <v>3</v>
      </c>
      <c r="B5" s="6">
        <v>0.45000000000000001</v>
      </c>
      <c r="C5" s="3"/>
      <c r="D5" s="3"/>
      <c r="E5" s="3"/>
      <c r="F5" s="3"/>
    </row>
    <row r="6" ht="12.75">
      <c r="A6" s="1"/>
      <c r="B6" s="7" t="s">
        <v>4</v>
      </c>
      <c r="C6" s="7" t="s">
        <v>5</v>
      </c>
      <c r="D6" s="7" t="s">
        <v>6</v>
      </c>
      <c r="E6" s="7" t="s">
        <v>7</v>
      </c>
      <c r="F6" s="7" t="s">
        <v>8</v>
      </c>
    </row>
    <row r="7" ht="12.75">
      <c r="A7" s="8" t="s">
        <v>9</v>
      </c>
      <c r="B7" s="5">
        <v>900</v>
      </c>
      <c r="C7" s="5">
        <v>1200</v>
      </c>
      <c r="D7" s="5">
        <v>1300</v>
      </c>
      <c r="E7" s="5">
        <v>1700</v>
      </c>
      <c r="F7" s="5">
        <v>5100</v>
      </c>
    </row>
    <row r="8" ht="12.75">
      <c r="A8" s="8" t="s">
        <v>10</v>
      </c>
      <c r="B8" s="5">
        <f>B3*B7</f>
        <v>315000</v>
      </c>
      <c r="C8" s="5">
        <f>B3*C7</f>
        <v>420000</v>
      </c>
      <c r="D8" s="5">
        <f>B3*D7</f>
        <v>455000</v>
      </c>
      <c r="E8" s="5">
        <f>B3*E7</f>
        <v>595000</v>
      </c>
      <c r="F8" s="5">
        <f>B3*F7</f>
        <v>1785000</v>
      </c>
    </row>
    <row r="9" ht="12.75">
      <c r="A9" s="8" t="s">
        <v>11</v>
      </c>
      <c r="B9" s="5">
        <f>(1-B5)*B8</f>
        <v>173250</v>
      </c>
      <c r="C9" s="5">
        <f>(1-B5)*C8</f>
        <v>231000.00000000003</v>
      </c>
      <c r="D9" s="5">
        <f>(1-B5)*D8</f>
        <v>250250.00000000003</v>
      </c>
      <c r="E9" s="5">
        <f>(1-B5)*E8</f>
        <v>327250</v>
      </c>
      <c r="F9" s="5">
        <f>(1-B5)*F8</f>
        <v>981750.00000000012</v>
      </c>
    </row>
    <row r="10" ht="12.75">
      <c r="A10" s="8" t="s">
        <v>12</v>
      </c>
      <c r="B10" s="5">
        <f>B4*B7</f>
        <v>72000</v>
      </c>
      <c r="C10" s="5">
        <f>B4*C7</f>
        <v>96000</v>
      </c>
      <c r="D10" s="5">
        <f>B4*D7</f>
        <v>104000</v>
      </c>
      <c r="E10" s="5">
        <f>B4*E7</f>
        <v>136000</v>
      </c>
      <c r="F10" s="5">
        <f>B4*F7</f>
        <v>408000</v>
      </c>
    </row>
    <row r="11" ht="12.75">
      <c r="A11" s="1"/>
      <c r="B11" s="5"/>
      <c r="C11" s="5"/>
      <c r="D11" s="5"/>
      <c r="E11" s="5"/>
      <c r="F11" s="5"/>
    </row>
    <row r="12" ht="12.75">
      <c r="A12" s="9" t="s">
        <v>13</v>
      </c>
      <c r="B12" s="5">
        <f>B8-(B9+B10)</f>
        <v>69750</v>
      </c>
      <c r="C12" s="5">
        <f>C8-(C9+C10)</f>
        <v>93000</v>
      </c>
      <c r="D12" s="5">
        <f>D8-(D9+D10)</f>
        <v>100750</v>
      </c>
      <c r="E12" s="5">
        <f>E8-(E9+E10)</f>
        <v>131750</v>
      </c>
      <c r="F12" s="5">
        <f>F8-(F9+F10)</f>
        <v>395250</v>
      </c>
    </row>
  </sheetData>
  <mergeCells count="1">
    <mergeCell ref="B1:E1"/>
  </mergeCells>
  <printOptions headings="0" gridLines="0"/>
  <pageMargins left="0.69999999999999996" right="0.69999999999999996" top="0.75" bottom="0.75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2.75"/>
  <sheetData/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2.75"/>
  <cols>
    <col customWidth="1" min="2" max="2" width="16.7109375"/>
    <col customWidth="1" min="3" max="3" width="15.28125"/>
    <col customWidth="1" min="4" max="4" width="13.00390625"/>
    <col customWidth="1" min="5" max="5" width="15.28125"/>
    <col customWidth="1" min="6" max="6" width="12.28125"/>
    <col customWidth="1" min="7" max="7" width="13.00390625"/>
    <col customWidth="1" min="8" max="8" width="18.00390625"/>
  </cols>
  <sheetData>
    <row r="1" ht="17.25" customHeight="1">
      <c r="A1" s="10" t="s">
        <v>14</v>
      </c>
      <c r="B1" s="11"/>
      <c r="C1" s="11"/>
      <c r="D1" s="11"/>
      <c r="E1" s="11"/>
      <c r="F1" s="11"/>
      <c r="G1" s="11"/>
      <c r="H1" s="12"/>
    </row>
    <row r="2" ht="45.75" customHeight="1">
      <c r="A2" s="13" t="s">
        <v>15</v>
      </c>
      <c r="B2" s="13" t="s">
        <v>16</v>
      </c>
      <c r="C2" s="13" t="s">
        <v>17</v>
      </c>
      <c r="D2" s="13" t="s">
        <v>18</v>
      </c>
      <c r="E2" s="13" t="s">
        <v>19</v>
      </c>
      <c r="F2" s="13" t="s">
        <v>20</v>
      </c>
      <c r="G2" s="13" t="s">
        <v>21</v>
      </c>
      <c r="H2" s="14" t="s">
        <v>22</v>
      </c>
    </row>
    <row r="3">
      <c r="A3" s="15">
        <v>1</v>
      </c>
      <c r="B3" s="16" t="s">
        <v>23</v>
      </c>
      <c r="C3" s="15">
        <v>50000</v>
      </c>
      <c r="D3" s="15">
        <v>3.5</v>
      </c>
      <c r="E3" s="17">
        <f>C3*D3*A12</f>
        <v>140000</v>
      </c>
      <c r="F3" s="17">
        <f>E3*B12</f>
        <v>84000</v>
      </c>
      <c r="G3" s="17">
        <f>(E3-F3)*D12</f>
        <v>39200</v>
      </c>
      <c r="H3" s="18" t="str">
        <f>IF(G3&gt;F3,"Межд.поставщик","")</f>
        <v/>
      </c>
    </row>
    <row r="4">
      <c r="A4" s="15">
        <v>2</v>
      </c>
      <c r="B4" s="16" t="s">
        <v>24</v>
      </c>
      <c r="C4" s="15">
        <v>35000</v>
      </c>
      <c r="D4" s="15">
        <v>4.7000000000000002</v>
      </c>
      <c r="E4" s="17">
        <f>C4*D4*A12</f>
        <v>131600</v>
      </c>
      <c r="F4" s="17">
        <f>E4*B12</f>
        <v>78960</v>
      </c>
      <c r="G4" s="17">
        <f>(E4-F4)*D12</f>
        <v>36848</v>
      </c>
      <c r="H4" s="18" t="str">
        <f t="shared" ref="H4:H7" si="0">IF(G4&gt;F4,"Межд. поставщик","")</f>
        <v/>
      </c>
    </row>
    <row r="5">
      <c r="A5" s="15">
        <v>3</v>
      </c>
      <c r="B5" s="16" t="s">
        <v>25</v>
      </c>
      <c r="C5" s="15">
        <v>40000</v>
      </c>
      <c r="D5" s="15">
        <v>5</v>
      </c>
      <c r="E5" s="17">
        <f>C5*D5*A12</f>
        <v>160000</v>
      </c>
      <c r="F5" s="17">
        <f>E5*C12</f>
        <v>64000</v>
      </c>
      <c r="G5" s="17">
        <f>(E5-F5)*D12</f>
        <v>67200</v>
      </c>
      <c r="H5" s="18" t="str">
        <f t="shared" si="0"/>
        <v xml:space="preserve">Межд. поставщик</v>
      </c>
    </row>
    <row r="6">
      <c r="A6" s="15">
        <v>4</v>
      </c>
      <c r="B6" s="16" t="s">
        <v>26</v>
      </c>
      <c r="C6" s="15">
        <v>20000</v>
      </c>
      <c r="D6" s="15">
        <v>4.5</v>
      </c>
      <c r="E6" s="17">
        <f>C6*D6*A12</f>
        <v>72000</v>
      </c>
      <c r="F6" s="17">
        <f>E6*C12</f>
        <v>28800</v>
      </c>
      <c r="G6" s="17">
        <f>(E6-F6)*D12</f>
        <v>30239.999999999996</v>
      </c>
      <c r="H6" s="18" t="str">
        <f t="shared" si="0"/>
        <v xml:space="preserve">Межд. поставщик</v>
      </c>
    </row>
    <row r="7">
      <c r="A7" s="15">
        <v>5</v>
      </c>
      <c r="B7" s="16" t="s">
        <v>27</v>
      </c>
      <c r="C7" s="15">
        <v>20000</v>
      </c>
      <c r="D7" s="15">
        <v>3</v>
      </c>
      <c r="E7" s="17">
        <f>C7*D7*A12</f>
        <v>48000</v>
      </c>
      <c r="F7" s="17">
        <f>E7*C12</f>
        <v>19200</v>
      </c>
      <c r="G7" s="17">
        <f>(E7-F7)*D12</f>
        <v>20160</v>
      </c>
      <c r="H7" s="18" t="str">
        <f t="shared" si="0"/>
        <v xml:space="preserve">Межд. поставщик</v>
      </c>
    </row>
    <row r="8">
      <c r="A8" s="18"/>
      <c r="B8" s="19" t="s">
        <v>28</v>
      </c>
      <c r="C8" s="20">
        <f>SUM(C3:C7)+SUM(E3:E7)+SUM(F3:F7)+SUM(G3:G7)</f>
        <v>1185208</v>
      </c>
      <c r="D8" s="18"/>
      <c r="E8" s="18"/>
      <c r="F8" s="18"/>
      <c r="G8" s="18"/>
      <c r="H8" s="18"/>
    </row>
    <row r="11" ht="41.25" customHeight="1">
      <c r="A11" s="21" t="s">
        <v>29</v>
      </c>
      <c r="B11" s="21" t="s">
        <v>30</v>
      </c>
      <c r="C11" s="21" t="s">
        <v>31</v>
      </c>
      <c r="D11" s="21" t="s">
        <v>32</v>
      </c>
    </row>
    <row r="12" ht="24" customHeight="1">
      <c r="A12" s="22">
        <v>0.80000000000000004</v>
      </c>
      <c r="B12" s="22">
        <v>0.59999999999999998</v>
      </c>
      <c r="C12" s="22">
        <v>0.40000000000000002</v>
      </c>
      <c r="D12" s="22">
        <v>0.69999999999999996</v>
      </c>
    </row>
  </sheetData>
  <mergeCells count="1">
    <mergeCell ref="A1:H1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2.75"/>
  <sheetData/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2.75"/>
  <cols>
    <col customWidth="1" min="2" max="2" width="12.7109375"/>
    <col customWidth="1" min="3" max="3" width="19.00390625"/>
    <col bestFit="1" customWidth="1" min="5" max="5" width="13.47265625"/>
    <col customWidth="1" min="6" max="6" width="17.57421875"/>
  </cols>
  <sheetData>
    <row r="1" ht="23.25" customHeight="1">
      <c r="A1" s="23" t="s">
        <v>33</v>
      </c>
      <c r="B1" s="23" t="s">
        <v>34</v>
      </c>
      <c r="C1" s="23" t="s">
        <v>35</v>
      </c>
      <c r="D1" s="23" t="s">
        <v>36</v>
      </c>
      <c r="E1" s="23" t="s">
        <v>37</v>
      </c>
      <c r="F1" s="23" t="s">
        <v>38</v>
      </c>
    </row>
    <row r="2">
      <c r="A2" s="16" t="s">
        <v>39</v>
      </c>
      <c r="B2" s="16" t="s">
        <v>40</v>
      </c>
      <c r="C2" s="16" t="s">
        <v>41</v>
      </c>
      <c r="D2" s="16">
        <v>270</v>
      </c>
      <c r="E2" s="16">
        <v>100</v>
      </c>
      <c r="F2" s="24">
        <v>27000</v>
      </c>
    </row>
    <row r="3">
      <c r="A3" s="18" t="s">
        <v>39</v>
      </c>
      <c r="B3" s="18" t="s">
        <v>40</v>
      </c>
      <c r="C3" s="18" t="s">
        <v>42</v>
      </c>
      <c r="D3" s="18">
        <v>600</v>
      </c>
      <c r="E3" s="18">
        <v>100</v>
      </c>
      <c r="F3" s="25">
        <v>60000</v>
      </c>
    </row>
    <row r="4">
      <c r="A4" s="16" t="s">
        <v>39</v>
      </c>
      <c r="B4" s="16" t="s">
        <v>43</v>
      </c>
      <c r="C4" s="16" t="s">
        <v>44</v>
      </c>
      <c r="D4" s="16">
        <v>300</v>
      </c>
      <c r="E4" s="16">
        <v>80</v>
      </c>
      <c r="F4" s="24">
        <v>24000</v>
      </c>
    </row>
    <row r="5">
      <c r="A5" s="16" t="s">
        <v>39</v>
      </c>
      <c r="B5" s="16" t="s">
        <v>45</v>
      </c>
      <c r="C5" s="16" t="s">
        <v>46</v>
      </c>
      <c r="D5" s="16">
        <v>1000</v>
      </c>
      <c r="E5" s="16">
        <v>90</v>
      </c>
      <c r="F5" s="24">
        <v>90000</v>
      </c>
    </row>
    <row r="6">
      <c r="A6" s="16" t="s">
        <v>47</v>
      </c>
      <c r="B6" s="16" t="s">
        <v>40</v>
      </c>
      <c r="C6" s="16" t="s">
        <v>41</v>
      </c>
      <c r="D6" s="16">
        <v>270</v>
      </c>
      <c r="E6" s="16">
        <v>70</v>
      </c>
      <c r="F6" s="24">
        <v>18900</v>
      </c>
    </row>
    <row r="7">
      <c r="A7" s="16" t="s">
        <v>47</v>
      </c>
      <c r="B7" s="16" t="s">
        <v>43</v>
      </c>
      <c r="C7" s="16" t="s">
        <v>48</v>
      </c>
      <c r="D7" s="16">
        <v>200</v>
      </c>
      <c r="E7" s="16">
        <v>70</v>
      </c>
      <c r="F7" s="24">
        <v>14000</v>
      </c>
    </row>
    <row r="8">
      <c r="A8" s="16" t="s">
        <v>47</v>
      </c>
      <c r="B8" s="16" t="s">
        <v>45</v>
      </c>
      <c r="C8" s="16" t="s">
        <v>49</v>
      </c>
      <c r="D8" s="16">
        <v>800</v>
      </c>
      <c r="E8" s="16">
        <v>80</v>
      </c>
      <c r="F8" s="24">
        <v>64000</v>
      </c>
    </row>
    <row r="9">
      <c r="A9" s="18" t="s">
        <v>47</v>
      </c>
      <c r="B9" s="18" t="s">
        <v>45</v>
      </c>
      <c r="C9" s="18" t="s">
        <v>46</v>
      </c>
      <c r="D9" s="18">
        <v>1000</v>
      </c>
      <c r="E9" s="18">
        <v>80</v>
      </c>
      <c r="F9" s="25">
        <v>80000</v>
      </c>
    </row>
    <row r="10">
      <c r="A10" s="16" t="s">
        <v>50</v>
      </c>
      <c r="B10" s="16" t="s">
        <v>40</v>
      </c>
      <c r="C10" s="16" t="s">
        <v>42</v>
      </c>
      <c r="D10" s="16">
        <v>600</v>
      </c>
      <c r="E10" s="16">
        <v>80</v>
      </c>
      <c r="F10" s="24">
        <v>48000</v>
      </c>
    </row>
    <row r="11">
      <c r="A11" s="18" t="s">
        <v>50</v>
      </c>
      <c r="B11" s="18" t="s">
        <v>43</v>
      </c>
      <c r="C11" s="18" t="s">
        <v>48</v>
      </c>
      <c r="D11" s="18">
        <v>200</v>
      </c>
      <c r="E11" s="18">
        <v>90</v>
      </c>
      <c r="F11" s="25">
        <v>18000</v>
      </c>
    </row>
    <row r="12">
      <c r="A12" s="16" t="s">
        <v>50</v>
      </c>
      <c r="B12" s="16" t="s">
        <v>43</v>
      </c>
      <c r="C12" s="16" t="s">
        <v>44</v>
      </c>
      <c r="D12" s="16">
        <v>300</v>
      </c>
      <c r="E12" s="16">
        <v>40</v>
      </c>
      <c r="F12" s="24">
        <v>12000</v>
      </c>
    </row>
    <row r="13">
      <c r="A13" s="16" t="s">
        <v>50</v>
      </c>
      <c r="B13" s="16" t="s">
        <v>45</v>
      </c>
      <c r="C13" s="16" t="s">
        <v>46</v>
      </c>
      <c r="D13" s="16">
        <v>1000</v>
      </c>
      <c r="E13" s="16">
        <v>50</v>
      </c>
      <c r="F13" s="24">
        <v>50000</v>
      </c>
    </row>
    <row r="14">
      <c r="A14" s="18" t="s">
        <v>51</v>
      </c>
      <c r="B14" s="18" t="s">
        <v>40</v>
      </c>
      <c r="C14" s="18" t="s">
        <v>42</v>
      </c>
      <c r="D14" s="18">
        <v>600</v>
      </c>
      <c r="E14" s="18">
        <v>70</v>
      </c>
      <c r="F14" s="25">
        <v>42000</v>
      </c>
    </row>
    <row r="15">
      <c r="A15" s="16" t="s">
        <v>51</v>
      </c>
      <c r="B15" s="16" t="s">
        <v>43</v>
      </c>
      <c r="C15" s="16" t="s">
        <v>48</v>
      </c>
      <c r="D15" s="16">
        <v>200</v>
      </c>
      <c r="E15" s="16">
        <v>40</v>
      </c>
      <c r="F15" s="24">
        <v>8000</v>
      </c>
    </row>
    <row r="16">
      <c r="A16" s="16" t="s">
        <v>51</v>
      </c>
      <c r="B16" s="16" t="s">
        <v>45</v>
      </c>
      <c r="C16" s="16" t="s">
        <v>49</v>
      </c>
      <c r="D16" s="16">
        <v>800</v>
      </c>
      <c r="E16" s="16">
        <v>60</v>
      </c>
      <c r="F16" s="24">
        <v>48000</v>
      </c>
    </row>
    <row r="17">
      <c r="A17" s="26" t="s">
        <v>52</v>
      </c>
      <c r="B17" s="26"/>
      <c r="C17" s="26"/>
      <c r="D17" s="26">
        <f>SUBTOTAL(101,Таблица1[Цена])</f>
        <v>542.66666666666663</v>
      </c>
      <c r="E17" s="26">
        <f>SUBTOTAL(105,Таблица1[Количество])</f>
        <v>40</v>
      </c>
      <c r="F17" s="27">
        <f>SUBTOTAL(109,Таблица1[Стоимость])</f>
        <v>603900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2.75"/>
  <cols>
    <col customWidth="1" min="3" max="3" width="10.8515625"/>
    <col customWidth="1" min="4" max="4" width="10.57421875"/>
    <col customWidth="1" min="7" max="7" width="18.421875"/>
  </cols>
  <sheetData>
    <row r="1" ht="12.75">
      <c r="A1" s="28" t="s">
        <v>53</v>
      </c>
      <c r="B1" s="28" t="s">
        <v>54</v>
      </c>
      <c r="C1" s="28" t="s">
        <v>55</v>
      </c>
      <c r="D1" s="28" t="s">
        <v>56</v>
      </c>
      <c r="E1" s="28" t="s">
        <v>57</v>
      </c>
      <c r="F1" s="28" t="s">
        <v>58</v>
      </c>
      <c r="G1" s="28" t="s">
        <v>59</v>
      </c>
    </row>
    <row r="2" ht="12.75">
      <c r="A2" s="16" t="s">
        <v>60</v>
      </c>
      <c r="B2" s="16">
        <v>2010</v>
      </c>
      <c r="C2" s="16" t="s">
        <v>61</v>
      </c>
      <c r="D2" s="16" t="s">
        <v>62</v>
      </c>
      <c r="E2" s="16">
        <v>4870</v>
      </c>
      <c r="F2" s="16">
        <v>6248</v>
      </c>
      <c r="G2" s="16" t="s">
        <v>63</v>
      </c>
    </row>
    <row r="3" ht="12.75">
      <c r="A3" s="16" t="s">
        <v>60</v>
      </c>
      <c r="B3" s="16">
        <v>2010</v>
      </c>
      <c r="C3" s="16" t="s">
        <v>61</v>
      </c>
      <c r="D3" s="16" t="s">
        <v>64</v>
      </c>
      <c r="E3" s="16">
        <v>9465</v>
      </c>
      <c r="F3" s="16">
        <v>9970</v>
      </c>
      <c r="G3" s="16" t="s">
        <v>65</v>
      </c>
    </row>
    <row r="4" ht="12.75">
      <c r="A4" s="16" t="s">
        <v>66</v>
      </c>
      <c r="B4" s="16">
        <v>2010</v>
      </c>
      <c r="C4" s="16" t="s">
        <v>67</v>
      </c>
      <c r="D4" s="16" t="s">
        <v>68</v>
      </c>
      <c r="E4" s="16">
        <v>1546</v>
      </c>
      <c r="F4" s="16">
        <v>2734</v>
      </c>
      <c r="G4" s="16" t="s">
        <v>63</v>
      </c>
    </row>
    <row r="5" ht="12.75">
      <c r="A5" s="16" t="s">
        <v>66</v>
      </c>
      <c r="B5" s="16">
        <v>2010</v>
      </c>
      <c r="C5" s="16" t="s">
        <v>61</v>
      </c>
      <c r="D5" s="16" t="s">
        <v>68</v>
      </c>
      <c r="E5" s="16">
        <v>8934</v>
      </c>
      <c r="F5" s="16">
        <v>6715</v>
      </c>
      <c r="G5" s="16" t="s">
        <v>65</v>
      </c>
    </row>
    <row r="6" ht="12.75">
      <c r="A6" s="16" t="s">
        <v>69</v>
      </c>
      <c r="B6" s="16">
        <v>2010</v>
      </c>
      <c r="C6" s="16" t="s">
        <v>70</v>
      </c>
      <c r="D6" s="16" t="s">
        <v>71</v>
      </c>
      <c r="E6" s="16">
        <v>2943</v>
      </c>
      <c r="F6" s="16">
        <v>3744</v>
      </c>
      <c r="G6" s="16" t="s">
        <v>63</v>
      </c>
    </row>
    <row r="7" ht="12.75">
      <c r="A7" s="16" t="s">
        <v>72</v>
      </c>
      <c r="B7" s="16">
        <v>2010</v>
      </c>
      <c r="C7" s="16" t="s">
        <v>67</v>
      </c>
      <c r="D7" s="16" t="s">
        <v>62</v>
      </c>
      <c r="E7" s="16">
        <v>8912</v>
      </c>
      <c r="F7" s="16">
        <v>9710</v>
      </c>
      <c r="G7" s="16" t="s">
        <v>73</v>
      </c>
    </row>
    <row r="8" ht="12.75">
      <c r="A8" s="16" t="s">
        <v>74</v>
      </c>
      <c r="B8" s="16">
        <v>2010</v>
      </c>
      <c r="C8" s="16" t="s">
        <v>67</v>
      </c>
      <c r="D8" s="16" t="s">
        <v>62</v>
      </c>
      <c r="E8" s="16">
        <v>6712</v>
      </c>
      <c r="F8" s="16">
        <v>2678</v>
      </c>
      <c r="G8" s="16" t="s">
        <v>75</v>
      </c>
    </row>
    <row r="9" ht="12.75">
      <c r="A9" s="16" t="s">
        <v>74</v>
      </c>
      <c r="B9" s="16">
        <v>2010</v>
      </c>
      <c r="C9" s="16" t="s">
        <v>70</v>
      </c>
      <c r="D9" s="16" t="s">
        <v>71</v>
      </c>
      <c r="E9" s="16">
        <v>9437</v>
      </c>
      <c r="F9" s="16">
        <v>3470</v>
      </c>
      <c r="G9" s="16" t="s">
        <v>65</v>
      </c>
    </row>
    <row r="10" ht="12.75">
      <c r="A10" s="16" t="s">
        <v>76</v>
      </c>
      <c r="B10" s="16">
        <v>2010</v>
      </c>
      <c r="C10" s="16" t="s">
        <v>77</v>
      </c>
      <c r="D10" s="16" t="s">
        <v>71</v>
      </c>
      <c r="E10" s="16">
        <v>4366</v>
      </c>
      <c r="F10" s="16">
        <v>5689</v>
      </c>
      <c r="G10" s="16" t="s">
        <v>73</v>
      </c>
    </row>
    <row r="11" ht="12.75">
      <c r="A11" s="16" t="s">
        <v>76</v>
      </c>
      <c r="B11" s="16">
        <v>2010</v>
      </c>
      <c r="C11" s="16" t="s">
        <v>77</v>
      </c>
      <c r="D11" s="16" t="s">
        <v>64</v>
      </c>
      <c r="E11" s="16">
        <v>2869</v>
      </c>
      <c r="F11" s="16">
        <v>5678</v>
      </c>
      <c r="G11" s="16" t="s">
        <v>63</v>
      </c>
    </row>
    <row r="12" ht="12.75">
      <c r="A12" s="16" t="s">
        <v>76</v>
      </c>
      <c r="B12" s="16">
        <v>2010</v>
      </c>
      <c r="C12" s="16" t="s">
        <v>77</v>
      </c>
      <c r="D12" s="16" t="s">
        <v>71</v>
      </c>
      <c r="E12" s="16">
        <v>2487</v>
      </c>
      <c r="F12" s="16">
        <v>3571</v>
      </c>
      <c r="G12" s="16" t="s">
        <v>73</v>
      </c>
    </row>
  </sheetData>
  <sortState ref="A2:G12" columnSort="0">
    <sortCondition sortBy="value" descending="0" ref="A2:A12"/>
  </sortState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2.75"/>
  <cols>
    <col bestFit="1" customWidth="1" min="1" max="1" width="12.30078125"/>
    <col bestFit="1" min="2" max="2" width="20.79296875"/>
    <col bestFit="1" min="3" max="3" width="7.8515625"/>
    <col bestFit="1" min="4" max="4" width="5.87109375"/>
    <col bestFit="1" min="5" max="5" width="8.4140625"/>
    <col bestFit="1" min="6" max="6" width="12.0625"/>
    <col bestFit="1" min="7" max="7" width="14.6015625"/>
    <col bestFit="1" min="8" max="8" width="15.6328125"/>
    <col bestFit="1" min="9" max="9" width="18.09375"/>
    <col bestFit="1" min="10" max="10" width="19.12109375"/>
  </cols>
  <sheetData>
    <row r="3">
      <c r="B3" t="s">
        <v>78</v>
      </c>
    </row>
    <row r="4">
      <c r="B4" t="s">
        <v>67</v>
      </c>
      <c r="C4" t="s">
        <v>77</v>
      </c>
      <c r="D4" t="s">
        <v>70</v>
      </c>
      <c r="E4" t="s">
        <v>61</v>
      </c>
      <c r="F4" t="s">
        <v>79</v>
      </c>
    </row>
    <row r="5">
      <c r="A5" t="s">
        <v>80</v>
      </c>
      <c r="B5">
        <v>17170</v>
      </c>
      <c r="C5">
        <v>9722</v>
      </c>
      <c r="D5">
        <v>12380</v>
      </c>
      <c r="E5">
        <v>23269</v>
      </c>
      <c r="F5">
        <v>62541</v>
      </c>
    </row>
    <row r="6"/>
    <row r="7"/>
    <row r="8"/>
    <row r="9"/>
    <row r="10"/>
    <row r="11"/>
    <row r="12"/>
    <row r="13"/>
    <row r="14"/>
    <row r="15"/>
    <row r="16"/>
    <row r="17"/>
    <row r="18"/>
    <row r="19"/>
    <row r="20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C16" activeCellId="0" sqref="C16"/>
    </sheetView>
  </sheetViews>
  <sheetFormatPr defaultRowHeight="12.75"/>
  <cols>
    <col bestFit="1" min="1" max="1" width="17.01171875"/>
    <col bestFit="1" min="2" max="2" width="20.79296875"/>
    <col bestFit="1" min="3" max="3" width="8.61328125"/>
    <col bestFit="1" min="4" max="4" width="7.6015625"/>
    <col bestFit="1" min="5" max="5" width="9.11328125"/>
    <col bestFit="1" min="6" max="6" width="11.890625"/>
    <col bestFit="1" min="7" max="7" width="15.50390625"/>
    <col bestFit="1" min="8" max="8" width="14.4140625"/>
    <col bestFit="1" min="9" max="9" width="15.50390625"/>
    <col bestFit="1" min="10" max="10" width="17.68359375"/>
    <col bestFit="1" min="11" max="11" width="18.78125"/>
    <col bestFit="1" min="12" max="12" width="10.54296875"/>
    <col bestFit="1" min="13" max="13" width="13.0625"/>
    <col bestFit="1" min="14" max="14" width="11.890625"/>
  </cols>
  <sheetData>
    <row r="3">
      <c r="A3" t="s">
        <v>81</v>
      </c>
      <c r="B3" t="s">
        <v>78</v>
      </c>
    </row>
    <row r="4">
      <c r="A4" t="s">
        <v>82</v>
      </c>
      <c r="B4" t="s">
        <v>62</v>
      </c>
      <c r="C4" t="s">
        <v>64</v>
      </c>
      <c r="D4" t="s">
        <v>71</v>
      </c>
      <c r="E4" t="s">
        <v>68</v>
      </c>
      <c r="F4" t="s">
        <v>79</v>
      </c>
    </row>
    <row r="5">
      <c r="A5" s="29" t="s">
        <v>67</v>
      </c>
      <c r="B5">
        <v>15624</v>
      </c>
      <c r="E5">
        <v>1546</v>
      </c>
      <c r="F5">
        <v>17170</v>
      </c>
    </row>
    <row r="6">
      <c r="A6" s="29" t="s">
        <v>77</v>
      </c>
      <c r="C6">
        <v>2869</v>
      </c>
      <c r="D6">
        <v>6853</v>
      </c>
      <c r="F6">
        <v>9722</v>
      </c>
    </row>
    <row r="7">
      <c r="A7" s="29" t="s">
        <v>70</v>
      </c>
      <c r="D7">
        <v>12380</v>
      </c>
      <c r="F7">
        <v>12380</v>
      </c>
    </row>
    <row r="8">
      <c r="A8" s="29" t="s">
        <v>61</v>
      </c>
      <c r="B8">
        <v>4870</v>
      </c>
      <c r="C8">
        <v>9465</v>
      </c>
      <c r="E8">
        <v>8934</v>
      </c>
      <c r="F8">
        <v>23269</v>
      </c>
    </row>
    <row r="9">
      <c r="A9" s="29" t="s">
        <v>79</v>
      </c>
      <c r="B9">
        <v>20494</v>
      </c>
      <c r="C9">
        <v>12334</v>
      </c>
      <c r="D9">
        <v>19233</v>
      </c>
      <c r="E9">
        <v>10480</v>
      </c>
      <c r="F9">
        <v>62541</v>
      </c>
    </row>
    <row r="10"/>
    <row r="11"/>
    <row r="12"/>
    <row r="13"/>
    <row r="14"/>
    <row r="15"/>
    <row r="16"/>
    <row r="17"/>
    <row r="18"/>
    <row r="19"/>
    <row r="20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R7-Office/2024.1.1.375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Nikita Lisitsyn</cp:lastModifiedBy>
  <cp:revision>1</cp:revision>
  <dcterms:modified xsi:type="dcterms:W3CDTF">2025-02-05T14:48:48Z</dcterms:modified>
</cp:coreProperties>
</file>