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dow\Work\Olimp\Region\2015\Sol\"/>
    </mc:Choice>
  </mc:AlternateContent>
  <bookViews>
    <workbookView xWindow="120" yWindow="36" windowWidth="6960" windowHeight="3492"/>
  </bookViews>
  <sheets>
    <sheet name="Участники" sheetId="1" r:id="rId1"/>
    <sheet name="Районы" sheetId="2" r:id="rId2"/>
  </sheets>
  <definedNames>
    <definedName name="_xlnm._FilterDatabase" localSheetId="0" hidden="1">Участники!$A$4:$U$251</definedName>
  </definedNames>
  <calcPr calcId="152511"/>
</workbook>
</file>

<file path=xl/calcChain.xml><?xml version="1.0" encoding="utf-8"?>
<calcChain xmlns="http://schemas.openxmlformats.org/spreadsheetml/2006/main">
  <c r="K252" i="1" l="1"/>
  <c r="N68" i="1" l="1"/>
  <c r="N33" i="1"/>
  <c r="N67" i="1"/>
  <c r="N14" i="1"/>
  <c r="N113" i="1"/>
  <c r="N43" i="1"/>
  <c r="N54" i="1"/>
  <c r="N61" i="1"/>
  <c r="N52" i="1"/>
  <c r="N80" i="1"/>
  <c r="N53" i="1"/>
  <c r="N115" i="1"/>
  <c r="N66" i="1"/>
  <c r="N59" i="1"/>
  <c r="N104" i="1"/>
  <c r="N85" i="1"/>
  <c r="N72" i="1"/>
  <c r="N89" i="1"/>
  <c r="N92" i="1"/>
  <c r="N83" i="1"/>
  <c r="N102" i="1"/>
  <c r="N42" i="1"/>
  <c r="N58" i="1"/>
  <c r="N99" i="1"/>
  <c r="N51" i="1"/>
  <c r="N75" i="1"/>
  <c r="N69" i="1"/>
  <c r="N71" i="1"/>
  <c r="N118" i="1"/>
  <c r="N50" i="1"/>
  <c r="N35" i="1"/>
  <c r="N57" i="1"/>
  <c r="N112" i="1"/>
  <c r="L40" i="1"/>
  <c r="H250" i="1"/>
  <c r="I250" i="1"/>
  <c r="J250" i="1"/>
  <c r="K250" i="1"/>
  <c r="L250" i="1"/>
  <c r="H251" i="1"/>
  <c r="I251" i="1"/>
  <c r="J251" i="1"/>
  <c r="K251" i="1"/>
  <c r="L251" i="1"/>
  <c r="H249" i="1"/>
  <c r="I249" i="1"/>
  <c r="J249" i="1"/>
  <c r="K249" i="1"/>
  <c r="L249" i="1"/>
  <c r="I248" i="1"/>
  <c r="J248" i="1"/>
  <c r="K248" i="1"/>
  <c r="L248" i="1"/>
  <c r="H248" i="1"/>
  <c r="M247" i="1"/>
  <c r="O247" i="1" s="1"/>
  <c r="M246" i="1"/>
  <c r="O246" i="1" s="1"/>
  <c r="M245" i="1"/>
  <c r="O245" i="1" s="1"/>
  <c r="M244" i="1"/>
  <c r="O244" i="1" s="1"/>
  <c r="M165" i="1"/>
  <c r="O165" i="1" s="1"/>
  <c r="M243" i="1"/>
  <c r="O243" i="1" s="1"/>
  <c r="M242" i="1"/>
  <c r="O242" i="1" s="1"/>
  <c r="M241" i="1"/>
  <c r="O241" i="1" s="1"/>
  <c r="M127" i="1"/>
  <c r="O127" i="1" s="1"/>
  <c r="M11" i="1"/>
  <c r="O11" i="1" s="1"/>
  <c r="M6" i="1"/>
  <c r="O6" i="1" s="1"/>
  <c r="M139" i="1"/>
  <c r="O139" i="1" s="1"/>
  <c r="M148" i="1"/>
  <c r="O148" i="1" s="1"/>
  <c r="M93" i="1"/>
  <c r="O93" i="1" s="1"/>
  <c r="M114" i="1"/>
  <c r="O114" i="1" s="1"/>
  <c r="M147" i="1"/>
  <c r="O147" i="1" s="1"/>
  <c r="M68" i="1"/>
  <c r="M240" i="1"/>
  <c r="O240" i="1" s="1"/>
  <c r="M33" i="1"/>
  <c r="M157" i="1"/>
  <c r="O157" i="1" s="1"/>
  <c r="M113" i="1"/>
  <c r="O113" i="1" s="1"/>
  <c r="M43" i="1"/>
  <c r="O43" i="1" s="1"/>
  <c r="M126" i="1"/>
  <c r="O126" i="1" s="1"/>
  <c r="M146" i="1"/>
  <c r="O146" i="1" s="1"/>
  <c r="M112" i="1"/>
  <c r="O112" i="1" s="1"/>
  <c r="M54" i="1"/>
  <c r="O54" i="1" s="1"/>
  <c r="M61" i="1"/>
  <c r="O61" i="1" s="1"/>
  <c r="M145" i="1"/>
  <c r="O145" i="1" s="1"/>
  <c r="M52" i="1"/>
  <c r="O52" i="1" s="1"/>
  <c r="M91" i="1"/>
  <c r="O91" i="1" s="1"/>
  <c r="M137" i="1"/>
  <c r="O137" i="1" s="1"/>
  <c r="M239" i="1"/>
  <c r="O239" i="1" s="1"/>
  <c r="M125" i="1"/>
  <c r="O125" i="1" s="1"/>
  <c r="M37" i="1"/>
  <c r="O37" i="1" s="1"/>
  <c r="M48" i="1"/>
  <c r="O48" i="1" s="1"/>
  <c r="M20" i="1"/>
  <c r="O20" i="1" s="1"/>
  <c r="M28" i="1"/>
  <c r="O28" i="1" s="1"/>
  <c r="M40" i="1"/>
  <c r="O40" i="1" s="1"/>
  <c r="M80" i="1"/>
  <c r="M138" i="1"/>
  <c r="O138" i="1" s="1"/>
  <c r="M111" i="1"/>
  <c r="O111" i="1" s="1"/>
  <c r="M238" i="1"/>
  <c r="O238" i="1" s="1"/>
  <c r="M237" i="1"/>
  <c r="O237" i="1" s="1"/>
  <c r="M236" i="1"/>
  <c r="O236" i="1" s="1"/>
  <c r="M79" i="1"/>
  <c r="O79" i="1" s="1"/>
  <c r="M90" i="1"/>
  <c r="O90" i="1" s="1"/>
  <c r="M53" i="1"/>
  <c r="O53" i="1" s="1"/>
  <c r="M101" i="1"/>
  <c r="O101" i="1" s="1"/>
  <c r="M56" i="1"/>
  <c r="O56" i="1" s="1"/>
  <c r="M18" i="1"/>
  <c r="O18" i="1" s="1"/>
  <c r="M235" i="1"/>
  <c r="O235" i="1" s="1"/>
  <c r="M144" i="1"/>
  <c r="O144" i="1" s="1"/>
  <c r="M115" i="1"/>
  <c r="O115" i="1" s="1"/>
  <c r="M234" i="1"/>
  <c r="O234" i="1" s="1"/>
  <c r="M25" i="1"/>
  <c r="O25" i="1" s="1"/>
  <c r="M45" i="1"/>
  <c r="O45" i="1" s="1"/>
  <c r="M110" i="1"/>
  <c r="O110" i="1" s="1"/>
  <c r="M136" i="1"/>
  <c r="O136" i="1" s="1"/>
  <c r="M66" i="1"/>
  <c r="O66" i="1" s="1"/>
  <c r="M27" i="1"/>
  <c r="O27" i="1" s="1"/>
  <c r="M233" i="1"/>
  <c r="O233" i="1" s="1"/>
  <c r="M8" i="1"/>
  <c r="O8" i="1" s="1"/>
  <c r="M41" i="1"/>
  <c r="O41" i="1" s="1"/>
  <c r="M232" i="1"/>
  <c r="O232" i="1" s="1"/>
  <c r="M36" i="1"/>
  <c r="O36" i="1" s="1"/>
  <c r="M130" i="1"/>
  <c r="O130" i="1" s="1"/>
  <c r="M124" i="1"/>
  <c r="O124" i="1" s="1"/>
  <c r="M231" i="1"/>
  <c r="O231" i="1" s="1"/>
  <c r="M230" i="1"/>
  <c r="O230" i="1" s="1"/>
  <c r="M105" i="1"/>
  <c r="O105" i="1" s="1"/>
  <c r="M103" i="1"/>
  <c r="O103" i="1" s="1"/>
  <c r="M59" i="1"/>
  <c r="O59" i="1" s="1"/>
  <c r="M55" i="1"/>
  <c r="O55" i="1" s="1"/>
  <c r="M104" i="1"/>
  <c r="O104" i="1" s="1"/>
  <c r="M85" i="1"/>
  <c r="M72" i="1"/>
  <c r="O72" i="1" s="1"/>
  <c r="M89" i="1"/>
  <c r="M229" i="1"/>
  <c r="O229" i="1" s="1"/>
  <c r="M228" i="1"/>
  <c r="O228" i="1" s="1"/>
  <c r="M117" i="1"/>
  <c r="O117" i="1" s="1"/>
  <c r="M227" i="1"/>
  <c r="O227" i="1" s="1"/>
  <c r="M226" i="1"/>
  <c r="O226" i="1" s="1"/>
  <c r="M156" i="1"/>
  <c r="O156" i="1" s="1"/>
  <c r="M225" i="1"/>
  <c r="O225" i="1" s="1"/>
  <c r="M224" i="1"/>
  <c r="O224" i="1" s="1"/>
  <c r="M223" i="1"/>
  <c r="O223" i="1" s="1"/>
  <c r="M92" i="1"/>
  <c r="O92" i="1" s="1"/>
  <c r="M42" i="1"/>
  <c r="M222" i="1"/>
  <c r="O222" i="1" s="1"/>
  <c r="M143" i="1"/>
  <c r="O143" i="1" s="1"/>
  <c r="M83" i="1"/>
  <c r="O83" i="1" s="1"/>
  <c r="M102" i="1"/>
  <c r="M100" i="1"/>
  <c r="O100" i="1" s="1"/>
  <c r="M116" i="1"/>
  <c r="O116" i="1" s="1"/>
  <c r="M109" i="1"/>
  <c r="O109" i="1" s="1"/>
  <c r="M135" i="1"/>
  <c r="O135" i="1" s="1"/>
  <c r="M142" i="1"/>
  <c r="O142" i="1" s="1"/>
  <c r="M78" i="1"/>
  <c r="O78" i="1" s="1"/>
  <c r="M82" i="1"/>
  <c r="O82" i="1" s="1"/>
  <c r="M141" i="1"/>
  <c r="O141" i="1" s="1"/>
  <c r="M119" i="1"/>
  <c r="O119" i="1" s="1"/>
  <c r="M221" i="1"/>
  <c r="O221" i="1" s="1"/>
  <c r="M58" i="1"/>
  <c r="O58" i="1" s="1"/>
  <c r="M31" i="1"/>
  <c r="O31" i="1" s="1"/>
  <c r="M73" i="1"/>
  <c r="O73" i="1" s="1"/>
  <c r="M99" i="1"/>
  <c r="O99" i="1" s="1"/>
  <c r="M220" i="1"/>
  <c r="O220" i="1" s="1"/>
  <c r="M19" i="1"/>
  <c r="O19" i="1" s="1"/>
  <c r="M108" i="1"/>
  <c r="O108" i="1" s="1"/>
  <c r="M16" i="1"/>
  <c r="O16" i="1" s="1"/>
  <c r="M29" i="1"/>
  <c r="O29" i="1" s="1"/>
  <c r="M64" i="1"/>
  <c r="O64" i="1" s="1"/>
  <c r="M30" i="1"/>
  <c r="O30" i="1" s="1"/>
  <c r="M129" i="1"/>
  <c r="O129" i="1" s="1"/>
  <c r="M219" i="1"/>
  <c r="O219" i="1" s="1"/>
  <c r="M70" i="1"/>
  <c r="O70" i="1" s="1"/>
  <c r="M164" i="1"/>
  <c r="O164" i="1" s="1"/>
  <c r="M218" i="1"/>
  <c r="O218" i="1" s="1"/>
  <c r="M163" i="1"/>
  <c r="O163" i="1" s="1"/>
  <c r="M39" i="1"/>
  <c r="O39" i="1" s="1"/>
  <c r="M217" i="1"/>
  <c r="O217" i="1" s="1"/>
  <c r="M162" i="1"/>
  <c r="O162" i="1" s="1"/>
  <c r="M216" i="1"/>
  <c r="O216" i="1" s="1"/>
  <c r="M161" i="1"/>
  <c r="O161" i="1" s="1"/>
  <c r="M38" i="1"/>
  <c r="O38" i="1" s="1"/>
  <c r="M215" i="1"/>
  <c r="O215" i="1" s="1"/>
  <c r="M214" i="1"/>
  <c r="O214" i="1" s="1"/>
  <c r="M213" i="1"/>
  <c r="O213" i="1" s="1"/>
  <c r="M211" i="1"/>
  <c r="O211" i="1" s="1"/>
  <c r="M51" i="1"/>
  <c r="O51" i="1" s="1"/>
  <c r="M210" i="1"/>
  <c r="O210" i="1" s="1"/>
  <c r="M209" i="1"/>
  <c r="O209" i="1" s="1"/>
  <c r="M155" i="1"/>
  <c r="O155" i="1" s="1"/>
  <c r="M46" i="1"/>
  <c r="O46" i="1" s="1"/>
  <c r="M62" i="1"/>
  <c r="O62" i="1" s="1"/>
  <c r="M123" i="1"/>
  <c r="O123" i="1" s="1"/>
  <c r="M208" i="1"/>
  <c r="O208" i="1" s="1"/>
  <c r="M207" i="1"/>
  <c r="O207" i="1" s="1"/>
  <c r="M206" i="1"/>
  <c r="O206" i="1" s="1"/>
  <c r="M205" i="1"/>
  <c r="O205" i="1" s="1"/>
  <c r="M96" i="1"/>
  <c r="O96" i="1" s="1"/>
  <c r="M160" i="1"/>
  <c r="O160" i="1" s="1"/>
  <c r="M107" i="1"/>
  <c r="O107" i="1" s="1"/>
  <c r="M152" i="1"/>
  <c r="O152" i="1" s="1"/>
  <c r="M204" i="1"/>
  <c r="O204" i="1" s="1"/>
  <c r="M97" i="1"/>
  <c r="O97" i="1" s="1"/>
  <c r="M203" i="1"/>
  <c r="O203" i="1" s="1"/>
  <c r="M26" i="1"/>
  <c r="O26" i="1" s="1"/>
  <c r="M202" i="1"/>
  <c r="O202" i="1" s="1"/>
  <c r="M201" i="1"/>
  <c r="O201" i="1" s="1"/>
  <c r="M200" i="1"/>
  <c r="O200" i="1" s="1"/>
  <c r="M199" i="1"/>
  <c r="O199" i="1" s="1"/>
  <c r="M198" i="1"/>
  <c r="O198" i="1" s="1"/>
  <c r="M197" i="1"/>
  <c r="O197" i="1" s="1"/>
  <c r="M196" i="1"/>
  <c r="O196" i="1" s="1"/>
  <c r="M75" i="1"/>
  <c r="M195" i="1"/>
  <c r="O195" i="1" s="1"/>
  <c r="M194" i="1"/>
  <c r="O194" i="1" s="1"/>
  <c r="M159" i="1"/>
  <c r="O159" i="1" s="1"/>
  <c r="M193" i="1"/>
  <c r="O193" i="1" s="1"/>
  <c r="M192" i="1"/>
  <c r="O192" i="1" s="1"/>
  <c r="M191" i="1"/>
  <c r="O191" i="1" s="1"/>
  <c r="M190" i="1"/>
  <c r="O190" i="1" s="1"/>
  <c r="M15" i="1"/>
  <c r="O15" i="1" s="1"/>
  <c r="M189" i="1"/>
  <c r="O189" i="1" s="1"/>
  <c r="M128" i="1"/>
  <c r="O128" i="1" s="1"/>
  <c r="M188" i="1"/>
  <c r="O188" i="1" s="1"/>
  <c r="M134" i="1"/>
  <c r="O134" i="1" s="1"/>
  <c r="M187" i="1"/>
  <c r="O187" i="1" s="1"/>
  <c r="M186" i="1"/>
  <c r="O186" i="1" s="1"/>
  <c r="M47" i="1"/>
  <c r="O47" i="1" s="1"/>
  <c r="M185" i="1"/>
  <c r="O185" i="1" s="1"/>
  <c r="M184" i="1"/>
  <c r="O184" i="1" s="1"/>
  <c r="M151" i="1"/>
  <c r="O151" i="1" s="1"/>
  <c r="M133" i="1"/>
  <c r="O133" i="1" s="1"/>
  <c r="M183" i="1"/>
  <c r="O183" i="1" s="1"/>
  <c r="M140" i="1"/>
  <c r="O140" i="1" s="1"/>
  <c r="M182" i="1"/>
  <c r="O182" i="1" s="1"/>
  <c r="M181" i="1"/>
  <c r="O181" i="1" s="1"/>
  <c r="M77" i="1"/>
  <c r="O77" i="1" s="1"/>
  <c r="M131" i="1"/>
  <c r="O131" i="1" s="1"/>
  <c r="O68" i="1" l="1"/>
  <c r="O33" i="1"/>
  <c r="O80" i="1"/>
  <c r="O85" i="1"/>
  <c r="O89" i="1"/>
  <c r="O102" i="1"/>
  <c r="O42" i="1"/>
  <c r="O75" i="1"/>
  <c r="B248" i="1"/>
  <c r="M106" i="1" l="1"/>
  <c r="O106" i="1" s="1"/>
  <c r="M63" i="1"/>
  <c r="O63" i="1" s="1"/>
  <c r="M35" i="1"/>
  <c r="O35" i="1" s="1"/>
  <c r="M49" i="1"/>
  <c r="O49" i="1" s="1"/>
  <c r="M22" i="1"/>
  <c r="O22" i="1" s="1"/>
  <c r="M50" i="1"/>
  <c r="O50" i="1" s="1"/>
  <c r="M60" i="1"/>
  <c r="O60" i="1" s="1"/>
  <c r="M88" i="1"/>
  <c r="O88" i="1" s="1"/>
  <c r="M158" i="1"/>
  <c r="O158" i="1" s="1"/>
  <c r="M84" i="1"/>
  <c r="O84" i="1" s="1"/>
  <c r="M118" i="1"/>
  <c r="O118" i="1" s="1"/>
  <c r="M121" i="1"/>
  <c r="O121" i="1" s="1"/>
  <c r="M150" i="1"/>
  <c r="O150" i="1" s="1"/>
  <c r="M122" i="1"/>
  <c r="O122" i="1" s="1"/>
  <c r="M71" i="1"/>
  <c r="O71" i="1" s="1"/>
  <c r="M180" i="1"/>
  <c r="O180" i="1" s="1"/>
  <c r="M69" i="1"/>
  <c r="O69" i="1" s="1"/>
  <c r="M34" i="1" l="1"/>
  <c r="O34" i="1" s="1"/>
  <c r="M153" i="1"/>
  <c r="O153" i="1" s="1"/>
  <c r="M175" i="1"/>
  <c r="O175" i="1" s="1"/>
  <c r="M176" i="1"/>
  <c r="O176" i="1" s="1"/>
  <c r="M177" i="1"/>
  <c r="O177" i="1" s="1"/>
  <c r="M9" i="1"/>
  <c r="O9" i="1" s="1"/>
  <c r="M178" i="1"/>
  <c r="O178" i="1" s="1"/>
  <c r="M179" i="1"/>
  <c r="O179" i="1" s="1"/>
  <c r="M65" i="1"/>
  <c r="O65" i="1" s="1"/>
  <c r="M169" i="1"/>
  <c r="O169" i="1" s="1"/>
  <c r="M170" i="1"/>
  <c r="O170" i="1" s="1"/>
  <c r="M171" i="1"/>
  <c r="O171" i="1" s="1"/>
  <c r="M172" i="1"/>
  <c r="O172" i="1" s="1"/>
  <c r="M57" i="1"/>
  <c r="O57" i="1" s="1"/>
  <c r="M154" i="1"/>
  <c r="O154" i="1" s="1"/>
  <c r="M173" i="1"/>
  <c r="O173" i="1" s="1"/>
  <c r="M10" i="1"/>
  <c r="O10" i="1" s="1"/>
  <c r="M174" i="1"/>
  <c r="O174" i="1" s="1"/>
  <c r="M17" i="1" l="1"/>
  <c r="O17" i="1" s="1"/>
  <c r="M95" i="1"/>
  <c r="O95" i="1" s="1"/>
  <c r="M132" i="1"/>
  <c r="O132" i="1" s="1"/>
  <c r="M74" i="1"/>
  <c r="O74" i="1" s="1"/>
  <c r="M32" i="1"/>
  <c r="O32" i="1" s="1"/>
  <c r="M120" i="1"/>
  <c r="O120" i="1" s="1"/>
  <c r="M76" i="1"/>
  <c r="O76" i="1" s="1"/>
  <c r="M13" i="1"/>
  <c r="O13" i="1" s="1"/>
  <c r="M67" i="1"/>
  <c r="O67" i="1" s="1"/>
  <c r="M94" i="1"/>
  <c r="O94" i="1" s="1"/>
  <c r="M81" i="1"/>
  <c r="O81" i="1" s="1"/>
  <c r="M87" i="1"/>
  <c r="O87" i="1" s="1"/>
  <c r="M168" i="1"/>
  <c r="O168" i="1" s="1"/>
  <c r="M167" i="1"/>
  <c r="O167" i="1" s="1"/>
  <c r="M21" i="1"/>
  <c r="O21" i="1" s="1"/>
  <c r="M166" i="1"/>
  <c r="O166" i="1" s="1"/>
  <c r="M149" i="1"/>
  <c r="O149" i="1" s="1"/>
  <c r="M86" i="1"/>
  <c r="O86" i="1" s="1"/>
  <c r="M12" i="1"/>
  <c r="O12" i="1" s="1"/>
  <c r="M5" i="1"/>
  <c r="O5" i="1" s="1"/>
  <c r="M14" i="1"/>
  <c r="O14" i="1" s="1"/>
  <c r="M44" i="1"/>
  <c r="O44" i="1" s="1"/>
  <c r="M212" i="1"/>
  <c r="O212" i="1" s="1"/>
  <c r="M23" i="1"/>
  <c r="O23" i="1" s="1"/>
  <c r="M24" i="1"/>
  <c r="O24" i="1" s="1"/>
  <c r="M7" i="1"/>
  <c r="O7" i="1" s="1"/>
  <c r="M98" i="1"/>
  <c r="O98" i="1" s="1"/>
</calcChain>
</file>

<file path=xl/sharedStrings.xml><?xml version="1.0" encoding="utf-8"?>
<sst xmlns="http://schemas.openxmlformats.org/spreadsheetml/2006/main" count="2119" uniqueCount="881">
  <si>
    <t>ФИО участника</t>
  </si>
  <si>
    <t>Класс</t>
  </si>
  <si>
    <t>Итого</t>
  </si>
  <si>
    <t>Код</t>
  </si>
  <si>
    <t>Место</t>
  </si>
  <si>
    <t>Учреждение образования, 
где учится участник</t>
  </si>
  <si>
    <t>Учреждение образования, 
где работает тренер</t>
  </si>
  <si>
    <t>ФИО тренера</t>
  </si>
  <si>
    <t>Награда</t>
  </si>
  <si>
    <t>Программы</t>
  </si>
  <si>
    <t>Район</t>
  </si>
  <si>
    <t>Смолевичский</t>
  </si>
  <si>
    <t>Воложинский</t>
  </si>
  <si>
    <t>Червенский</t>
  </si>
  <si>
    <t>Дзержинский</t>
  </si>
  <si>
    <t>Клецкий</t>
  </si>
  <si>
    <t>Стародорожский</t>
  </si>
  <si>
    <t>Несвижский</t>
  </si>
  <si>
    <t>Мядельский</t>
  </si>
  <si>
    <t>Копыльский</t>
  </si>
  <si>
    <t>Столбцовский</t>
  </si>
  <si>
    <t>Пуховичский</t>
  </si>
  <si>
    <t>Крупский</t>
  </si>
  <si>
    <t>Молодечненский</t>
  </si>
  <si>
    <t>Слуцкий</t>
  </si>
  <si>
    <t>Березинский</t>
  </si>
  <si>
    <t>Узденский</t>
  </si>
  <si>
    <t>Борисовский</t>
  </si>
  <si>
    <t>г.Жодино</t>
  </si>
  <si>
    <t>Вилейский</t>
  </si>
  <si>
    <t>Солигорский</t>
  </si>
  <si>
    <t>Любанский</t>
  </si>
  <si>
    <t>Минский</t>
  </si>
  <si>
    <t>Логойский</t>
  </si>
  <si>
    <t>Часто встречаемые ошибки:</t>
  </si>
  <si>
    <t>Замечания</t>
  </si>
  <si>
    <t>Штрафы</t>
  </si>
  <si>
    <t>Сумма</t>
  </si>
  <si>
    <t>Memory limit (превышение размера разрешённой для использования памяти) наказывается (50% баллов за тест)</t>
  </si>
  <si>
    <t>Random - решения (при двух одинаковых входных файлах могут получится различные выходные) не наказываются</t>
  </si>
  <si>
    <t>Маленькие буквы в ответе (no вместо NO) наказываются (оценка 0 баллов)</t>
  </si>
  <si>
    <t>Компиляция только BP или PascalABC (если программе не компилируется в FP) наказывается (компилировать можно только FP) (50% баллов за тест)</t>
  </si>
  <si>
    <t>Вывод мусора на экран наказывается (50% баллов за тест)</t>
  </si>
  <si>
    <t>Вывод только одного ответа (при любых входных даннных) не наказывается</t>
  </si>
  <si>
    <t>Ввод с клавиатуры и/или вывод на экран, а не с помощью файлов, наказывается (оценка 0 баллов)</t>
  </si>
  <si>
    <t>Использование участником неправильных имён входных-выходных файлов (не тех, которые указаны в условии или обзорном листе) или абсолютных ссылок наказывается (оценка 0 баллов)</t>
  </si>
  <si>
    <t>Лишний вывод в файл и/или нарушение форматов ввода/вывода (не относится к лишнему символу пробела и/или перевода строки в конце) наказывался (оценка 0 баллов)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</si>
  <si>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</si>
  <si>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</si>
  <si>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</si>
  <si>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</si>
  <si>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</si>
  <si>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</si>
  <si>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</si>
  <si>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</si>
  <si>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</si>
  <si>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</si>
  <si>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</si>
  <si>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</si>
  <si>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</si>
  <si>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</si>
  <si>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</si>
  <si>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</si>
  <si>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</si>
  <si>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</si>
  <si>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</si>
  <si>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</si>
  <si>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</si>
  <si>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</si>
  <si>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</si>
  <si>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МГОЛ</t>
  </si>
  <si>
    <t>x</t>
  </si>
  <si>
    <t>+</t>
  </si>
  <si>
    <t>Лапина Елизавета Павловна</t>
  </si>
  <si>
    <t>Новиков Андрей Андреевич</t>
  </si>
  <si>
    <t>Лысенко Евгений Сергеевич</t>
  </si>
  <si>
    <t>Рудько Ян Вячеславович</t>
  </si>
  <si>
    <t>Синкевич Иосиф Игоревич</t>
  </si>
  <si>
    <t>УО "Минский государственный областной лицей"</t>
  </si>
  <si>
    <t>Жерносек М.В.</t>
  </si>
  <si>
    <t>l01</t>
  </si>
  <si>
    <t>l02</t>
  </si>
  <si>
    <t>l03</t>
  </si>
  <si>
    <t>l04</t>
  </si>
  <si>
    <t>l05</t>
  </si>
  <si>
    <t>-</t>
  </si>
  <si>
    <t>Галуза Вадим Александрович</t>
  </si>
  <si>
    <t>ГУО "Березинская гимназия"</t>
  </si>
  <si>
    <t>Устинович Александр Петрович / Чернушевич Игорь Леонидович</t>
  </si>
  <si>
    <t>ГУО "Березинская гимназия" / Интеллектуальный центр дополнительного образования детей и молодёжи Березинского района</t>
  </si>
  <si>
    <t>Колячко Мария Николаевна</t>
  </si>
  <si>
    <t>Куличок Никита Сергеевич</t>
  </si>
  <si>
    <t>Клюшун Никита Сергеевич</t>
  </si>
  <si>
    <t>ГУО «СШ № 3 г.Березино»</t>
  </si>
  <si>
    <t>Кузнецова Ольга Павловна / Чернушевич Игорь Леонидович</t>
  </si>
  <si>
    <t>ГУО «СШ № 3 г.Березино» / Интеллектуальный центр дополнительного образования детей и молодёжи Березинского района</t>
  </si>
  <si>
    <t>Шалупенко Вадим Сергеевич</t>
  </si>
  <si>
    <t>ГУО «СШ № 2 г.Березино»</t>
  </si>
  <si>
    <t>Ефременко Иван Петрович/ Нестерович Марина Леонидовна</t>
  </si>
  <si>
    <t xml:space="preserve">ГУО «СШ № 2 г.Березино» / ГУО «СШ № 2 г.Березино» </t>
  </si>
  <si>
    <t>Альфер Алексей Юрьевич</t>
  </si>
  <si>
    <t>Нестерович Марина Леонидовна</t>
  </si>
  <si>
    <t>a01</t>
  </si>
  <si>
    <t>a02</t>
  </si>
  <si>
    <t>a03</t>
  </si>
  <si>
    <t>a04</t>
  </si>
  <si>
    <t>a05</t>
  </si>
  <si>
    <t>a06</t>
  </si>
  <si>
    <t>Сергиенко Владислав Витальевич</t>
  </si>
  <si>
    <t>ГУО "Гимназия №1 г.Борисова"</t>
  </si>
  <si>
    <t>Иванова Инна Васильевна</t>
  </si>
  <si>
    <t>Гайдук Илья Олегович</t>
  </si>
  <si>
    <t>ГУО "Лицей г.Борисова"</t>
  </si>
  <si>
    <t>Астахова Ольга Сергеевна</t>
  </si>
  <si>
    <t>Кирьянов Владислав Владимирович</t>
  </si>
  <si>
    <t>ГУО "Средняя школа №12 г.Борисова"</t>
  </si>
  <si>
    <t>Жухарева Ирина Рудольфовна</t>
  </si>
  <si>
    <t>Кузьмичкин Никита Александрович</t>
  </si>
  <si>
    <t>ГУО "Средняя школа №22 г.Борисова"</t>
  </si>
  <si>
    <t>Шутко Татьяна Петровна</t>
  </si>
  <si>
    <t>Тихонович Дмитрий Алексеевич</t>
  </si>
  <si>
    <t>ГУО "Средняя школа №23 г.Борисова"</t>
  </si>
  <si>
    <t>Чистопьян Елена Николаевна</t>
  </si>
  <si>
    <t>Абрамов Сергей Андреевич</t>
  </si>
  <si>
    <t>ГУО "Учебно-педагогический яслм сад-школа №24 г.Борисова"</t>
  </si>
  <si>
    <t>Липская Елена Васильевна</t>
  </si>
  <si>
    <t>Рабец Владислав Владимирович</t>
  </si>
  <si>
    <t>Мосейчук Павел Сергеевич</t>
  </si>
  <si>
    <t>Коротай Ирина Вадимовна</t>
  </si>
  <si>
    <t>Бобень Вячеслав Александрович</t>
  </si>
  <si>
    <t>ГУО "Гимназия №3 г.Борисова"</t>
  </si>
  <si>
    <t>Мандрик Егор Алексеевич, Астахова Ольга Сергеевна</t>
  </si>
  <si>
    <t>ГУО "Гимназия №3 г.Борисова",                       ГУО "Лицей г.Борисова"</t>
  </si>
  <si>
    <t>Серафимович Артем Олегович</t>
  </si>
  <si>
    <t>ГУО "Лошницкая гимназия Борисовского района"</t>
  </si>
  <si>
    <t>Якименко Иван Викторович</t>
  </si>
  <si>
    <t>Кочик Даниил Викторович</t>
  </si>
  <si>
    <t>Домбровский Владислав Сергеевич</t>
  </si>
  <si>
    <t>Солонарь Павел Викторович</t>
  </si>
  <si>
    <t>ГУО "Средняя школа №16 г.Борисова"</t>
  </si>
  <si>
    <t>Беляева Наталья Дмитриевна</t>
  </si>
  <si>
    <t>Радюк Екатерина Владимировна</t>
  </si>
  <si>
    <t>Гончарко Олег Леонидович</t>
  </si>
  <si>
    <t>ГУО "Средняя школа №20 г.Борисова"</t>
  </si>
  <si>
    <t>Чубис Ирина Владимировна</t>
  </si>
  <si>
    <t>Лебедев Даниил Петрович</t>
  </si>
  <si>
    <t>Иванова Инна Васильевна
Буславский Александр Андреевич</t>
  </si>
  <si>
    <t>ГУО "Гимназия №1 г.Борисова"
МОИРО</t>
  </si>
  <si>
    <t>b02</t>
  </si>
  <si>
    <t>b04</t>
  </si>
  <si>
    <t>b05</t>
  </si>
  <si>
    <t>b06</t>
  </si>
  <si>
    <t>b07</t>
  </si>
  <si>
    <t>b09</t>
  </si>
  <si>
    <t>b11</t>
  </si>
  <si>
    <t>b21</t>
  </si>
  <si>
    <t>b22</t>
  </si>
  <si>
    <t>b23</t>
  </si>
  <si>
    <t>b24</t>
  </si>
  <si>
    <t>b26</t>
  </si>
  <si>
    <t>b27</t>
  </si>
  <si>
    <t>b30</t>
  </si>
  <si>
    <t>b31</t>
  </si>
  <si>
    <t>b32</t>
  </si>
  <si>
    <t>1 ручной ввод</t>
  </si>
  <si>
    <t>2 не закрыл файл 4 ручной ввод</t>
  </si>
  <si>
    <t>Гакуть Владислав Андреевич</t>
  </si>
  <si>
    <t>ГУО "Вилейская гимназия №1 "Логос"</t>
  </si>
  <si>
    <t>Занкович Ольга Владимировна Жибуль Юрий Станиславович</t>
  </si>
  <si>
    <t>Валентинович Никита Витальевич</t>
  </si>
  <si>
    <r>
      <t>ГУО "Вилейская гимназия №2</t>
    </r>
    <r>
      <rPr>
        <b/>
        <sz val="8"/>
        <rFont val="Arial"/>
        <family val="2"/>
        <charset val="204"/>
      </rPr>
      <t>"</t>
    </r>
  </si>
  <si>
    <t>Родионов Константин Анатольевич</t>
  </si>
  <si>
    <t>Абрамович Вадим Николаевич</t>
  </si>
  <si>
    <t>ГУО "Ижский учебно-педагогический комплекс детский сад-базовая школа"</t>
  </si>
  <si>
    <t>Евтушенко Виктория Анатольевна</t>
  </si>
  <si>
    <t>Карандей Дмитрий Борисович</t>
  </si>
  <si>
    <t>ГУО "Средняя школа №5 г. Вилейки"</t>
  </si>
  <si>
    <t>Руссу Татьяна Ивановна</t>
  </si>
  <si>
    <t>Бубенко Никита Сергеевич</t>
  </si>
  <si>
    <t>1 курс</t>
  </si>
  <si>
    <t>УО "Вилейский государственный колледж"</t>
  </si>
  <si>
    <t>Багиян Валерий Арменакович</t>
  </si>
  <si>
    <t>Северин Клим Михайлович</t>
  </si>
  <si>
    <t>Занкович Ольга Владимировна Субоч Виталий Петрович</t>
  </si>
  <si>
    <t>Соколенко Дмитрий Валерьевич</t>
  </si>
  <si>
    <t>ГУО "Средняя школа №3 г. Вилейки"</t>
  </si>
  <si>
    <t>Дятко Павел Александрович</t>
  </si>
  <si>
    <t>Каравай Павел Александрович</t>
  </si>
  <si>
    <t>ГУО "Средняя школа №1 г. Вилейки"</t>
  </si>
  <si>
    <t>Крышковский Александр Богуславович</t>
  </si>
  <si>
    <t>Пивоваревич Виталий Игоревич</t>
  </si>
  <si>
    <t>Корсак Светлана Васильевна</t>
  </si>
  <si>
    <t>Вашинко Александр Авинирович</t>
  </si>
  <si>
    <t>Жибуль Юрий Станиславович</t>
  </si>
  <si>
    <t>c01</t>
  </si>
  <si>
    <t>c02</t>
  </si>
  <si>
    <t>c03</t>
  </si>
  <si>
    <t>c04</t>
  </si>
  <si>
    <t>c05</t>
  </si>
  <si>
    <t>c07</t>
  </si>
  <si>
    <t>c08</t>
  </si>
  <si>
    <t>c09</t>
  </si>
  <si>
    <t>c10</t>
  </si>
  <si>
    <t>c11</t>
  </si>
  <si>
    <t>2 ручной ввод</t>
  </si>
  <si>
    <t>2 имя файла</t>
  </si>
  <si>
    <t>2,3 ручной ввод</t>
  </si>
  <si>
    <t>3 имя файла</t>
  </si>
  <si>
    <t>с</t>
  </si>
  <si>
    <t>3,4 имя файла</t>
  </si>
  <si>
    <t>Бороховская Ксения Геннадьевна</t>
  </si>
  <si>
    <t>ГУО "Гимназия №1 г.Воложина"</t>
  </si>
  <si>
    <t>Бороховская Татьяна Леонидовна</t>
  </si>
  <si>
    <t>Дедейко Егор Дмитриевич</t>
  </si>
  <si>
    <t>ГУО "Ивенецкая средняя школа"</t>
  </si>
  <si>
    <t>Ермак Михаил Михайлович</t>
  </si>
  <si>
    <t>Труханович Екатерина Викторовна</t>
  </si>
  <si>
    <t>ГУО "Раковская средняя школа"</t>
  </si>
  <si>
    <t>Ефименко Ирина Владимировна</t>
  </si>
  <si>
    <t>Скадорва Иван Олегович</t>
  </si>
  <si>
    <t>ГУО "Средняя школа №1 г.Воложина"</t>
  </si>
  <si>
    <t>Янушкевич Наталия Сергеевна</t>
  </si>
  <si>
    <t>Ройко Александр Геннадьевич</t>
  </si>
  <si>
    <t>Смолонский Виталий Валерьевич</t>
  </si>
  <si>
    <t>Барковский Николай Анатольевич</t>
  </si>
  <si>
    <t>Кислый Максим Юрьевич</t>
  </si>
  <si>
    <t>Лужинский Артём Юрьевич</t>
  </si>
  <si>
    <t>ГУО "Средняя школа №2 г.Воложина"</t>
  </si>
  <si>
    <t>Маркевич Наталья Фёдоровна</t>
  </si>
  <si>
    <t>d01</t>
  </si>
  <si>
    <t>d02</t>
  </si>
  <si>
    <t>d03</t>
  </si>
  <si>
    <t>d04</t>
  </si>
  <si>
    <t>d05</t>
  </si>
  <si>
    <t>d06</t>
  </si>
  <si>
    <t>d07</t>
  </si>
  <si>
    <t>d08</t>
  </si>
  <si>
    <t>Боровский Илья Евгеньевич</t>
  </si>
  <si>
    <t>ГУО Гимназия №1 г.Жодино"</t>
  </si>
  <si>
    <t>Боровская Ирина Ивановна</t>
  </si>
  <si>
    <t>Ярмолик Максим Андреевич</t>
  </si>
  <si>
    <t>Бородовский Андрей Александрович</t>
  </si>
  <si>
    <t>ГУО "Средняя школа №6 г.Жодино"</t>
  </si>
  <si>
    <t>Защепко Оксана Александровна</t>
  </si>
  <si>
    <t>Довнарович Даниил Игоревич</t>
  </si>
  <si>
    <t>ГУО "Средняя школа №9 г.Жодино"</t>
  </si>
  <si>
    <t>Козловский Михаил Григорьевич</t>
  </si>
  <si>
    <t>Филитович Тарас Иванович</t>
  </si>
  <si>
    <t>Деркович Никита Михайлович</t>
  </si>
  <si>
    <t>Борботов Марк Геннадьевич</t>
  </si>
  <si>
    <t>ГУО "Средняя школа №5 г.Жодино"</t>
  </si>
  <si>
    <t>Якушева Галина Петровна, учитель информатики</t>
  </si>
  <si>
    <t xml:space="preserve">Шепшук Никита Викторович </t>
  </si>
  <si>
    <t>Вишнякова Светлана Георгиевна, учитель информатики</t>
  </si>
  <si>
    <t>Шепшук Андрей Викторович</t>
  </si>
  <si>
    <t>Романенко Антон Вадимович</t>
  </si>
  <si>
    <t>Козловский Михаил Григорьевич, учитель информатики</t>
  </si>
  <si>
    <t>Гущин Дмитрий Сергеевич</t>
  </si>
  <si>
    <t>Шемпель Денис Витальевич</t>
  </si>
  <si>
    <t>Буракевич Виталий Александрович</t>
  </si>
  <si>
    <t>Новодворский Сергей Александрович</t>
  </si>
  <si>
    <t>Головин Артем Дмитриевич</t>
  </si>
  <si>
    <t>Боровская Ирина Ивановна, учитель информатики</t>
  </si>
  <si>
    <t>Михайлов Даниил Дмитриевич</t>
  </si>
  <si>
    <t>Тихонович Александр Владимирович</t>
  </si>
  <si>
    <t>ГУО "Средняя школа №8 г.Жодино"</t>
  </si>
  <si>
    <t>Ильюшина Галина Викторовна, учитель информатики</t>
  </si>
  <si>
    <t>e01</t>
  </si>
  <si>
    <t>e02</t>
  </si>
  <si>
    <t>e05</t>
  </si>
  <si>
    <t>e06</t>
  </si>
  <si>
    <t>e07</t>
  </si>
  <si>
    <t>e09</t>
  </si>
  <si>
    <t>e10</t>
  </si>
  <si>
    <t>e21</t>
  </si>
  <si>
    <t>e22</t>
  </si>
  <si>
    <t>e23</t>
  </si>
  <si>
    <t>e24</t>
  </si>
  <si>
    <t>e26</t>
  </si>
  <si>
    <t>e27</t>
  </si>
  <si>
    <t>e28</t>
  </si>
  <si>
    <t>e29</t>
  </si>
  <si>
    <t>e30</t>
  </si>
  <si>
    <t>e31</t>
  </si>
  <si>
    <t>f11</t>
  </si>
  <si>
    <t>Волынец Валерий Романович</t>
  </si>
  <si>
    <t>Гимназия №1 г. Дзержинска</t>
  </si>
  <si>
    <t>Куликовский Анатолий Эдмундович</t>
  </si>
  <si>
    <t>f12</t>
  </si>
  <si>
    <t>Костецкий Богдан Витальевич</t>
  </si>
  <si>
    <t>Гимназия г. Дзержинска</t>
  </si>
  <si>
    <t>Трацевская Лариса Брониславовна</t>
  </si>
  <si>
    <t>f13</t>
  </si>
  <si>
    <t>Векшинский Евгений Андреевич</t>
  </si>
  <si>
    <t>ОАТПЛ</t>
  </si>
  <si>
    <t>Княжевич Екатерина Анатольевна</t>
  </si>
  <si>
    <t>f14</t>
  </si>
  <si>
    <t>Черников Илья Тимурович</t>
  </si>
  <si>
    <t>Гимназия г. Фаниполя</t>
  </si>
  <si>
    <t>Камоцкий Виталий Александрович</t>
  </si>
  <si>
    <t>f15</t>
  </si>
  <si>
    <t>Высоцкий Тимофей Петрович</t>
  </si>
  <si>
    <t>f16</t>
  </si>
  <si>
    <t>Качан Владислав Валерьевич</t>
  </si>
  <si>
    <t>Негорельская СШ №1</t>
  </si>
  <si>
    <t>Рыбчинская Людмила Михайловна</t>
  </si>
  <si>
    <t>f17</t>
  </si>
  <si>
    <t>Прокопенко Павел Николаевич</t>
  </si>
  <si>
    <t xml:space="preserve">СШ №1 г. Фаниполя </t>
  </si>
  <si>
    <t>Гурбо Виктор Анатольевич</t>
  </si>
  <si>
    <t>f18</t>
  </si>
  <si>
    <t>Ляхов Артемий Дмитриевич</t>
  </si>
  <si>
    <t>f19</t>
  </si>
  <si>
    <t>Мелешкевич Игорь Викторович</t>
  </si>
  <si>
    <t>Новосёлковский УПК ДС-СШ</t>
  </si>
  <si>
    <t>Бердашкевич Татьяна Леонидовна</t>
  </si>
  <si>
    <t>f20</t>
  </si>
  <si>
    <t>Савостинкевич Валерия Александровна</t>
  </si>
  <si>
    <t>f21</t>
  </si>
  <si>
    <t>Злобин Роман Юрьевич</t>
  </si>
  <si>
    <t>СШ №4 г. Дзержинска</t>
  </si>
  <si>
    <t>Пузиновская Светлана Григорьевна</t>
  </si>
  <si>
    <t>f22</t>
  </si>
  <si>
    <t>Ермоленко Константин Васильевич</t>
  </si>
  <si>
    <t>Скирмантовская ЯССШ</t>
  </si>
  <si>
    <t>Ермоленко Василий Степанович</t>
  </si>
  <si>
    <t>f23</t>
  </si>
  <si>
    <t>Ракуленко Елизавета Витальевна</t>
  </si>
  <si>
    <t>Негорельская БШ №2</t>
  </si>
  <si>
    <t>Смелова Дарья Николаевна</t>
  </si>
  <si>
    <t>f24</t>
  </si>
  <si>
    <t>Чумаков Андрей</t>
  </si>
  <si>
    <t>f25</t>
  </si>
  <si>
    <t>Коробейко Дмитрий Викторович</t>
  </si>
  <si>
    <t>f26</t>
  </si>
  <si>
    <t>Концевенко Алексей Владимирович</t>
  </si>
  <si>
    <t>f27</t>
  </si>
  <si>
    <t>Кисель Андрей Вячеславович</t>
  </si>
  <si>
    <t>f28</t>
  </si>
  <si>
    <t>Залевский Александр Александрович</t>
  </si>
  <si>
    <t>f29</t>
  </si>
  <si>
    <t>Шкурат Анастасия Андреевна</t>
  </si>
  <si>
    <t>Станьковская СШ им. М. Казея</t>
  </si>
  <si>
    <t>Ларченко Александр Петрович</t>
  </si>
  <si>
    <t>g01</t>
  </si>
  <si>
    <t>Фалитар Дмитрий Викторович</t>
  </si>
  <si>
    <t>ГУО "Яновичская СШ"</t>
  </si>
  <si>
    <t>Демидчик Анна Викторовна</t>
  </si>
  <si>
    <t>g02</t>
  </si>
  <si>
    <t xml:space="preserve">Бобко Игорь Анатольевич </t>
  </si>
  <si>
    <t>ГУО "Морочский УПК"</t>
  </si>
  <si>
    <t>Кононович Николай Анатольевич</t>
  </si>
  <si>
    <t>g03</t>
  </si>
  <si>
    <t>Лобанов Сергей Сергеевич</t>
  </si>
  <si>
    <t>g04</t>
  </si>
  <si>
    <t>Кульчик Ярослав Андреевич</t>
  </si>
  <si>
    <t>ГУО "Гимназия г. Клецка"</t>
  </si>
  <si>
    <t>Безродный Александр Иванович</t>
  </si>
  <si>
    <t>g05</t>
  </si>
  <si>
    <t>Бойко Дарья Борисовна</t>
  </si>
  <si>
    <t>ГУО "Гурновщинский УПК"</t>
  </si>
  <si>
    <t>Валиева Ирина Александровна</t>
  </si>
  <si>
    <t>g06</t>
  </si>
  <si>
    <t>Гинюк Мария Александровна</t>
  </si>
  <si>
    <t>ГУО "Зубковская СШ"</t>
  </si>
  <si>
    <t>Кулик Татьяна Николаевна</t>
  </si>
  <si>
    <t>g07</t>
  </si>
  <si>
    <t>Дрозд Никита Сергеевич</t>
  </si>
  <si>
    <t>ГУО"Клецкая СШ №3"</t>
  </si>
  <si>
    <t xml:space="preserve">Калько Мария Николаевна </t>
  </si>
  <si>
    <t>g08</t>
  </si>
  <si>
    <t>Трипуз Артур Александрович</t>
  </si>
  <si>
    <t>ГУО "Рассветовская"</t>
  </si>
  <si>
    <t xml:space="preserve">Мелешко Инна Константиновна </t>
  </si>
  <si>
    <t>g09</t>
  </si>
  <si>
    <t>Богач Алина Павловна</t>
  </si>
  <si>
    <t>ГУО "Клецкая СШ №2"</t>
  </si>
  <si>
    <t>Детская Людмила Михайловна</t>
  </si>
  <si>
    <t>g10</t>
  </si>
  <si>
    <t>Долгон Анатолий Арменович</t>
  </si>
  <si>
    <t>ГУО "Грицевичская СШ"</t>
  </si>
  <si>
    <t xml:space="preserve">Шамрук Владимир Иванович </t>
  </si>
  <si>
    <t>ГУО "Орешницкий УПК"</t>
  </si>
  <si>
    <t>g11</t>
  </si>
  <si>
    <t>Крупский Эдуард  Романович</t>
  </si>
  <si>
    <t>g12</t>
  </si>
  <si>
    <t>Пашко Михаил Сергеевич</t>
  </si>
  <si>
    <t>ГУО "Кухчицкий УПК"</t>
  </si>
  <si>
    <t>Новицкая Анна Викторовна</t>
  </si>
  <si>
    <t>g13</t>
  </si>
  <si>
    <t xml:space="preserve">Самохвал Захар Иванович </t>
  </si>
  <si>
    <t>ГУО "Клецкая СШ №1"</t>
  </si>
  <si>
    <t>Ратомский Эдуард Дмитреевич</t>
  </si>
  <si>
    <t>g14</t>
  </si>
  <si>
    <t>Мартин Витвицкий Максимилиано</t>
  </si>
  <si>
    <t>ГУО "Заостровечская СШ"</t>
  </si>
  <si>
    <t>Авдей Артур Николаевич</t>
  </si>
  <si>
    <t>Лагун Алексей Юрьевич</t>
  </si>
  <si>
    <t>ГУО "СШ №2 г.Копыль"</t>
  </si>
  <si>
    <t>Лещевич Д.М.</t>
  </si>
  <si>
    <t>Уласов Александр Васильевич</t>
  </si>
  <si>
    <t xml:space="preserve">Копыльский </t>
  </si>
  <si>
    <t>ГУО "СШ №3 г.Копыль"</t>
  </si>
  <si>
    <t>Кульбицкая Н.Э.</t>
  </si>
  <si>
    <t>ГУО "СШ №3 г.Копыля"</t>
  </si>
  <si>
    <t>Евдокимов Роман Денисович</t>
  </si>
  <si>
    <t>Копачевский Даниил Дмитриевич</t>
  </si>
  <si>
    <t>Крепский Владислав Вячеславович</t>
  </si>
  <si>
    <t>Микуло Ульяна Александровна</t>
  </si>
  <si>
    <t>Ярмыш Никита Андреевич</t>
  </si>
  <si>
    <t>Мельников Александр Андреевич</t>
  </si>
  <si>
    <t>Сергиеня Игорь Александрович</t>
  </si>
  <si>
    <t>Ладик Виктория Владимировна</t>
  </si>
  <si>
    <t>УО "Копыльский государственный колледж"</t>
  </si>
  <si>
    <t>Мелешко И.Н.</t>
  </si>
  <si>
    <t>Дубровский Александр Владимирович</t>
  </si>
  <si>
    <t>Езепенко Артём Андреевич</t>
  </si>
  <si>
    <t>ГУО "Гимназия №1 г. Копыля"</t>
  </si>
  <si>
    <t>Пласковицкая Т.А.</t>
  </si>
  <si>
    <t>Кукреш Александра Геннадьевна</t>
  </si>
  <si>
    <t>Тонко Ксения Александровна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</si>
  <si>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</si>
  <si>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</si>
  <si>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</si>
  <si>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</si>
  <si>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</si>
  <si>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</si>
  <si>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</si>
  <si>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</si>
  <si>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</si>
  <si>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</si>
  <si>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</si>
  <si>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</si>
  <si>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</si>
  <si>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</si>
  <si>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Поплёвка Антон Владимирович</t>
  </si>
  <si>
    <t>ГУО "Средняя школа №1 г. Логойска"</t>
  </si>
  <si>
    <t>Ярош О.В.</t>
  </si>
  <si>
    <t>j11</t>
  </si>
  <si>
    <t>Устинович Арсений Александрович</t>
  </si>
  <si>
    <t>Государственное учреждение образования "Гимназия № 1 г.Любани"</t>
  </si>
  <si>
    <t>Бородай Наталья Георгиевна</t>
  </si>
  <si>
    <t>Наумович Евгений Александрович</t>
  </si>
  <si>
    <t>Государственное учреждение образования "Средняя школа № 3 г.Любани им.Г.Л.Сечко"</t>
  </si>
  <si>
    <t>Чекан Елена Васильевна</t>
  </si>
  <si>
    <t>Сокуренко Михаил Игоревич</t>
  </si>
  <si>
    <t>Астапенко Павел Игоревич</t>
  </si>
  <si>
    <t>Государственное учреждение образования "Средняя школа № 1 г.Любани"</t>
  </si>
  <si>
    <t>Драбудько Елена Михайловна</t>
  </si>
  <si>
    <t>Альховик Илья Александрович</t>
  </si>
  <si>
    <t>k11</t>
  </si>
  <si>
    <t>k12</t>
  </si>
  <si>
    <t>k14</t>
  </si>
  <si>
    <t>k13</t>
  </si>
  <si>
    <t>k15</t>
  </si>
  <si>
    <t>Жогло Владислав Михайлович</t>
  </si>
  <si>
    <t>«УПК д/с - СШ аг. Лошаны»</t>
  </si>
  <si>
    <t>Качуба Надежда Сергеевна</t>
  </si>
  <si>
    <t>Уласов Дмитрий Васильевич</t>
  </si>
  <si>
    <t>«Новопольский гос.агр-экономич.колледж»</t>
  </si>
  <si>
    <t>Науменко Сергей Николаевич</t>
  </si>
  <si>
    <t>Суховей Ярослав Юрьевич</t>
  </si>
  <si>
    <t>ГУО "Боровлянская средняя школа"</t>
  </si>
  <si>
    <t>Юрчук Юлия Сергеевна</t>
  </si>
  <si>
    <t>Гринчик Всеволод Владимирович</t>
  </si>
  <si>
    <t>ГУО «Сеницкая средняя школа имени Я.Купалы»</t>
  </si>
  <si>
    <t>Железко Наталья Владимировна</t>
  </si>
  <si>
    <t>Лях Матвей Вячеславович</t>
  </si>
  <si>
    <t>ГУО «Ждановичская СШ»</t>
  </si>
  <si>
    <t>Комарова Анна Александровна</t>
  </si>
  <si>
    <t>Кузьмич Михаил Андреевич</t>
  </si>
  <si>
    <t>ГУО «Луговослободская СШ»</t>
  </si>
  <si>
    <t>Журавлев Максим Сергеевич</t>
  </si>
  <si>
    <t>Адамонис Евгений Александрович</t>
  </si>
  <si>
    <t>ГУО  «Мачулищанская СШ»</t>
  </si>
  <si>
    <t>Евсеева Татьяна Александровна</t>
  </si>
  <si>
    <t>Омельянович Евгений Витальевич</t>
  </si>
  <si>
    <t>ГУО «Минский районный лицей»</t>
  </si>
  <si>
    <t>Гончарик Елена Николаевна</t>
  </si>
  <si>
    <t>Карасик Семен Борисович</t>
  </si>
  <si>
    <t>ГУО "Боровлянская гимназия"</t>
  </si>
  <si>
    <t>Худенко Ядвига Викторовна</t>
  </si>
  <si>
    <t>Третьяк Максим Олегович</t>
  </si>
  <si>
    <t>Студент Екатерина Валерьевна</t>
  </si>
  <si>
    <t>Седнева Кристина Сергеевна</t>
  </si>
  <si>
    <t>Позняков Дмитрий Александрович</t>
  </si>
  <si>
    <t>ГУО "Гатовская средняя школа"</t>
  </si>
  <si>
    <t>Мосензон Михаил Наумович</t>
  </si>
  <si>
    <t>Власова Полина Борисовна</t>
  </si>
  <si>
    <t>Дударев Александр Васильевич</t>
  </si>
  <si>
    <t>ГУО «Новодворская СШ»</t>
  </si>
  <si>
    <t>Сапач Алексей Павлович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</si>
  <si>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</si>
  <si>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</si>
  <si>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</si>
  <si>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</si>
  <si>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</si>
  <si>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</si>
  <si>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</si>
  <si>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</si>
  <si>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</si>
  <si>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m11</t>
  </si>
  <si>
    <t>m12</t>
  </si>
  <si>
    <t>m13</t>
  </si>
  <si>
    <t>m14</t>
  </si>
  <si>
    <t>m15</t>
  </si>
  <si>
    <t>n01</t>
  </si>
  <si>
    <t>Янковский Максим Вадимович</t>
  </si>
  <si>
    <t>ГУО "Молодечненская средняя школа №4"</t>
  </si>
  <si>
    <t>Барановская Ирина Владимировна</t>
  </si>
  <si>
    <t>n02</t>
  </si>
  <si>
    <t>Важник Артем Андреевич</t>
  </si>
  <si>
    <t>ГУО "Средняя школа № 14 г. Молодечно "</t>
  </si>
  <si>
    <t>Гусева Елена Викторовна</t>
  </si>
  <si>
    <t>n03</t>
  </si>
  <si>
    <t>Божко Никита Дмитриевич</t>
  </si>
  <si>
    <t>ГУО "Гимназия-колледж искусств г.Молодечно"</t>
  </si>
  <si>
    <t>Терешко Александр Львович</t>
  </si>
  <si>
    <t>n04</t>
  </si>
  <si>
    <t>Макаревич Тарас Сергеевич</t>
  </si>
  <si>
    <t>ГУО "Гимназия № 10 г. Молодечно"</t>
  </si>
  <si>
    <t>Косяк Наталья Анатольевна</t>
  </si>
  <si>
    <t>n05</t>
  </si>
  <si>
    <t>Карнаух Максим Михайлович</t>
  </si>
  <si>
    <t>n07</t>
  </si>
  <si>
    <t>Балыш Владимир Александрович</t>
  </si>
  <si>
    <t>n08</t>
  </si>
  <si>
    <t>Белько Руслан Александрович</t>
  </si>
  <si>
    <t>n10</t>
  </si>
  <si>
    <t>Яцинович Павел Андреевич</t>
  </si>
  <si>
    <t>ГУО "Средняя школа № 9 г. Молодечно "</t>
  </si>
  <si>
    <t>Козлова Татьяна Константиновна</t>
  </si>
  <si>
    <t>n11</t>
  </si>
  <si>
    <t>Забогонский Кирилл Андреевич</t>
  </si>
  <si>
    <t>ГУО "Гимназия № 7 г. Молодечно "</t>
  </si>
  <si>
    <t>Щигельская Ирина Михайловна</t>
  </si>
  <si>
    <t>n12</t>
  </si>
  <si>
    <t>Мозолевский Даниил Анатольевич</t>
  </si>
  <si>
    <t>n13</t>
  </si>
  <si>
    <t>Анискевич Анна Сергеевна</t>
  </si>
  <si>
    <t>n14</t>
  </si>
  <si>
    <t>Бородин Илья Игоревич</t>
  </si>
  <si>
    <t>ГУО "Гимназия № 3 г.Молодечно"</t>
  </si>
  <si>
    <t>Петкевич Юлия Викторовна</t>
  </si>
  <si>
    <t>n15</t>
  </si>
  <si>
    <t>Астремский Владислав Эдуардович</t>
  </si>
  <si>
    <t>n16</t>
  </si>
  <si>
    <t>Гражевич Артем Алексеевич</t>
  </si>
  <si>
    <t>n21</t>
  </si>
  <si>
    <t>Лавыш Александр Сергеевич</t>
  </si>
  <si>
    <t>n22</t>
  </si>
  <si>
    <t>Яценко Станислав Сергеевич</t>
  </si>
  <si>
    <t>n23</t>
  </si>
  <si>
    <t>Михасенко Эдуард Вадимович</t>
  </si>
  <si>
    <t>ГУО "Средняя школа №8 г. Молодечно"</t>
  </si>
  <si>
    <t>Митюль Виталий Павлович</t>
  </si>
  <si>
    <t>n24</t>
  </si>
  <si>
    <t>Шапечко Антон Юрьевич</t>
  </si>
  <si>
    <t>n25</t>
  </si>
  <si>
    <t>Шихов Максим Владиславович</t>
  </si>
  <si>
    <t>n26</t>
  </si>
  <si>
    <t>Чайковская Владислава Андреевна</t>
  </si>
  <si>
    <t>n27</t>
  </si>
  <si>
    <t>Гостилович Данила Витальевич</t>
  </si>
  <si>
    <t>n28</t>
  </si>
  <si>
    <t>Федосеев Владислав Игоревич</t>
  </si>
  <si>
    <t>o06</t>
  </si>
  <si>
    <t>Гапоник Алиса Алексеевна</t>
  </si>
  <si>
    <t xml:space="preserve">Мядельский </t>
  </si>
  <si>
    <t>Мядельская средняя школа №1 им. В. Дубовки</t>
  </si>
  <si>
    <t>Горолевич Пётр Дмитриевич</t>
  </si>
  <si>
    <t>o10</t>
  </si>
  <si>
    <t>Апанович Александр Владимирович</t>
  </si>
  <si>
    <t>Гимназия-интернат г.Мяделя</t>
  </si>
  <si>
    <t>Савчик Вячеслав Станиславович</t>
  </si>
  <si>
    <t>o12</t>
  </si>
  <si>
    <t>Драгун Владимир Андреевич</t>
  </si>
  <si>
    <t>o14</t>
  </si>
  <si>
    <t>Хвалько Илья Александрович</t>
  </si>
  <si>
    <t>o18</t>
  </si>
  <si>
    <t xml:space="preserve">Балюк Игорь Алексеевич </t>
  </si>
  <si>
    <t>o22</t>
  </si>
  <si>
    <t>Хотянович Евсей Константинович</t>
  </si>
  <si>
    <t>Мядельский учебно-педагогический комплекс   ясли-сад – средняя школа</t>
  </si>
  <si>
    <t>Клуник Наталья Артемовна</t>
  </si>
  <si>
    <t>p12</t>
  </si>
  <si>
    <t>Евженко Антон Андреевич</t>
  </si>
  <si>
    <t>СШ №4 г. Несвижа</t>
  </si>
  <si>
    <t>Анашко Елена Юрьевна</t>
  </si>
  <si>
    <t>p13</t>
  </si>
  <si>
    <t>Сорока Валерия Вадимовна</t>
  </si>
  <si>
    <t>СШ №3 г. Несвижа</t>
  </si>
  <si>
    <t>Малейко Татьяна Антоновна</t>
  </si>
  <si>
    <t>p15</t>
  </si>
  <si>
    <t>Данилов Павел Викторович</t>
  </si>
  <si>
    <t>Грицкевичский УПК д/с-СШ</t>
  </si>
  <si>
    <t>Данилова Елена Ивановна</t>
  </si>
  <si>
    <t>p81</t>
  </si>
  <si>
    <t>Кулик Дмитрий Валеоьевич</t>
  </si>
  <si>
    <t>Несвижская гимназия</t>
  </si>
  <si>
    <t>Борис Александр Владимирович</t>
  </si>
  <si>
    <t>p94</t>
  </si>
  <si>
    <t>Карачун Дмитрий Иванович</t>
  </si>
  <si>
    <t>СШ №1 г. Несвижа</t>
  </si>
  <si>
    <t>Кухто Наталия Анатольевна</t>
  </si>
  <si>
    <t>p96</t>
  </si>
  <si>
    <t>Малюкевич Евгений Юрьевич</t>
  </si>
  <si>
    <t>p97</t>
  </si>
  <si>
    <t>Хитрик Дмитрий Валерьевич</t>
  </si>
  <si>
    <t>СШ №1 г.п. Городея</t>
  </si>
  <si>
    <t>Макаревич Лина Анатольевна</t>
  </si>
  <si>
    <t>q01</t>
  </si>
  <si>
    <t>Маслёнченко Алексей Александрович</t>
  </si>
  <si>
    <t>ГУО "Зазерская средняя школа"</t>
  </si>
  <si>
    <t>Крюк Галина Павловна</t>
  </si>
  <si>
    <t>q02</t>
  </si>
  <si>
    <t>Гучок Кирилл Дмитриевич</t>
  </si>
  <si>
    <t>ГУО "Марьиногорский УПК деский сад- средняя школа"</t>
  </si>
  <si>
    <t>Редько Наталья Александровна</t>
  </si>
  <si>
    <t>q03</t>
  </si>
  <si>
    <t>Семёнов Илья Сергеевич</t>
  </si>
  <si>
    <t>ГУО "Средняя школа № 3 г. Марьина Горка"</t>
  </si>
  <si>
    <t>Радкевич Ольга Сергеевна</t>
  </si>
  <si>
    <t>q04</t>
  </si>
  <si>
    <t>Плескач Алексей Геннадьевич</t>
  </si>
  <si>
    <t>ГУО "Средняя школа № 4 г. Марьина Горка"</t>
  </si>
  <si>
    <t>Голубева Наталья Николаевна</t>
  </si>
  <si>
    <t>q05</t>
  </si>
  <si>
    <t>Плескач Олег Геннадьевич</t>
  </si>
  <si>
    <t>q06</t>
  </si>
  <si>
    <t>Трубчик Александр Сергеевич</t>
  </si>
  <si>
    <t>ГУО "Марьиногорскачя гимназия"</t>
  </si>
  <si>
    <t>Парфенова Елена Анатольевна</t>
  </si>
  <si>
    <t>q07</t>
  </si>
  <si>
    <t>Ломако Павел Александрович</t>
  </si>
  <si>
    <t>ГУО "Свислочская средняя школа им. А.Г.Червякова"</t>
  </si>
  <si>
    <t>Левошеня Наталья  Николаевна</t>
  </si>
  <si>
    <t>q08</t>
  </si>
  <si>
    <t>Савостин Антон Дмитриевич</t>
  </si>
  <si>
    <t>q09</t>
  </si>
  <si>
    <t>Крачковский Геноргий Дмитриевич</t>
  </si>
  <si>
    <t>ГУО "Средняя школа № 2 г. Марьина Горка"</t>
  </si>
  <si>
    <t>Ковшер Наталья Геннадьевна</t>
  </si>
  <si>
    <t>q10</t>
  </si>
  <si>
    <t>Сароквашин Иван Викторович</t>
  </si>
  <si>
    <t>q11</t>
  </si>
  <si>
    <t>Грибанов Игорь Дмитриевич</t>
  </si>
  <si>
    <t>q12</t>
  </si>
  <si>
    <t>Лобенок Дарья Алексеевна</t>
  </si>
  <si>
    <t>ГУО " Средняя школа №1 п. Дружный"</t>
  </si>
  <si>
    <t>Метельская Жанна Геннадьевна</t>
  </si>
  <si>
    <t>q13</t>
  </si>
  <si>
    <t>Гунько Антон Евгеньевич</t>
  </si>
  <si>
    <t>r01</t>
  </si>
  <si>
    <t>Карнаух Павел Олегович</t>
  </si>
  <si>
    <t>ГУО "Минское областное кадетское училище"</t>
  </si>
  <si>
    <t>Метельская Ольга Вадимовна</t>
  </si>
  <si>
    <t>r02</t>
  </si>
  <si>
    <t xml:space="preserve">Бузун Владислав Романович </t>
  </si>
  <si>
    <t>ГУО "Гимназия №1 г.Слуцка"</t>
  </si>
  <si>
    <t>Станкевич Татьяна Анатольевна</t>
  </si>
  <si>
    <t>r03</t>
  </si>
  <si>
    <t>Крепский Вадим Владимирович</t>
  </si>
  <si>
    <t>ГУО "Гимназия №2 г.Слуцка"</t>
  </si>
  <si>
    <t>Гончарик Евгений Викторович</t>
  </si>
  <si>
    <t>r04</t>
  </si>
  <si>
    <t>Янович Евгений Сергеевич</t>
  </si>
  <si>
    <t>ГУО "Средняя школа №6 г.Слуцка"</t>
  </si>
  <si>
    <t>Алешко Людмила Михайловна</t>
  </si>
  <si>
    <t>r05</t>
  </si>
  <si>
    <t>Шляхов Ян Антонович</t>
  </si>
  <si>
    <t>ГУО "Средняя школа №11 г.Слуцка"</t>
  </si>
  <si>
    <t>Жук Владимир Анатольевич</t>
  </si>
  <si>
    <t>r06</t>
  </si>
  <si>
    <t>Никифоров Глеб Сергеевич</t>
  </si>
  <si>
    <t>r07</t>
  </si>
  <si>
    <t>Рожнов Максим Вячеславович</t>
  </si>
  <si>
    <t>r08</t>
  </si>
  <si>
    <t>Раткевич Артур Сергеевич</t>
  </si>
  <si>
    <t>ГУО "Средняя школа №10 им.С.Ф.Рубанова  г.Слуцка"</t>
  </si>
  <si>
    <t>Игнатович Алеся Сергеевна</t>
  </si>
  <si>
    <t>r09</t>
  </si>
  <si>
    <t>Кузнецова Каролина Евгеньевна</t>
  </si>
  <si>
    <t>ГУО "Средняя школа №12 г.Слуцка"</t>
  </si>
  <si>
    <t>Бунос Елена Михайловна</t>
  </si>
  <si>
    <t>r10</t>
  </si>
  <si>
    <t>Пенюшкин Дмитрий Сергеевич</t>
  </si>
  <si>
    <t>r11</t>
  </si>
  <si>
    <t>Масаковский Дмитрий Владимирович</t>
  </si>
  <si>
    <t>r12</t>
  </si>
  <si>
    <t>Коледа Владислав Владимирович</t>
  </si>
  <si>
    <t>r13</t>
  </si>
  <si>
    <t>Подлипский Илья Кириллович</t>
  </si>
  <si>
    <t>r14</t>
  </si>
  <si>
    <t>Попеня Наталья Владимировна</t>
  </si>
  <si>
    <t>ГУО "Средняя школа №9 г.Слуцка"</t>
  </si>
  <si>
    <t>Хорсун Елена Николаевна</t>
  </si>
  <si>
    <t>r15</t>
  </si>
  <si>
    <t>Карчеменко Никита Сергеевич</t>
  </si>
  <si>
    <t>ГУО "Средняя школа №2 г.Слуцка"</t>
  </si>
  <si>
    <t>Мащицкая Мария Владимировна</t>
  </si>
  <si>
    <t>r16</t>
  </si>
  <si>
    <t>Макареня Виктор Анатольевич</t>
  </si>
  <si>
    <t>2 курс</t>
  </si>
  <si>
    <t>УО "Слуцкий государственный колледж"</t>
  </si>
  <si>
    <t>Корхова Жанна Сергеевна</t>
  </si>
  <si>
    <t>r17</t>
  </si>
  <si>
    <t>Гадалов Владислав Олегович</t>
  </si>
  <si>
    <t>r18</t>
  </si>
  <si>
    <t>Хлебко Антон Васильевич</t>
  </si>
  <si>
    <t>r19</t>
  </si>
  <si>
    <t>Долбик Владислав Сергеевич</t>
  </si>
  <si>
    <t>r20</t>
  </si>
  <si>
    <t>Уласевич Николай Иванович</t>
  </si>
  <si>
    <t>r21</t>
  </si>
  <si>
    <t>Стрижнев Василий Сергеевич</t>
  </si>
  <si>
    <t>r22</t>
  </si>
  <si>
    <t>Барсуков Кирилл  Андреевич</t>
  </si>
  <si>
    <t>ГУО "Средняя школа №13 г.Слуцка"</t>
  </si>
  <si>
    <t>Семак Алла Олеговна</t>
  </si>
  <si>
    <t>s13</t>
  </si>
  <si>
    <t>Коротыш Татьяна Александровна</t>
  </si>
  <si>
    <t>ГУО "Смолевичская районная гимназия"</t>
  </si>
  <si>
    <t>Онисимова Людмила Леонидовна</t>
  </si>
  <si>
    <t>s14</t>
  </si>
  <si>
    <t>Лежай Илья Александрович</t>
  </si>
  <si>
    <t>s15</t>
  </si>
  <si>
    <t>Свойников Александр Сергеевич</t>
  </si>
  <si>
    <t>УО "Смолевичский государственный аграрно-технический профессиональный лицей"</t>
  </si>
  <si>
    <t>s91</t>
  </si>
  <si>
    <t>Лаврухин Николай Николаевич</t>
  </si>
  <si>
    <t>s92</t>
  </si>
  <si>
    <t>Масло Николай Николаевич</t>
  </si>
  <si>
    <t>Данченко Евгений Анатольевич</t>
  </si>
  <si>
    <t>ГУО "Гимназия № 1 г. Солигорска"</t>
  </si>
  <si>
    <t>Пенчик Алла Михайловна</t>
  </si>
  <si>
    <t>Чуров Алексей Валерьевич</t>
  </si>
  <si>
    <t>ГУО "Гимназия № 3 г. Солигорска"</t>
  </si>
  <si>
    <t>Косякова Ольга Николаевна</t>
  </si>
  <si>
    <t>Хромых Андрей Сергеевич</t>
  </si>
  <si>
    <t>Бондарь Елена Викторовна</t>
  </si>
  <si>
    <t>Атрохов Антон Анатольевич</t>
  </si>
  <si>
    <t>ГУО "СШ № 2 г. Солигорска"</t>
  </si>
  <si>
    <t>Артюх Людмила Павловна</t>
  </si>
  <si>
    <t>Елисеев Иван Алексеевич</t>
  </si>
  <si>
    <t>ГУО "СШ № 3 г. Солигорска"</t>
  </si>
  <si>
    <t>Фрацкевич Светлана Ивановна</t>
  </si>
  <si>
    <t>Клишевич Вадим Александрович</t>
  </si>
  <si>
    <t>Сухов Никита Дмитриевич</t>
  </si>
  <si>
    <t>ГУО "СШ № 10 г. Солигорска"</t>
  </si>
  <si>
    <t>Синкевич Елена Степановна</t>
  </si>
  <si>
    <t>Черногоров Антон Юрьевич</t>
  </si>
  <si>
    <t>П15-91</t>
  </si>
  <si>
    <t>Солигорский экономический колледж</t>
  </si>
  <si>
    <t>Булай Светлана Николаевна</t>
  </si>
  <si>
    <t>Романович Владимир Геннадьевич</t>
  </si>
  <si>
    <t>ГУО "СШ № 4 г. Солигорска"</t>
  </si>
  <si>
    <t>Дроздович Татьяна Николаевна</t>
  </si>
  <si>
    <t>Бруй Роман Юрьевич</t>
  </si>
  <si>
    <t>ГУО "Гимназия № 2 г. Солигорска"</t>
  </si>
  <si>
    <t>Русецкая Алла Сергеевна</t>
  </si>
  <si>
    <t>Сечко Никита Дмитриевич</t>
  </si>
  <si>
    <t>ГУО "СШ № 1 г. Солигорска"</t>
  </si>
  <si>
    <t>Свирид Александр Владимирович</t>
  </si>
  <si>
    <t>Гирель Максим Владимирович</t>
  </si>
  <si>
    <t>ГУО "СШ № 8 г. Солигорска"</t>
  </si>
  <si>
    <t>Шпак Татьяна Николаевна</t>
  </si>
  <si>
    <t>Погирейчик Маргарита Игоревна</t>
  </si>
  <si>
    <t>Курашевич Максим Сергеевич</t>
  </si>
  <si>
    <t>Верко Марина Аркадьевна</t>
  </si>
  <si>
    <t>Беркович Павел Александрович</t>
  </si>
  <si>
    <t>Кудлаков Роман Игоревич</t>
  </si>
  <si>
    <t>Булай Максим Сергеевич</t>
  </si>
  <si>
    <t>ГУО "СШ № 14 г. Солигорска"</t>
  </si>
  <si>
    <t>Ворох Светлана Николаевна</t>
  </si>
  <si>
    <t>Гончар Даниил Дмитриевич</t>
  </si>
  <si>
    <t>Шпак Алесь Дмитриевич</t>
  </si>
  <si>
    <t>Кураш Ульяна Николаевна</t>
  </si>
  <si>
    <t>Матвиевич Егор Сергеевич</t>
  </si>
  <si>
    <t>Готченя Дмитрий Геннадьевич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</si>
  <si>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</si>
  <si>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</si>
  <si>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</si>
  <si>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</si>
  <si>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</si>
  <si>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</si>
  <si>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</si>
  <si>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</si>
  <si>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</si>
  <si>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</si>
  <si>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</si>
  <si>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</si>
  <si>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</si>
  <si>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</si>
  <si>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</si>
  <si>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</si>
  <si>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</si>
  <si>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</si>
  <si>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</si>
  <si>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</si>
  <si>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</si>
  <si>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</si>
  <si>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Жуковец Андрей</t>
  </si>
  <si>
    <t>ГУО "Гимназия №1 г.Старые Дороги"</t>
  </si>
  <si>
    <t>Валужина И.В.</t>
  </si>
  <si>
    <t>Чугункин Кирилл</t>
  </si>
  <si>
    <t>Желдак Михаил</t>
  </si>
  <si>
    <t>ГУО "Средняя школа №1 г.Старые Дороги"</t>
  </si>
  <si>
    <t>Климович Е.П.</t>
  </si>
  <si>
    <t>Карпук Илья</t>
  </si>
  <si>
    <t>ГУО "Средняя школа №3 г.Старые Дороги"</t>
  </si>
  <si>
    <t>Дубовик Е.А.</t>
  </si>
  <si>
    <t>u41</t>
  </si>
  <si>
    <t>u42</t>
  </si>
  <si>
    <t>u43</t>
  </si>
  <si>
    <t>u44</t>
  </si>
  <si>
    <t>Силицкий Владислав Андреевич</t>
  </si>
  <si>
    <t>ГУО "СШ №3"</t>
  </si>
  <si>
    <t>Радион Владимир Сергеевич</t>
  </si>
  <si>
    <t>Каменко Павел Николаевич</t>
  </si>
  <si>
    <t>Ракевич Вадим Олегович</t>
  </si>
  <si>
    <t>Никитин Илья Сергеевич</t>
  </si>
  <si>
    <t>Далидович Дмитрий Александрович</t>
  </si>
  <si>
    <t>ГУО "Деревнянская СШ"</t>
  </si>
  <si>
    <t>Судник Леонид Казимирович</t>
  </si>
  <si>
    <t>Тулейко Владислав Александрович</t>
  </si>
  <si>
    <t>ГУО "Заямновская СШ"</t>
  </si>
  <si>
    <t>Кулич Ольга Николаевна</t>
  </si>
  <si>
    <t>v01</t>
  </si>
  <si>
    <t>v02</t>
  </si>
  <si>
    <t>v03</t>
  </si>
  <si>
    <t>v04</t>
  </si>
  <si>
    <t>v05</t>
  </si>
  <si>
    <t>v06</t>
  </si>
  <si>
    <t>v07</t>
  </si>
  <si>
    <t>Петровский Антон Андреевич</t>
  </si>
  <si>
    <t>ГУО "Узденская СШ №2"</t>
  </si>
  <si>
    <t>Протасевич Полина Александровна</t>
  </si>
  <si>
    <t>Шилов Владислав Андреевич</t>
  </si>
  <si>
    <t>ГУО "Озерская средняя школа"</t>
  </si>
  <si>
    <t>Гвоздева Людмила Константиновна</t>
  </si>
  <si>
    <t>Фурс Фёдор Николаевич</t>
  </si>
  <si>
    <t>Гришкин Андрей Иванович</t>
  </si>
  <si>
    <t>ГУО "Средняя школа №4 г.Червеня"</t>
  </si>
  <si>
    <t>Ашейчик Наталья Викторовна</t>
  </si>
  <si>
    <t>Ласица Владислав Валерьевич</t>
  </si>
  <si>
    <t>ГУО "Запольская средняя школа Червеснкого района"</t>
  </si>
  <si>
    <t>Батурчик Борис Петрович</t>
  </si>
  <si>
    <t>Черник Станислав Юрьевич</t>
  </si>
  <si>
    <t>Пилуй Александр Юрьевич</t>
  </si>
  <si>
    <t>x01</t>
  </si>
  <si>
    <t>x02</t>
  </si>
  <si>
    <t>x03</t>
  </si>
  <si>
    <t>не компилируется в Dev CPP 5.11</t>
  </si>
  <si>
    <t>Результаты Минской области 2 этапа Республиканской олимпиады по информатике</t>
  </si>
  <si>
    <t>1 имя файла</t>
  </si>
  <si>
    <t>1,2 ручной ввод</t>
  </si>
  <si>
    <t>1,2 имя файла</t>
  </si>
  <si>
    <t>1,4 ручной ввод</t>
  </si>
  <si>
    <t>1,2,3 ручной ввод</t>
  </si>
  <si>
    <t>1,3 ручной ввод</t>
  </si>
  <si>
    <t>1,2,3,4,5 ручной ввод</t>
  </si>
  <si>
    <t>1,3 имя файла</t>
  </si>
  <si>
    <t>1 ручной ввод, 3 имя файла</t>
  </si>
  <si>
    <t>3 ручной ввод</t>
  </si>
  <si>
    <t>1,3,5 ручной ввод</t>
  </si>
  <si>
    <t>4 ручной ввод</t>
  </si>
  <si>
    <t>4 имя файла</t>
  </si>
  <si>
    <t>2,3 имя файла</t>
  </si>
  <si>
    <t>5 ручной ввод</t>
  </si>
  <si>
    <t>2,3,4,5 ручной ввод</t>
  </si>
  <si>
    <t>1,2,3 имя файла</t>
  </si>
  <si>
    <t>w61</t>
  </si>
  <si>
    <t>w62</t>
  </si>
  <si>
    <t>w63</t>
  </si>
  <si>
    <t>1 ручной ввод, 1,2 имя файла</t>
  </si>
  <si>
    <t>1,2,3,4,5 имя файла</t>
  </si>
  <si>
    <t>Пасечник Владислав Иванович</t>
  </si>
  <si>
    <t>1,3,4 имя файла 4 вывод на экрaн</t>
  </si>
  <si>
    <t>2,4 имя файла</t>
  </si>
  <si>
    <t>ГУО "Марьиногорская гимназия"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</si>
</sst>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 Cyr"/>
      <charset val="204"/>
    </font>
    <font>
      <sz val="8"/>
      <name val="Arial Cyr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ont="0" applyFill="0" applyBorder="0" applyAlignment="0" applyProtection="0">
      <alignment vertical="top"/>
    </xf>
    <xf numFmtId="0" fontId="5" fillId="0" borderId="0" applyNumberFormat="0" applyFont="0" applyFill="0" applyBorder="0" applyAlignment="0" applyProtection="0">
      <alignment vertical="top"/>
    </xf>
    <xf numFmtId="0" fontId="4" fillId="0" borderId="0" applyNumberFormat="0" applyFont="0" applyFill="0" applyBorder="0" applyAlignment="0" applyProtection="0">
      <alignment vertical="top"/>
    </xf>
  </cellStyleXfs>
  <cellXfs count="63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5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5" borderId="0" xfId="0" applyFont="1" applyFill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/>
    <xf numFmtId="0" fontId="3" fillId="0" borderId="0" xfId="0" applyFont="1" applyAlignment="1">
      <alignment horizontal="right"/>
    </xf>
    <xf numFmtId="0" fontId="3" fillId="5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3"/>
  <sheetViews>
    <sheetView tabSelected="1" zoomScale="145" zoomScaleNormal="1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63" sqref="H63:J63"/>
    </sheetView>
  </sheetViews>
  <sheetFormatPr defaultColWidth="9.109375" defaultRowHeight="10.199999999999999" x14ac:dyDescent="0.2"/>
  <cols>
    <col min="1" max="1" width="6" style="5" customWidth="1"/>
    <col min="2" max="2" width="22.33203125" style="1" customWidth="1"/>
    <col min="3" max="3" width="4.6640625" style="5" customWidth="1"/>
    <col min="4" max="4" width="8" style="7" customWidth="1"/>
    <col min="5" max="5" width="22.6640625" style="7" customWidth="1"/>
    <col min="6" max="6" width="14.44140625" style="1" customWidth="1"/>
    <col min="7" max="7" width="13.5546875" style="1" customWidth="1"/>
    <col min="8" max="8" width="3.33203125" style="5" customWidth="1"/>
    <col min="9" max="9" width="3.109375" style="5" customWidth="1"/>
    <col min="10" max="10" width="3.44140625" style="5" customWidth="1"/>
    <col min="11" max="11" width="3.33203125" style="1" customWidth="1"/>
    <col min="12" max="12" width="3.6640625" style="1" customWidth="1"/>
    <col min="13" max="15" width="4.33203125" style="5" customWidth="1"/>
    <col min="16" max="16" width="5.33203125" style="5" customWidth="1"/>
    <col min="17" max="17" width="6.6640625" style="1" customWidth="1"/>
    <col min="18" max="18" width="9" style="1" customWidth="1"/>
    <col min="19" max="19" width="13.5546875" style="1" customWidth="1"/>
    <col min="20" max="20" width="11.88671875" style="1" customWidth="1"/>
    <col min="21" max="16384" width="9.109375" style="1"/>
  </cols>
  <sheetData>
    <row r="1" spans="1:18" ht="27.6" customHeight="1" x14ac:dyDescent="0.2">
      <c r="A1" s="50" t="s">
        <v>854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8" ht="13.2" x14ac:dyDescent="0.2">
      <c r="A2" s="60" t="s">
        <v>3</v>
      </c>
      <c r="B2" s="52" t="s">
        <v>0</v>
      </c>
      <c r="C2" s="52" t="s">
        <v>1</v>
      </c>
      <c r="D2" s="53" t="s">
        <v>10</v>
      </c>
      <c r="E2" s="53" t="s">
        <v>5</v>
      </c>
      <c r="F2" s="52" t="s">
        <v>7</v>
      </c>
      <c r="G2" s="61" t="s">
        <v>6</v>
      </c>
      <c r="H2" s="56" t="s">
        <v>9</v>
      </c>
      <c r="I2" s="57"/>
      <c r="J2" s="57"/>
      <c r="K2" s="57"/>
      <c r="L2" s="57"/>
      <c r="M2" s="57"/>
      <c r="N2" s="58"/>
      <c r="O2" s="59"/>
      <c r="P2" s="52" t="s">
        <v>4</v>
      </c>
      <c r="Q2" s="52" t="s">
        <v>8</v>
      </c>
      <c r="R2" s="52" t="s">
        <v>35</v>
      </c>
    </row>
    <row r="3" spans="1:18" ht="35.25" customHeight="1" x14ac:dyDescent="0.2">
      <c r="A3" s="54"/>
      <c r="B3" s="52"/>
      <c r="C3" s="52"/>
      <c r="D3" s="54"/>
      <c r="E3" s="55"/>
      <c r="F3" s="52"/>
      <c r="G3" s="52"/>
      <c r="H3" s="2">
        <v>1</v>
      </c>
      <c r="I3" s="2">
        <v>2</v>
      </c>
      <c r="J3" s="2">
        <v>3</v>
      </c>
      <c r="K3" s="2">
        <v>4</v>
      </c>
      <c r="L3" s="2">
        <v>5</v>
      </c>
      <c r="M3" s="12" t="s">
        <v>37</v>
      </c>
      <c r="N3" s="12" t="s">
        <v>36</v>
      </c>
      <c r="O3" s="12" t="s">
        <v>2</v>
      </c>
      <c r="P3" s="52"/>
      <c r="Q3" s="52"/>
      <c r="R3" s="52"/>
    </row>
    <row r="4" spans="1:18" x14ac:dyDescent="0.2">
      <c r="A4" s="8">
        <v>1</v>
      </c>
      <c r="B4" s="2">
        <v>2</v>
      </c>
      <c r="C4" s="2">
        <v>3</v>
      </c>
      <c r="D4" s="8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2">
        <v>17</v>
      </c>
      <c r="R4" s="2">
        <v>18</v>
      </c>
    </row>
    <row r="5" spans="1:18" x14ac:dyDescent="0.2">
      <c r="A5" s="38" t="s">
        <v>104</v>
      </c>
      <c r="B5" s="39" t="s">
        <v>91</v>
      </c>
      <c r="C5" s="34">
        <v>11</v>
      </c>
      <c r="D5" s="35" t="s">
        <v>25</v>
      </c>
      <c r="E5" s="9" t="s">
        <v>87</v>
      </c>
      <c r="F5" s="9" t="s">
        <v>88</v>
      </c>
      <c r="G5" s="9" t="s">
        <v>89</v>
      </c>
      <c r="H5" s="34">
        <v>100</v>
      </c>
      <c r="I5" s="34">
        <v>100</v>
      </c>
      <c r="J5" s="34">
        <v>100</v>
      </c>
      <c r="K5" s="34">
        <v>100</v>
      </c>
      <c r="L5" s="34">
        <v>100</v>
      </c>
      <c r="M5" s="34">
        <f>SUM(H5:L5)</f>
        <v>500</v>
      </c>
      <c r="N5" s="34"/>
      <c r="O5" s="36">
        <f>M5-N5</f>
        <v>500</v>
      </c>
      <c r="P5" s="3">
        <v>1</v>
      </c>
      <c r="Q5" s="6"/>
      <c r="R5" s="10"/>
    </row>
    <row r="6" spans="1:18" x14ac:dyDescent="0.2">
      <c r="A6" s="45" t="s">
        <v>830</v>
      </c>
      <c r="B6" s="39" t="s">
        <v>819</v>
      </c>
      <c r="C6" s="46">
        <v>10</v>
      </c>
      <c r="D6" s="35" t="s">
        <v>20</v>
      </c>
      <c r="E6" s="39" t="s">
        <v>817</v>
      </c>
      <c r="F6" s="9" t="s">
        <v>818</v>
      </c>
      <c r="G6" s="9" t="s">
        <v>817</v>
      </c>
      <c r="H6" s="41">
        <v>90</v>
      </c>
      <c r="I6" s="41">
        <v>90</v>
      </c>
      <c r="J6" s="41">
        <v>100</v>
      </c>
      <c r="K6" s="41">
        <v>100</v>
      </c>
      <c r="L6" s="41">
        <v>100</v>
      </c>
      <c r="M6" s="3">
        <f>SUM(H6:L6)</f>
        <v>480</v>
      </c>
      <c r="N6" s="3"/>
      <c r="O6" s="5">
        <f>M6-N6</f>
        <v>480</v>
      </c>
      <c r="P6" s="34">
        <v>2</v>
      </c>
      <c r="Q6" s="44"/>
      <c r="R6" s="10"/>
    </row>
    <row r="7" spans="1:18" x14ac:dyDescent="0.2">
      <c r="A7" s="33" t="s">
        <v>84</v>
      </c>
      <c r="B7" s="9" t="s">
        <v>76</v>
      </c>
      <c r="C7" s="46">
        <v>11</v>
      </c>
      <c r="D7" s="4" t="s">
        <v>70</v>
      </c>
      <c r="E7" s="9" t="s">
        <v>78</v>
      </c>
      <c r="F7" s="9" t="s">
        <v>79</v>
      </c>
      <c r="G7" s="9" t="s">
        <v>78</v>
      </c>
      <c r="H7" s="34">
        <v>100</v>
      </c>
      <c r="I7" s="34">
        <v>100</v>
      </c>
      <c r="J7" s="34">
        <v>100</v>
      </c>
      <c r="K7" s="34">
        <v>90</v>
      </c>
      <c r="L7" s="34">
        <v>80</v>
      </c>
      <c r="M7" s="3">
        <f>SUM(H7:L7)</f>
        <v>470</v>
      </c>
      <c r="N7" s="3"/>
      <c r="O7" s="5">
        <f>M7-N7</f>
        <v>470</v>
      </c>
      <c r="P7" s="34">
        <v>3</v>
      </c>
      <c r="Q7" s="37"/>
      <c r="R7" s="10"/>
    </row>
    <row r="8" spans="1:18" x14ac:dyDescent="0.2">
      <c r="A8" s="45" t="s">
        <v>669</v>
      </c>
      <c r="B8" s="9" t="s">
        <v>670</v>
      </c>
      <c r="C8" s="19">
        <v>9</v>
      </c>
      <c r="D8" s="4" t="s">
        <v>24</v>
      </c>
      <c r="E8" s="9" t="s">
        <v>671</v>
      </c>
      <c r="F8" s="9" t="s">
        <v>672</v>
      </c>
      <c r="G8" s="9"/>
      <c r="H8" s="41">
        <v>60</v>
      </c>
      <c r="I8" s="41">
        <v>90</v>
      </c>
      <c r="J8" s="41">
        <v>100</v>
      </c>
      <c r="K8" s="41">
        <v>100</v>
      </c>
      <c r="L8" s="41">
        <v>100</v>
      </c>
      <c r="M8" s="3">
        <f>SUM(H8:L8)</f>
        <v>450</v>
      </c>
      <c r="N8" s="3"/>
      <c r="O8" s="5">
        <f>M8-N8</f>
        <v>450</v>
      </c>
      <c r="P8" s="34">
        <v>4</v>
      </c>
      <c r="Q8" s="44"/>
      <c r="R8" s="10"/>
    </row>
    <row r="9" spans="1:18" x14ac:dyDescent="0.2">
      <c r="A9" s="45" t="s">
        <v>234</v>
      </c>
      <c r="B9" s="30" t="s">
        <v>224</v>
      </c>
      <c r="C9" s="46">
        <v>10</v>
      </c>
      <c r="D9" s="35" t="s">
        <v>12</v>
      </c>
      <c r="E9" s="35" t="s">
        <v>211</v>
      </c>
      <c r="F9" s="9" t="s">
        <v>212</v>
      </c>
      <c r="G9" s="9" t="s">
        <v>211</v>
      </c>
      <c r="H9" s="41">
        <v>90</v>
      </c>
      <c r="I9" s="41">
        <v>100</v>
      </c>
      <c r="J9" s="41">
        <v>100</v>
      </c>
      <c r="K9" s="41">
        <v>100</v>
      </c>
      <c r="L9" s="48">
        <v>100</v>
      </c>
      <c r="M9" s="3">
        <f>SUM(H9:L9)</f>
        <v>490</v>
      </c>
      <c r="N9" s="3">
        <v>50</v>
      </c>
      <c r="O9" s="5">
        <f>M9-N9</f>
        <v>440</v>
      </c>
      <c r="P9" s="34">
        <v>5</v>
      </c>
      <c r="Q9" s="44"/>
      <c r="R9" s="10"/>
    </row>
    <row r="10" spans="1:18" x14ac:dyDescent="0.2">
      <c r="A10" s="18" t="s">
        <v>202</v>
      </c>
      <c r="B10" s="30" t="s">
        <v>190</v>
      </c>
      <c r="C10" s="46">
        <v>11</v>
      </c>
      <c r="D10" s="35" t="s">
        <v>29</v>
      </c>
      <c r="E10" s="35" t="s">
        <v>185</v>
      </c>
      <c r="F10" s="9" t="s">
        <v>191</v>
      </c>
      <c r="G10" s="9" t="s">
        <v>185</v>
      </c>
      <c r="H10" s="41">
        <v>90</v>
      </c>
      <c r="I10" s="41">
        <v>70</v>
      </c>
      <c r="J10" s="41">
        <v>100</v>
      </c>
      <c r="K10" s="41">
        <v>90</v>
      </c>
      <c r="L10" s="41">
        <v>55</v>
      </c>
      <c r="M10" s="3">
        <f>SUM(H10:L10)</f>
        <v>405</v>
      </c>
      <c r="N10" s="3"/>
      <c r="O10" s="20">
        <f>M10-N10</f>
        <v>405</v>
      </c>
      <c r="P10" s="34">
        <v>6</v>
      </c>
      <c r="Q10" s="44"/>
      <c r="R10" s="10"/>
    </row>
    <row r="11" spans="1:18" x14ac:dyDescent="0.2">
      <c r="A11" s="45" t="s">
        <v>831</v>
      </c>
      <c r="B11" s="39" t="s">
        <v>820</v>
      </c>
      <c r="C11" s="46">
        <v>11</v>
      </c>
      <c r="D11" s="35" t="s">
        <v>20</v>
      </c>
      <c r="E11" s="39" t="s">
        <v>817</v>
      </c>
      <c r="F11" s="9" t="s">
        <v>818</v>
      </c>
      <c r="G11" s="9" t="s">
        <v>817</v>
      </c>
      <c r="H11" s="41">
        <v>100</v>
      </c>
      <c r="I11" s="41">
        <v>100</v>
      </c>
      <c r="J11" s="41">
        <v>100</v>
      </c>
      <c r="K11" s="41">
        <v>100</v>
      </c>
      <c r="L11" s="41">
        <v>5</v>
      </c>
      <c r="M11" s="3">
        <f>SUM(H11:L11)</f>
        <v>405</v>
      </c>
      <c r="N11" s="3"/>
      <c r="O11" s="20">
        <f>M11-N11</f>
        <v>405</v>
      </c>
      <c r="P11" s="34">
        <v>7</v>
      </c>
      <c r="Q11" s="44"/>
      <c r="R11" s="10"/>
    </row>
    <row r="12" spans="1:18" x14ac:dyDescent="0.2">
      <c r="A12" s="45" t="s">
        <v>105</v>
      </c>
      <c r="B12" s="39" t="s">
        <v>92</v>
      </c>
      <c r="C12" s="46">
        <v>11</v>
      </c>
      <c r="D12" s="35" t="s">
        <v>25</v>
      </c>
      <c r="E12" s="39" t="s">
        <v>93</v>
      </c>
      <c r="F12" s="9" t="s">
        <v>94</v>
      </c>
      <c r="G12" s="9" t="s">
        <v>95</v>
      </c>
      <c r="H12" s="34">
        <v>90</v>
      </c>
      <c r="I12" s="34">
        <v>70</v>
      </c>
      <c r="J12" s="34">
        <v>100</v>
      </c>
      <c r="K12" s="34">
        <v>100</v>
      </c>
      <c r="L12" s="34">
        <v>40</v>
      </c>
      <c r="M12" s="3">
        <f>SUM(H12:L12)</f>
        <v>400</v>
      </c>
      <c r="N12" s="3"/>
      <c r="O12" s="20">
        <f>M12-N12</f>
        <v>400</v>
      </c>
      <c r="P12" s="34">
        <v>8</v>
      </c>
      <c r="Q12" s="37"/>
      <c r="R12" s="10"/>
    </row>
    <row r="13" spans="1:18" x14ac:dyDescent="0.2">
      <c r="A13" s="18" t="s">
        <v>156</v>
      </c>
      <c r="B13" s="30" t="s">
        <v>129</v>
      </c>
      <c r="C13" s="46">
        <v>8</v>
      </c>
      <c r="D13" s="35" t="s">
        <v>27</v>
      </c>
      <c r="E13" s="35" t="s">
        <v>130</v>
      </c>
      <c r="F13" s="9" t="s">
        <v>131</v>
      </c>
      <c r="G13" s="9" t="s">
        <v>132</v>
      </c>
      <c r="H13" s="3">
        <v>100</v>
      </c>
      <c r="I13" s="3">
        <v>60</v>
      </c>
      <c r="J13" s="3">
        <v>100</v>
      </c>
      <c r="K13" s="3">
        <v>30</v>
      </c>
      <c r="L13" s="3">
        <v>95</v>
      </c>
      <c r="M13" s="3">
        <f>SUM(H13:L13)</f>
        <v>385</v>
      </c>
      <c r="N13" s="3"/>
      <c r="O13" s="20">
        <f>M13-N13</f>
        <v>385</v>
      </c>
      <c r="P13" s="34">
        <v>9</v>
      </c>
      <c r="Q13" s="6"/>
      <c r="R13" s="10"/>
    </row>
    <row r="14" spans="1:18" x14ac:dyDescent="0.2">
      <c r="A14" s="45" t="s">
        <v>103</v>
      </c>
      <c r="B14" s="39" t="s">
        <v>90</v>
      </c>
      <c r="C14" s="46">
        <v>9</v>
      </c>
      <c r="D14" s="35" t="s">
        <v>25</v>
      </c>
      <c r="E14" s="39" t="s">
        <v>87</v>
      </c>
      <c r="F14" s="9" t="s">
        <v>88</v>
      </c>
      <c r="G14" s="9" t="s">
        <v>89</v>
      </c>
      <c r="H14" s="34">
        <v>90</v>
      </c>
      <c r="I14" s="34">
        <v>90</v>
      </c>
      <c r="J14" s="34">
        <v>100</v>
      </c>
      <c r="K14" s="34">
        <v>60</v>
      </c>
      <c r="L14" s="48">
        <v>85</v>
      </c>
      <c r="M14" s="3">
        <f>SUM(H14:L14)</f>
        <v>425</v>
      </c>
      <c r="N14" s="3">
        <f>85/2</f>
        <v>42.5</v>
      </c>
      <c r="O14" s="20">
        <f>M14-N14</f>
        <v>382.5</v>
      </c>
      <c r="P14" s="34">
        <v>10</v>
      </c>
      <c r="Q14" s="37"/>
      <c r="R14" s="10"/>
    </row>
    <row r="15" spans="1:18" x14ac:dyDescent="0.2">
      <c r="A15" s="45" t="s">
        <v>338</v>
      </c>
      <c r="B15" s="39" t="s">
        <v>339</v>
      </c>
      <c r="C15" s="46">
        <v>9</v>
      </c>
      <c r="D15" s="35" t="s">
        <v>14</v>
      </c>
      <c r="E15" s="39" t="s">
        <v>290</v>
      </c>
      <c r="F15" s="9" t="s">
        <v>291</v>
      </c>
      <c r="G15" s="9" t="s">
        <v>290</v>
      </c>
      <c r="H15" s="41">
        <v>90</v>
      </c>
      <c r="I15" s="41">
        <v>20</v>
      </c>
      <c r="J15" s="41">
        <v>100</v>
      </c>
      <c r="K15" s="41">
        <v>90</v>
      </c>
      <c r="L15" s="41">
        <v>75</v>
      </c>
      <c r="M15" s="3">
        <f>SUM(H15:L15)</f>
        <v>375</v>
      </c>
      <c r="N15" s="3"/>
      <c r="O15" s="20">
        <f>M15-N15</f>
        <v>375</v>
      </c>
      <c r="P15" s="34">
        <v>11</v>
      </c>
      <c r="Q15" s="44"/>
      <c r="R15" s="10"/>
    </row>
    <row r="16" spans="1:18" x14ac:dyDescent="0.2">
      <c r="A16" s="45" t="s">
        <v>522</v>
      </c>
      <c r="B16" s="31" t="s">
        <v>523</v>
      </c>
      <c r="C16" s="34">
        <v>10</v>
      </c>
      <c r="D16" s="22" t="s">
        <v>23</v>
      </c>
      <c r="E16" s="39" t="s">
        <v>512</v>
      </c>
      <c r="F16" s="9" t="s">
        <v>513</v>
      </c>
      <c r="G16" s="9" t="s">
        <v>512</v>
      </c>
      <c r="H16" s="41">
        <v>100</v>
      </c>
      <c r="I16" s="41">
        <v>60</v>
      </c>
      <c r="J16" s="41">
        <v>100</v>
      </c>
      <c r="K16" s="41">
        <v>80</v>
      </c>
      <c r="L16" s="41">
        <v>25</v>
      </c>
      <c r="M16" s="3">
        <f>SUM(H16:L16)</f>
        <v>365</v>
      </c>
      <c r="N16" s="3"/>
      <c r="O16" s="20">
        <f>M16-N16</f>
        <v>365</v>
      </c>
      <c r="P16" s="34">
        <v>12</v>
      </c>
      <c r="Q16" s="44"/>
      <c r="R16" s="10"/>
    </row>
    <row r="17" spans="1:18" x14ac:dyDescent="0.2">
      <c r="A17" s="45" t="s">
        <v>163</v>
      </c>
      <c r="B17" s="21" t="s">
        <v>145</v>
      </c>
      <c r="C17" s="34">
        <v>9</v>
      </c>
      <c r="D17" s="22" t="s">
        <v>27</v>
      </c>
      <c r="E17" s="35" t="s">
        <v>109</v>
      </c>
      <c r="F17" s="9" t="s">
        <v>146</v>
      </c>
      <c r="G17" s="9" t="s">
        <v>147</v>
      </c>
      <c r="H17" s="41">
        <v>100</v>
      </c>
      <c r="I17" s="41">
        <v>60</v>
      </c>
      <c r="J17" s="41">
        <v>100</v>
      </c>
      <c r="K17" s="41">
        <v>100</v>
      </c>
      <c r="L17" s="41" t="s">
        <v>85</v>
      </c>
      <c r="M17" s="3">
        <f>SUM(H17:L17)</f>
        <v>360</v>
      </c>
      <c r="N17" s="3"/>
      <c r="O17" s="20">
        <f>M17-N17</f>
        <v>360</v>
      </c>
      <c r="P17" s="34">
        <v>13</v>
      </c>
      <c r="Q17" s="44"/>
      <c r="R17" s="10"/>
    </row>
    <row r="18" spans="1:18" x14ac:dyDescent="0.2">
      <c r="A18" s="45" t="s">
        <v>706</v>
      </c>
      <c r="B18" s="31" t="s">
        <v>707</v>
      </c>
      <c r="C18" s="34">
        <v>10</v>
      </c>
      <c r="D18" s="22" t="s">
        <v>24</v>
      </c>
      <c r="E18" s="39" t="s">
        <v>671</v>
      </c>
      <c r="F18" s="9" t="s">
        <v>672</v>
      </c>
      <c r="G18" s="9"/>
      <c r="H18" s="41">
        <v>100</v>
      </c>
      <c r="I18" s="41">
        <v>100</v>
      </c>
      <c r="J18" s="41">
        <v>100</v>
      </c>
      <c r="K18" s="41">
        <v>60</v>
      </c>
      <c r="L18" s="41" t="s">
        <v>85</v>
      </c>
      <c r="M18" s="3">
        <f>SUM(H18:L18)</f>
        <v>360</v>
      </c>
      <c r="N18" s="3"/>
      <c r="O18" s="20">
        <f>M18-N18</f>
        <v>360</v>
      </c>
      <c r="P18" s="34">
        <v>14</v>
      </c>
      <c r="Q18" s="44"/>
      <c r="R18" s="10"/>
    </row>
    <row r="19" spans="1:18" x14ac:dyDescent="0.2">
      <c r="A19" s="18" t="s">
        <v>526</v>
      </c>
      <c r="B19" s="31" t="s">
        <v>527</v>
      </c>
      <c r="C19" s="34">
        <v>9</v>
      </c>
      <c r="D19" s="22" t="s">
        <v>23</v>
      </c>
      <c r="E19" s="39" t="s">
        <v>512</v>
      </c>
      <c r="F19" s="9" t="s">
        <v>513</v>
      </c>
      <c r="G19" s="9" t="s">
        <v>512</v>
      </c>
      <c r="H19" s="41">
        <v>100</v>
      </c>
      <c r="I19" s="41">
        <v>70</v>
      </c>
      <c r="J19" s="41">
        <v>100</v>
      </c>
      <c r="K19" s="41">
        <v>80</v>
      </c>
      <c r="L19" s="41">
        <v>5</v>
      </c>
      <c r="M19" s="3">
        <f>SUM(H19:L19)</f>
        <v>355</v>
      </c>
      <c r="N19" s="3"/>
      <c r="O19" s="20">
        <f>M19-N19</f>
        <v>355</v>
      </c>
      <c r="P19" s="34">
        <v>15</v>
      </c>
      <c r="Q19" s="44"/>
      <c r="R19" s="10"/>
    </row>
    <row r="20" spans="1:18" x14ac:dyDescent="0.2">
      <c r="A20" s="45" t="s">
        <v>783</v>
      </c>
      <c r="B20" s="31" t="s">
        <v>741</v>
      </c>
      <c r="C20" s="34">
        <v>11</v>
      </c>
      <c r="D20" s="22" t="s">
        <v>30</v>
      </c>
      <c r="E20" s="39" t="s">
        <v>742</v>
      </c>
      <c r="F20" s="9" t="s">
        <v>743</v>
      </c>
      <c r="G20" s="9" t="s">
        <v>742</v>
      </c>
      <c r="H20" s="41">
        <v>90</v>
      </c>
      <c r="I20" s="41">
        <v>60</v>
      </c>
      <c r="J20" s="41">
        <v>100</v>
      </c>
      <c r="K20" s="41">
        <v>100</v>
      </c>
      <c r="L20" s="41" t="s">
        <v>85</v>
      </c>
      <c r="M20" s="3">
        <f>SUM(H20:L20)</f>
        <v>350</v>
      </c>
      <c r="N20" s="3"/>
      <c r="O20" s="20">
        <f>M20-N20</f>
        <v>350</v>
      </c>
      <c r="P20" s="34">
        <v>16</v>
      </c>
      <c r="Q20" s="44"/>
      <c r="R20" s="10"/>
    </row>
    <row r="21" spans="1:18" x14ac:dyDescent="0.2">
      <c r="A21" s="18" t="s">
        <v>149</v>
      </c>
      <c r="B21" s="21" t="s">
        <v>111</v>
      </c>
      <c r="C21" s="34">
        <v>11</v>
      </c>
      <c r="D21" s="22" t="s">
        <v>27</v>
      </c>
      <c r="E21" s="35" t="s">
        <v>112</v>
      </c>
      <c r="F21" s="9" t="s">
        <v>113</v>
      </c>
      <c r="G21" s="9" t="s">
        <v>112</v>
      </c>
      <c r="H21" s="34">
        <v>90</v>
      </c>
      <c r="I21" s="34">
        <v>60</v>
      </c>
      <c r="J21" s="34">
        <v>100</v>
      </c>
      <c r="K21" s="34">
        <v>90</v>
      </c>
      <c r="L21" s="34" t="s">
        <v>85</v>
      </c>
      <c r="M21" s="3">
        <f>SUM(H21:L21)</f>
        <v>340</v>
      </c>
      <c r="N21" s="3"/>
      <c r="O21" s="20">
        <f>M21-N21</f>
        <v>340</v>
      </c>
      <c r="P21" s="34">
        <v>17</v>
      </c>
      <c r="Q21" s="37"/>
      <c r="R21" s="10"/>
    </row>
    <row r="22" spans="1:18" x14ac:dyDescent="0.2">
      <c r="A22" s="25" t="s">
        <v>271</v>
      </c>
      <c r="B22" s="31" t="s">
        <v>263</v>
      </c>
      <c r="C22" s="34">
        <v>11</v>
      </c>
      <c r="D22" s="22" t="s">
        <v>28</v>
      </c>
      <c r="E22" s="39" t="s">
        <v>238</v>
      </c>
      <c r="F22" s="9" t="s">
        <v>253</v>
      </c>
      <c r="G22" s="9" t="s">
        <v>238</v>
      </c>
      <c r="H22" s="41">
        <v>80</v>
      </c>
      <c r="I22" s="41">
        <v>50</v>
      </c>
      <c r="J22" s="41">
        <v>90</v>
      </c>
      <c r="K22" s="48">
        <v>100</v>
      </c>
      <c r="L22" s="41">
        <v>70</v>
      </c>
      <c r="M22" s="3">
        <f>SUM(H22:L22)</f>
        <v>390</v>
      </c>
      <c r="N22" s="3">
        <v>50</v>
      </c>
      <c r="O22" s="20">
        <f>M22-N22</f>
        <v>340</v>
      </c>
      <c r="P22" s="34">
        <v>18</v>
      </c>
      <c r="Q22" s="44"/>
      <c r="R22" s="10"/>
    </row>
    <row r="23" spans="1:18" x14ac:dyDescent="0.2">
      <c r="A23" s="33" t="s">
        <v>82</v>
      </c>
      <c r="B23" s="31" t="s">
        <v>75</v>
      </c>
      <c r="C23" s="34">
        <v>10</v>
      </c>
      <c r="D23" s="22" t="s">
        <v>70</v>
      </c>
      <c r="E23" s="39" t="s">
        <v>78</v>
      </c>
      <c r="F23" s="9" t="s">
        <v>79</v>
      </c>
      <c r="G23" s="9" t="s">
        <v>78</v>
      </c>
      <c r="H23" s="34">
        <v>100</v>
      </c>
      <c r="I23" s="34">
        <v>60</v>
      </c>
      <c r="J23" s="34">
        <v>100</v>
      </c>
      <c r="K23" s="34">
        <v>80</v>
      </c>
      <c r="L23" s="34" t="s">
        <v>85</v>
      </c>
      <c r="M23" s="3">
        <f>SUM(H23:L23)</f>
        <v>340</v>
      </c>
      <c r="N23" s="3"/>
      <c r="O23" s="20">
        <f>M23-N23</f>
        <v>340</v>
      </c>
      <c r="P23" s="34">
        <v>19</v>
      </c>
      <c r="Q23" s="37"/>
      <c r="R23" s="10"/>
    </row>
    <row r="24" spans="1:18" x14ac:dyDescent="0.2">
      <c r="A24" s="33" t="s">
        <v>83</v>
      </c>
      <c r="B24" s="31" t="s">
        <v>77</v>
      </c>
      <c r="C24" s="34">
        <v>11</v>
      </c>
      <c r="D24" s="22" t="s">
        <v>70</v>
      </c>
      <c r="E24" s="39" t="s">
        <v>78</v>
      </c>
      <c r="F24" s="9" t="s">
        <v>79</v>
      </c>
      <c r="G24" s="9" t="s">
        <v>78</v>
      </c>
      <c r="H24" s="34">
        <v>90</v>
      </c>
      <c r="I24" s="34">
        <v>90</v>
      </c>
      <c r="J24" s="34">
        <v>100</v>
      </c>
      <c r="K24" s="48">
        <v>70</v>
      </c>
      <c r="L24" s="34" t="s">
        <v>85</v>
      </c>
      <c r="M24" s="3">
        <f>SUM(H24:L24)</f>
        <v>350</v>
      </c>
      <c r="N24" s="3">
        <v>10</v>
      </c>
      <c r="O24" s="20">
        <f>M24-N24</f>
        <v>340</v>
      </c>
      <c r="P24" s="34">
        <v>20</v>
      </c>
      <c r="Q24" s="37"/>
      <c r="R24" s="10"/>
    </row>
    <row r="25" spans="1:18" x14ac:dyDescent="0.2">
      <c r="A25" s="45" t="s">
        <v>689</v>
      </c>
      <c r="B25" s="31" t="s">
        <v>690</v>
      </c>
      <c r="C25" s="34">
        <v>10</v>
      </c>
      <c r="D25" s="22" t="s">
        <v>24</v>
      </c>
      <c r="E25" s="39" t="s">
        <v>667</v>
      </c>
      <c r="F25" s="9" t="s">
        <v>668</v>
      </c>
      <c r="G25" s="9"/>
      <c r="H25" s="41">
        <v>90</v>
      </c>
      <c r="I25" s="41">
        <v>60</v>
      </c>
      <c r="J25" s="41">
        <v>80</v>
      </c>
      <c r="K25" s="41">
        <v>100</v>
      </c>
      <c r="L25" s="41">
        <v>10</v>
      </c>
      <c r="M25" s="3">
        <f>SUM(H25:L25)</f>
        <v>340</v>
      </c>
      <c r="N25" s="3"/>
      <c r="O25" s="20">
        <f>M25-N25</f>
        <v>340</v>
      </c>
      <c r="P25" s="34">
        <v>21</v>
      </c>
      <c r="Q25" s="44"/>
      <c r="R25" s="10"/>
    </row>
    <row r="26" spans="1:18" x14ac:dyDescent="0.2">
      <c r="A26" s="45" t="s">
        <v>421</v>
      </c>
      <c r="B26" s="31" t="s">
        <v>397</v>
      </c>
      <c r="C26" s="34">
        <v>10</v>
      </c>
      <c r="D26" s="22" t="s">
        <v>19</v>
      </c>
      <c r="E26" s="4" t="s">
        <v>398</v>
      </c>
      <c r="F26" s="29" t="s">
        <v>399</v>
      </c>
      <c r="G26" s="29" t="s">
        <v>398</v>
      </c>
      <c r="H26" s="11">
        <v>90</v>
      </c>
      <c r="I26" s="11">
        <v>40</v>
      </c>
      <c r="J26" s="41">
        <v>100</v>
      </c>
      <c r="K26" s="11">
        <v>100</v>
      </c>
      <c r="L26" s="11" t="s">
        <v>85</v>
      </c>
      <c r="M26" s="3">
        <f>SUM(H26:L26)</f>
        <v>330</v>
      </c>
      <c r="N26" s="3"/>
      <c r="O26" s="20">
        <f>M26-N26</f>
        <v>330</v>
      </c>
      <c r="P26" s="34">
        <v>22</v>
      </c>
      <c r="Q26" s="16"/>
      <c r="R26" s="10"/>
    </row>
    <row r="27" spans="1:18" x14ac:dyDescent="0.2">
      <c r="A27" s="45" t="s">
        <v>675</v>
      </c>
      <c r="B27" s="31" t="s">
        <v>676</v>
      </c>
      <c r="C27" s="34">
        <v>11</v>
      </c>
      <c r="D27" s="22" t="s">
        <v>24</v>
      </c>
      <c r="E27" s="39" t="s">
        <v>659</v>
      </c>
      <c r="F27" s="9" t="s">
        <v>660</v>
      </c>
      <c r="G27" s="9"/>
      <c r="H27" s="11">
        <v>90</v>
      </c>
      <c r="I27" s="41">
        <v>50</v>
      </c>
      <c r="J27" s="11">
        <v>90</v>
      </c>
      <c r="K27" s="11">
        <v>100</v>
      </c>
      <c r="L27" s="11" t="s">
        <v>85</v>
      </c>
      <c r="M27" s="3">
        <f>SUM(H27:L27)</f>
        <v>330</v>
      </c>
      <c r="N27" s="3"/>
      <c r="O27" s="20">
        <f>M27-N27</f>
        <v>330</v>
      </c>
      <c r="P27" s="34">
        <v>23</v>
      </c>
      <c r="Q27" s="16"/>
      <c r="R27" s="10"/>
    </row>
    <row r="28" spans="1:18" x14ac:dyDescent="0.2">
      <c r="A28" s="45" t="s">
        <v>782</v>
      </c>
      <c r="B28" s="31" t="s">
        <v>739</v>
      </c>
      <c r="C28" s="34">
        <v>11</v>
      </c>
      <c r="D28" s="22" t="s">
        <v>30</v>
      </c>
      <c r="E28" s="39" t="s">
        <v>734</v>
      </c>
      <c r="F28" s="9" t="s">
        <v>740</v>
      </c>
      <c r="G28" s="9" t="s">
        <v>734</v>
      </c>
      <c r="H28" s="11">
        <v>100</v>
      </c>
      <c r="I28" s="11">
        <v>70</v>
      </c>
      <c r="J28" s="48">
        <v>100</v>
      </c>
      <c r="K28" s="11">
        <v>50</v>
      </c>
      <c r="L28" s="11">
        <v>60</v>
      </c>
      <c r="M28" s="3">
        <f>SUM(H28:L28)</f>
        <v>380</v>
      </c>
      <c r="N28" s="3">
        <v>50</v>
      </c>
      <c r="O28" s="20">
        <f>M28-N28</f>
        <v>330</v>
      </c>
      <c r="P28" s="34">
        <v>24</v>
      </c>
      <c r="Q28" s="16"/>
      <c r="R28" s="10"/>
    </row>
    <row r="29" spans="1:18" x14ac:dyDescent="0.2">
      <c r="A29" s="45" t="s">
        <v>518</v>
      </c>
      <c r="B29" s="31" t="s">
        <v>519</v>
      </c>
      <c r="C29" s="34">
        <v>11</v>
      </c>
      <c r="D29" s="22" t="s">
        <v>23</v>
      </c>
      <c r="E29" s="39" t="s">
        <v>520</v>
      </c>
      <c r="F29" s="9" t="s">
        <v>521</v>
      </c>
      <c r="G29" s="9" t="s">
        <v>520</v>
      </c>
      <c r="H29" s="41">
        <v>100</v>
      </c>
      <c r="I29" s="41">
        <v>20</v>
      </c>
      <c r="J29" s="41">
        <v>100</v>
      </c>
      <c r="K29" s="41">
        <v>100</v>
      </c>
      <c r="L29" s="41">
        <v>5</v>
      </c>
      <c r="M29" s="3">
        <f>SUM(H29:L29)</f>
        <v>325</v>
      </c>
      <c r="N29" s="3"/>
      <c r="O29" s="20">
        <f>M29-N29</f>
        <v>325</v>
      </c>
      <c r="P29" s="34">
        <v>25</v>
      </c>
      <c r="Q29" s="44"/>
      <c r="R29" s="10"/>
    </row>
    <row r="30" spans="1:18" x14ac:dyDescent="0.2">
      <c r="A30" s="18" t="s">
        <v>510</v>
      </c>
      <c r="B30" s="31" t="s">
        <v>511</v>
      </c>
      <c r="C30" s="34">
        <v>9</v>
      </c>
      <c r="D30" s="22" t="s">
        <v>23</v>
      </c>
      <c r="E30" s="39" t="s">
        <v>512</v>
      </c>
      <c r="F30" s="9" t="s">
        <v>513</v>
      </c>
      <c r="G30" s="9" t="s">
        <v>512</v>
      </c>
      <c r="H30" s="11">
        <v>100</v>
      </c>
      <c r="I30" s="11">
        <v>30</v>
      </c>
      <c r="J30" s="11">
        <v>100</v>
      </c>
      <c r="K30" s="11">
        <v>90</v>
      </c>
      <c r="L30" s="11">
        <v>0</v>
      </c>
      <c r="M30" s="3">
        <f>SUM(H30:L30)</f>
        <v>320</v>
      </c>
      <c r="N30" s="3"/>
      <c r="O30" s="20">
        <f>M30-N30</f>
        <v>320</v>
      </c>
      <c r="P30" s="34">
        <v>26</v>
      </c>
      <c r="Q30" s="16"/>
      <c r="R30" s="10"/>
    </row>
    <row r="31" spans="1:18" x14ac:dyDescent="0.2">
      <c r="A31" s="18" t="s">
        <v>538</v>
      </c>
      <c r="B31" s="31" t="s">
        <v>539</v>
      </c>
      <c r="C31" s="34">
        <v>11</v>
      </c>
      <c r="D31" s="22" t="s">
        <v>23</v>
      </c>
      <c r="E31" s="39" t="s">
        <v>512</v>
      </c>
      <c r="F31" s="9" t="s">
        <v>513</v>
      </c>
      <c r="G31" s="9" t="s">
        <v>512</v>
      </c>
      <c r="H31" s="11">
        <v>90</v>
      </c>
      <c r="I31" s="11">
        <v>70</v>
      </c>
      <c r="J31" s="11">
        <v>80</v>
      </c>
      <c r="K31" s="11">
        <v>80</v>
      </c>
      <c r="L31" s="11" t="s">
        <v>85</v>
      </c>
      <c r="M31" s="3">
        <f>SUM(H31:L31)</f>
        <v>320</v>
      </c>
      <c r="N31" s="3"/>
      <c r="O31" s="20">
        <f>M31-N31</f>
        <v>320</v>
      </c>
      <c r="P31" s="34">
        <v>27</v>
      </c>
      <c r="Q31" s="16"/>
      <c r="R31" s="10"/>
    </row>
    <row r="32" spans="1:18" x14ac:dyDescent="0.2">
      <c r="A32" s="45" t="s">
        <v>159</v>
      </c>
      <c r="B32" s="21" t="s">
        <v>137</v>
      </c>
      <c r="C32" s="34">
        <v>9</v>
      </c>
      <c r="D32" s="22" t="s">
        <v>27</v>
      </c>
      <c r="E32" s="35" t="s">
        <v>109</v>
      </c>
      <c r="F32" s="9" t="s">
        <v>110</v>
      </c>
      <c r="G32" s="9" t="s">
        <v>109</v>
      </c>
      <c r="H32" s="11">
        <v>100</v>
      </c>
      <c r="I32" s="11">
        <v>40</v>
      </c>
      <c r="J32" s="41">
        <v>80</v>
      </c>
      <c r="K32" s="48">
        <v>90</v>
      </c>
      <c r="L32" s="11" t="s">
        <v>85</v>
      </c>
      <c r="M32" s="3">
        <f>SUM(H32:L32)</f>
        <v>310</v>
      </c>
      <c r="N32" s="3">
        <v>10</v>
      </c>
      <c r="O32" s="20">
        <f>M32-N32</f>
        <v>300</v>
      </c>
      <c r="P32" s="34">
        <v>28</v>
      </c>
      <c r="Q32" s="16"/>
      <c r="R32" s="10"/>
    </row>
    <row r="33" spans="1:18" x14ac:dyDescent="0.2">
      <c r="A33" s="45" t="s">
        <v>800</v>
      </c>
      <c r="B33" s="31" t="s">
        <v>778</v>
      </c>
      <c r="C33" s="34">
        <v>11</v>
      </c>
      <c r="D33" s="22" t="s">
        <v>30</v>
      </c>
      <c r="E33" s="39" t="s">
        <v>759</v>
      </c>
      <c r="F33" s="39" t="s">
        <v>760</v>
      </c>
      <c r="G33" s="39" t="s">
        <v>759</v>
      </c>
      <c r="H33" s="41">
        <v>90</v>
      </c>
      <c r="I33" s="11">
        <v>70</v>
      </c>
      <c r="J33" s="48">
        <v>100</v>
      </c>
      <c r="K33" s="48">
        <v>100</v>
      </c>
      <c r="L33" s="48">
        <v>2.5</v>
      </c>
      <c r="M33" s="3">
        <f>SUM(H33:L33)</f>
        <v>362.5</v>
      </c>
      <c r="N33" s="3">
        <f>50+15+L33/2</f>
        <v>66.25</v>
      </c>
      <c r="O33" s="20">
        <f>M33-N33</f>
        <v>296.25</v>
      </c>
      <c r="P33" s="34">
        <v>29</v>
      </c>
      <c r="Q33" s="16"/>
      <c r="R33" s="10"/>
    </row>
    <row r="34" spans="1:18" x14ac:dyDescent="0.2">
      <c r="A34" s="18" t="s">
        <v>229</v>
      </c>
      <c r="B34" s="21" t="s">
        <v>210</v>
      </c>
      <c r="C34" s="34">
        <v>11</v>
      </c>
      <c r="D34" s="22" t="s">
        <v>12</v>
      </c>
      <c r="E34" s="35" t="s">
        <v>211</v>
      </c>
      <c r="F34" s="9" t="s">
        <v>212</v>
      </c>
      <c r="G34" s="9" t="s">
        <v>211</v>
      </c>
      <c r="H34" s="11">
        <v>90</v>
      </c>
      <c r="I34" s="11">
        <v>70</v>
      </c>
      <c r="J34" s="48">
        <v>90</v>
      </c>
      <c r="K34" s="11">
        <v>90</v>
      </c>
      <c r="L34" s="11" t="s">
        <v>85</v>
      </c>
      <c r="M34" s="3">
        <f>SUM(H34:L34)</f>
        <v>340</v>
      </c>
      <c r="N34" s="3">
        <v>45</v>
      </c>
      <c r="O34" s="20">
        <f>M34-N34</f>
        <v>295</v>
      </c>
      <c r="P34" s="34">
        <v>30</v>
      </c>
      <c r="Q34" s="16"/>
      <c r="R34" s="10"/>
    </row>
    <row r="35" spans="1:18" x14ac:dyDescent="0.2">
      <c r="A35" s="25" t="s">
        <v>269</v>
      </c>
      <c r="B35" s="31" t="s">
        <v>260</v>
      </c>
      <c r="C35" s="34">
        <v>11</v>
      </c>
      <c r="D35" s="22" t="s">
        <v>28</v>
      </c>
      <c r="E35" s="39" t="s">
        <v>238</v>
      </c>
      <c r="F35" s="9" t="s">
        <v>253</v>
      </c>
      <c r="G35" s="9" t="s">
        <v>238</v>
      </c>
      <c r="H35" s="11">
        <v>100</v>
      </c>
      <c r="I35" s="48">
        <v>10</v>
      </c>
      <c r="J35" s="11">
        <v>80</v>
      </c>
      <c r="K35" s="48">
        <v>80</v>
      </c>
      <c r="L35" s="11">
        <v>70</v>
      </c>
      <c r="M35" s="3">
        <f>SUM(H35:L35)</f>
        <v>340</v>
      </c>
      <c r="N35" s="3">
        <f>5+40</f>
        <v>45</v>
      </c>
      <c r="O35" s="20">
        <f>M35-N35</f>
        <v>295</v>
      </c>
      <c r="P35" s="34">
        <v>31</v>
      </c>
      <c r="Q35" s="16"/>
      <c r="R35" s="10"/>
    </row>
    <row r="36" spans="1:18" x14ac:dyDescent="0.2">
      <c r="A36" s="18" t="s">
        <v>657</v>
      </c>
      <c r="B36" s="31" t="s">
        <v>658</v>
      </c>
      <c r="C36" s="34">
        <v>10</v>
      </c>
      <c r="D36" s="22" t="s">
        <v>24</v>
      </c>
      <c r="E36" s="39" t="s">
        <v>659</v>
      </c>
      <c r="F36" s="9" t="s">
        <v>660</v>
      </c>
      <c r="G36" s="9"/>
      <c r="H36" s="11">
        <v>100</v>
      </c>
      <c r="I36" s="11">
        <v>0</v>
      </c>
      <c r="J36" s="11">
        <v>100</v>
      </c>
      <c r="K36" s="11">
        <v>90</v>
      </c>
      <c r="L36" s="11" t="s">
        <v>85</v>
      </c>
      <c r="M36" s="3">
        <f>SUM(H36:L36)</f>
        <v>290</v>
      </c>
      <c r="N36" s="3"/>
      <c r="O36" s="20">
        <f>M36-N36</f>
        <v>290</v>
      </c>
      <c r="P36" s="34">
        <v>32</v>
      </c>
      <c r="Q36" s="16"/>
      <c r="R36" s="10"/>
    </row>
    <row r="37" spans="1:18" x14ac:dyDescent="0.2">
      <c r="A37" s="18" t="s">
        <v>785</v>
      </c>
      <c r="B37" s="31" t="s">
        <v>747</v>
      </c>
      <c r="C37" s="34">
        <v>8</v>
      </c>
      <c r="D37" s="22" t="s">
        <v>30</v>
      </c>
      <c r="E37" s="39" t="s">
        <v>734</v>
      </c>
      <c r="F37" s="9" t="s">
        <v>740</v>
      </c>
      <c r="G37" s="9" t="s">
        <v>734</v>
      </c>
      <c r="H37" s="11">
        <v>100</v>
      </c>
      <c r="I37" s="11">
        <v>40</v>
      </c>
      <c r="J37" s="48">
        <v>100</v>
      </c>
      <c r="K37" s="11">
        <v>100</v>
      </c>
      <c r="L37" s="11" t="s">
        <v>85</v>
      </c>
      <c r="M37" s="3">
        <f>SUM(H37:L37)</f>
        <v>340</v>
      </c>
      <c r="N37" s="3">
        <v>50</v>
      </c>
      <c r="O37" s="20">
        <f>M37-N37</f>
        <v>290</v>
      </c>
      <c r="P37" s="34">
        <v>33</v>
      </c>
      <c r="Q37" s="16"/>
      <c r="R37" s="10"/>
    </row>
    <row r="38" spans="1:18" x14ac:dyDescent="0.2">
      <c r="A38" s="33" t="s">
        <v>495</v>
      </c>
      <c r="B38" s="31" t="s">
        <v>464</v>
      </c>
      <c r="C38" s="34">
        <v>10</v>
      </c>
      <c r="D38" s="22" t="s">
        <v>32</v>
      </c>
      <c r="E38" s="39" t="s">
        <v>465</v>
      </c>
      <c r="F38" s="9" t="s">
        <v>466</v>
      </c>
      <c r="G38" s="9" t="s">
        <v>465</v>
      </c>
      <c r="H38" s="11">
        <v>100</v>
      </c>
      <c r="I38" s="11">
        <v>30</v>
      </c>
      <c r="J38" s="41">
        <v>100</v>
      </c>
      <c r="K38" s="11">
        <v>30</v>
      </c>
      <c r="L38" s="11">
        <v>15</v>
      </c>
      <c r="M38" s="3">
        <f>SUM(H38:L38)</f>
        <v>275</v>
      </c>
      <c r="N38" s="3"/>
      <c r="O38" s="20">
        <f>M38-N38</f>
        <v>275</v>
      </c>
      <c r="P38" s="34">
        <v>34</v>
      </c>
      <c r="Q38" s="16"/>
      <c r="R38" s="10" t="s">
        <v>853</v>
      </c>
    </row>
    <row r="39" spans="1:18" x14ac:dyDescent="0.2">
      <c r="A39" s="18" t="s">
        <v>500</v>
      </c>
      <c r="B39" s="31" t="s">
        <v>479</v>
      </c>
      <c r="C39" s="34">
        <v>11</v>
      </c>
      <c r="D39" s="22" t="s">
        <v>32</v>
      </c>
      <c r="E39" s="39" t="s">
        <v>480</v>
      </c>
      <c r="F39" s="9" t="s">
        <v>481</v>
      </c>
      <c r="G39" s="9" t="s">
        <v>480</v>
      </c>
      <c r="H39" s="11">
        <v>90</v>
      </c>
      <c r="I39" s="11">
        <v>0</v>
      </c>
      <c r="J39" s="48">
        <v>100</v>
      </c>
      <c r="K39" s="11">
        <v>100</v>
      </c>
      <c r="L39" s="11">
        <v>35</v>
      </c>
      <c r="M39" s="3">
        <f>SUM(H39:L39)</f>
        <v>325</v>
      </c>
      <c r="N39" s="3">
        <v>50</v>
      </c>
      <c r="O39" s="20">
        <f>M39-N39</f>
        <v>275</v>
      </c>
      <c r="P39" s="34">
        <v>35</v>
      </c>
      <c r="Q39" s="16"/>
      <c r="R39" s="10"/>
    </row>
    <row r="40" spans="1:18" x14ac:dyDescent="0.2">
      <c r="A40" s="18" t="s">
        <v>781</v>
      </c>
      <c r="B40" s="31" t="s">
        <v>736</v>
      </c>
      <c r="C40" s="34">
        <v>10</v>
      </c>
      <c r="D40" s="22" t="s">
        <v>30</v>
      </c>
      <c r="E40" s="39" t="s">
        <v>737</v>
      </c>
      <c r="F40" s="9" t="s">
        <v>738</v>
      </c>
      <c r="G40" s="9" t="s">
        <v>737</v>
      </c>
      <c r="H40" s="11">
        <v>90</v>
      </c>
      <c r="I40" s="11">
        <v>30</v>
      </c>
      <c r="J40" s="11">
        <v>90</v>
      </c>
      <c r="K40" s="48">
        <v>90</v>
      </c>
      <c r="L40" s="11">
        <f>7/2*5</f>
        <v>17.5</v>
      </c>
      <c r="M40" s="3">
        <f>SUM(H40:L40)</f>
        <v>317.5</v>
      </c>
      <c r="N40" s="3">
        <v>45</v>
      </c>
      <c r="O40" s="20">
        <f>M40-N40</f>
        <v>272.5</v>
      </c>
      <c r="P40" s="34">
        <v>36</v>
      </c>
      <c r="Q40" s="16"/>
      <c r="R40" s="10"/>
    </row>
    <row r="41" spans="1:18" x14ac:dyDescent="0.2">
      <c r="A41" s="18" t="s">
        <v>665</v>
      </c>
      <c r="B41" s="31" t="s">
        <v>666</v>
      </c>
      <c r="C41" s="34">
        <v>11</v>
      </c>
      <c r="D41" s="22" t="s">
        <v>24</v>
      </c>
      <c r="E41" s="39" t="s">
        <v>667</v>
      </c>
      <c r="F41" s="9" t="s">
        <v>668</v>
      </c>
      <c r="G41" s="9"/>
      <c r="H41" s="11">
        <v>90</v>
      </c>
      <c r="I41" s="11">
        <v>20</v>
      </c>
      <c r="J41" s="41">
        <v>100</v>
      </c>
      <c r="K41" s="11">
        <v>50</v>
      </c>
      <c r="L41" s="48">
        <v>20</v>
      </c>
      <c r="M41" s="3">
        <f>SUM(H41:L41)</f>
        <v>280</v>
      </c>
      <c r="N41" s="3">
        <v>10</v>
      </c>
      <c r="O41" s="20">
        <f>M41-N41</f>
        <v>270</v>
      </c>
      <c r="P41" s="34">
        <v>37</v>
      </c>
      <c r="Q41" s="16"/>
      <c r="R41" s="10"/>
    </row>
    <row r="42" spans="1:18" x14ac:dyDescent="0.2">
      <c r="A42" s="33" t="s">
        <v>579</v>
      </c>
      <c r="B42" s="31" t="s">
        <v>580</v>
      </c>
      <c r="C42" s="34">
        <v>8</v>
      </c>
      <c r="D42" s="22" t="s">
        <v>568</v>
      </c>
      <c r="E42" s="39" t="s">
        <v>569</v>
      </c>
      <c r="F42" s="9" t="s">
        <v>570</v>
      </c>
      <c r="G42" s="9" t="s">
        <v>569</v>
      </c>
      <c r="H42" s="11">
        <v>90</v>
      </c>
      <c r="I42" s="11">
        <v>80</v>
      </c>
      <c r="J42" s="48">
        <v>100</v>
      </c>
      <c r="K42" s="48">
        <v>40</v>
      </c>
      <c r="L42" s="41">
        <v>5</v>
      </c>
      <c r="M42" s="3">
        <f>SUM(H42:L42)</f>
        <v>315</v>
      </c>
      <c r="N42" s="3">
        <f>50+0</f>
        <v>50</v>
      </c>
      <c r="O42" s="20">
        <f>M42-N42</f>
        <v>265</v>
      </c>
      <c r="P42" s="34">
        <v>38</v>
      </c>
      <c r="Q42" s="16"/>
      <c r="R42" s="10"/>
    </row>
    <row r="43" spans="1:18" x14ac:dyDescent="0.2">
      <c r="A43" s="18" t="s">
        <v>797</v>
      </c>
      <c r="B43" s="31" t="s">
        <v>775</v>
      </c>
      <c r="C43" s="34">
        <v>11</v>
      </c>
      <c r="D43" s="22" t="s">
        <v>30</v>
      </c>
      <c r="E43" s="39" t="s">
        <v>742</v>
      </c>
      <c r="F43" s="9" t="s">
        <v>743</v>
      </c>
      <c r="G43" s="9" t="s">
        <v>742</v>
      </c>
      <c r="H43" s="11">
        <v>90</v>
      </c>
      <c r="I43" s="11">
        <v>40</v>
      </c>
      <c r="J43" s="48">
        <v>100</v>
      </c>
      <c r="K43" s="48">
        <v>100</v>
      </c>
      <c r="L43" s="11" t="s">
        <v>85</v>
      </c>
      <c r="M43" s="3">
        <f>SUM(H43:L43)</f>
        <v>330</v>
      </c>
      <c r="N43" s="3">
        <f>50+15</f>
        <v>65</v>
      </c>
      <c r="O43" s="20">
        <f>M43-N43</f>
        <v>265</v>
      </c>
      <c r="P43" s="34">
        <v>39</v>
      </c>
      <c r="Q43" s="16"/>
      <c r="R43" s="10"/>
    </row>
    <row r="44" spans="1:18" x14ac:dyDescent="0.2">
      <c r="A44" s="45" t="s">
        <v>102</v>
      </c>
      <c r="B44" s="31" t="s">
        <v>86</v>
      </c>
      <c r="C44" s="34">
        <v>8</v>
      </c>
      <c r="D44" s="22" t="s">
        <v>25</v>
      </c>
      <c r="E44" s="39" t="s">
        <v>87</v>
      </c>
      <c r="F44" s="9" t="s">
        <v>88</v>
      </c>
      <c r="G44" s="9" t="s">
        <v>89</v>
      </c>
      <c r="H44" s="38">
        <v>100</v>
      </c>
      <c r="I44" s="38">
        <v>20</v>
      </c>
      <c r="J44" s="38">
        <v>50</v>
      </c>
      <c r="K44" s="38">
        <v>90</v>
      </c>
      <c r="L44" s="38" t="s">
        <v>85</v>
      </c>
      <c r="M44" s="38">
        <f>SUM(H44:L44)</f>
        <v>260</v>
      </c>
      <c r="N44" s="38"/>
      <c r="O44" s="49">
        <f>M44-N44</f>
        <v>260</v>
      </c>
      <c r="P44" s="34">
        <v>40</v>
      </c>
      <c r="Q44" s="37"/>
      <c r="R44" s="10"/>
    </row>
    <row r="45" spans="1:18" x14ac:dyDescent="0.2">
      <c r="A45" s="45" t="s">
        <v>687</v>
      </c>
      <c r="B45" s="31" t="s">
        <v>688</v>
      </c>
      <c r="C45" s="34">
        <v>10</v>
      </c>
      <c r="D45" s="22" t="s">
        <v>24</v>
      </c>
      <c r="E45" s="39" t="s">
        <v>659</v>
      </c>
      <c r="F45" s="9" t="s">
        <v>660</v>
      </c>
      <c r="G45" s="9"/>
      <c r="H45" s="11">
        <v>90</v>
      </c>
      <c r="I45" s="11">
        <v>10</v>
      </c>
      <c r="J45" s="11">
        <v>100</v>
      </c>
      <c r="K45" s="41">
        <v>60</v>
      </c>
      <c r="L45" s="11" t="s">
        <v>85</v>
      </c>
      <c r="M45" s="3">
        <f>SUM(H45:L45)</f>
        <v>260</v>
      </c>
      <c r="N45" s="3"/>
      <c r="O45" s="20">
        <f>M45-N45</f>
        <v>260</v>
      </c>
      <c r="P45" s="34">
        <v>41</v>
      </c>
      <c r="Q45" s="16"/>
      <c r="R45" s="10"/>
    </row>
    <row r="46" spans="1:18" x14ac:dyDescent="0.2">
      <c r="A46" s="45" t="s">
        <v>438</v>
      </c>
      <c r="B46" s="31" t="s">
        <v>435</v>
      </c>
      <c r="C46" s="34">
        <v>11</v>
      </c>
      <c r="D46" s="22" t="s">
        <v>33</v>
      </c>
      <c r="E46" s="39" t="s">
        <v>436</v>
      </c>
      <c r="F46" s="9" t="s">
        <v>437</v>
      </c>
      <c r="G46" s="9" t="s">
        <v>436</v>
      </c>
      <c r="H46" s="11">
        <v>90</v>
      </c>
      <c r="I46" s="11">
        <v>0</v>
      </c>
      <c r="J46" s="48">
        <v>100</v>
      </c>
      <c r="K46" s="11">
        <v>100</v>
      </c>
      <c r="L46" s="11">
        <v>15</v>
      </c>
      <c r="M46" s="3">
        <f>SUM(H46:L46)</f>
        <v>305</v>
      </c>
      <c r="N46" s="3">
        <v>50</v>
      </c>
      <c r="O46" s="20">
        <f>M46-N46</f>
        <v>255</v>
      </c>
      <c r="P46" s="34">
        <v>42</v>
      </c>
      <c r="Q46" s="16"/>
      <c r="R46" s="10"/>
    </row>
    <row r="47" spans="1:18" x14ac:dyDescent="0.2">
      <c r="A47" s="45" t="s">
        <v>318</v>
      </c>
      <c r="B47" s="31" t="s">
        <v>319</v>
      </c>
      <c r="C47" s="34">
        <v>9</v>
      </c>
      <c r="D47" s="22" t="s">
        <v>14</v>
      </c>
      <c r="E47" s="39" t="s">
        <v>320</v>
      </c>
      <c r="F47" s="9" t="s">
        <v>321</v>
      </c>
      <c r="G47" s="9" t="s">
        <v>320</v>
      </c>
      <c r="H47" s="11">
        <v>10</v>
      </c>
      <c r="I47" s="41">
        <v>60</v>
      </c>
      <c r="J47" s="41">
        <v>100</v>
      </c>
      <c r="K47" s="41">
        <v>60</v>
      </c>
      <c r="L47" s="11">
        <v>20</v>
      </c>
      <c r="M47" s="3">
        <f>SUM(H47:L47)</f>
        <v>250</v>
      </c>
      <c r="N47" s="3"/>
      <c r="O47" s="20">
        <f>M47-N47</f>
        <v>250</v>
      </c>
      <c r="P47" s="34">
        <v>43</v>
      </c>
      <c r="Q47" s="16"/>
      <c r="R47" s="10"/>
    </row>
    <row r="48" spans="1:18" x14ac:dyDescent="0.2">
      <c r="A48" s="45" t="s">
        <v>784</v>
      </c>
      <c r="B48" s="31" t="s">
        <v>744</v>
      </c>
      <c r="C48" s="34">
        <v>8</v>
      </c>
      <c r="D48" s="22" t="s">
        <v>30</v>
      </c>
      <c r="E48" s="39" t="s">
        <v>745</v>
      </c>
      <c r="F48" s="39" t="s">
        <v>746</v>
      </c>
      <c r="G48" s="39" t="s">
        <v>745</v>
      </c>
      <c r="H48" s="11">
        <v>100</v>
      </c>
      <c r="I48" s="11" t="s">
        <v>85</v>
      </c>
      <c r="J48" s="48">
        <v>100</v>
      </c>
      <c r="K48" s="11">
        <v>100</v>
      </c>
      <c r="L48" s="11" t="s">
        <v>85</v>
      </c>
      <c r="M48" s="3">
        <f>SUM(H48:L48)</f>
        <v>300</v>
      </c>
      <c r="N48" s="3">
        <v>50</v>
      </c>
      <c r="O48" s="20">
        <f>M48-N48</f>
        <v>250</v>
      </c>
      <c r="P48" s="34">
        <v>44</v>
      </c>
      <c r="Q48" s="16"/>
      <c r="R48" s="10"/>
    </row>
    <row r="49" spans="1:18" x14ac:dyDescent="0.2">
      <c r="A49" s="26" t="s">
        <v>270</v>
      </c>
      <c r="B49" s="47" t="s">
        <v>264</v>
      </c>
      <c r="C49" s="41">
        <v>11</v>
      </c>
      <c r="D49" s="22" t="s">
        <v>28</v>
      </c>
      <c r="E49" s="42" t="s">
        <v>265</v>
      </c>
      <c r="F49" s="42" t="s">
        <v>266</v>
      </c>
      <c r="G49" s="43" t="s">
        <v>265</v>
      </c>
      <c r="H49" s="11">
        <v>90</v>
      </c>
      <c r="I49" s="11">
        <v>20</v>
      </c>
      <c r="J49" s="48">
        <v>90</v>
      </c>
      <c r="K49" s="41">
        <v>90</v>
      </c>
      <c r="L49" s="11" t="s">
        <v>85</v>
      </c>
      <c r="M49" s="3">
        <f>SUM(H49:L49)</f>
        <v>290</v>
      </c>
      <c r="N49" s="3">
        <v>45</v>
      </c>
      <c r="O49" s="20">
        <f>M49-N49</f>
        <v>245</v>
      </c>
      <c r="P49" s="34">
        <v>45</v>
      </c>
      <c r="Q49" s="16"/>
      <c r="R49" s="10"/>
    </row>
    <row r="50" spans="1:18" x14ac:dyDescent="0.2">
      <c r="A50" s="27" t="s">
        <v>272</v>
      </c>
      <c r="B50" s="39" t="s">
        <v>257</v>
      </c>
      <c r="C50" s="34">
        <v>10</v>
      </c>
      <c r="D50" s="35" t="s">
        <v>28</v>
      </c>
      <c r="E50" s="39" t="s">
        <v>242</v>
      </c>
      <c r="F50" s="39" t="s">
        <v>243</v>
      </c>
      <c r="G50" s="39" t="s">
        <v>242</v>
      </c>
      <c r="H50" s="11">
        <v>90</v>
      </c>
      <c r="I50" s="11">
        <v>70</v>
      </c>
      <c r="J50" s="48">
        <v>100</v>
      </c>
      <c r="K50" s="48">
        <v>70</v>
      </c>
      <c r="L50" s="11" t="s">
        <v>85</v>
      </c>
      <c r="M50" s="3">
        <f>SUM(H50:L50)</f>
        <v>330</v>
      </c>
      <c r="N50" s="3">
        <f>50+35</f>
        <v>85</v>
      </c>
      <c r="O50" s="20">
        <f>M50-N50</f>
        <v>245</v>
      </c>
      <c r="P50" s="34">
        <v>46</v>
      </c>
      <c r="Q50" s="16"/>
      <c r="R50" s="10"/>
    </row>
    <row r="51" spans="1:18" x14ac:dyDescent="0.2">
      <c r="A51" s="45" t="s">
        <v>453</v>
      </c>
      <c r="B51" s="9" t="s">
        <v>446</v>
      </c>
      <c r="C51" s="46">
        <v>10</v>
      </c>
      <c r="D51" s="4" t="s">
        <v>31</v>
      </c>
      <c r="E51" s="9" t="s">
        <v>447</v>
      </c>
      <c r="F51" s="9" t="s">
        <v>448</v>
      </c>
      <c r="G51" s="9" t="s">
        <v>447</v>
      </c>
      <c r="H51" s="11">
        <v>90</v>
      </c>
      <c r="I51" s="11">
        <v>60</v>
      </c>
      <c r="J51" s="48">
        <v>90</v>
      </c>
      <c r="K51" s="48">
        <v>100</v>
      </c>
      <c r="L51" s="11" t="s">
        <v>85</v>
      </c>
      <c r="M51" s="3">
        <f>SUM(H51:L51)</f>
        <v>340</v>
      </c>
      <c r="N51" s="3">
        <f>45+50</f>
        <v>95</v>
      </c>
      <c r="O51" s="20">
        <f>M51-N51</f>
        <v>245</v>
      </c>
      <c r="P51" s="34">
        <v>47</v>
      </c>
      <c r="Q51" s="16"/>
      <c r="R51" s="10"/>
    </row>
    <row r="52" spans="1:18" x14ac:dyDescent="0.2">
      <c r="A52" s="45" t="s">
        <v>790</v>
      </c>
      <c r="B52" s="39" t="s">
        <v>761</v>
      </c>
      <c r="C52" s="46">
        <v>9</v>
      </c>
      <c r="D52" s="4" t="s">
        <v>30</v>
      </c>
      <c r="E52" s="9" t="s">
        <v>762</v>
      </c>
      <c r="F52" s="9" t="s">
        <v>763</v>
      </c>
      <c r="G52" s="9" t="s">
        <v>762</v>
      </c>
      <c r="H52" s="11">
        <v>90</v>
      </c>
      <c r="I52" s="11">
        <v>60</v>
      </c>
      <c r="J52" s="48">
        <v>90</v>
      </c>
      <c r="K52" s="48">
        <v>90</v>
      </c>
      <c r="L52" s="11">
        <v>0</v>
      </c>
      <c r="M52" s="3">
        <f>SUM(H52:L52)</f>
        <v>330</v>
      </c>
      <c r="N52" s="3">
        <f>45+45</f>
        <v>90</v>
      </c>
      <c r="O52" s="20">
        <f>M52-N52</f>
        <v>240</v>
      </c>
      <c r="P52" s="34">
        <v>48</v>
      </c>
      <c r="Q52" s="16"/>
      <c r="R52" s="10"/>
    </row>
    <row r="53" spans="1:18" x14ac:dyDescent="0.2">
      <c r="A53" s="45" t="s">
        <v>712</v>
      </c>
      <c r="B53" s="39" t="s">
        <v>713</v>
      </c>
      <c r="C53" s="46">
        <v>10</v>
      </c>
      <c r="D53" s="4" t="s">
        <v>24</v>
      </c>
      <c r="E53" s="39" t="s">
        <v>679</v>
      </c>
      <c r="F53" s="39" t="s">
        <v>680</v>
      </c>
      <c r="G53" s="39"/>
      <c r="H53" s="11">
        <v>90</v>
      </c>
      <c r="I53" s="11">
        <v>60</v>
      </c>
      <c r="J53" s="48">
        <v>100</v>
      </c>
      <c r="K53" s="48">
        <v>70</v>
      </c>
      <c r="L53" s="11" t="s">
        <v>85</v>
      </c>
      <c r="M53" s="3">
        <f>SUM(H53:L53)</f>
        <v>320</v>
      </c>
      <c r="N53" s="3">
        <f>50+35</f>
        <v>85</v>
      </c>
      <c r="O53" s="20">
        <f>M53-N53</f>
        <v>235</v>
      </c>
      <c r="P53" s="34">
        <v>49</v>
      </c>
      <c r="Q53" s="16"/>
      <c r="R53" s="10"/>
    </row>
    <row r="54" spans="1:18" x14ac:dyDescent="0.2">
      <c r="A54" s="45" t="s">
        <v>793</v>
      </c>
      <c r="B54" s="39" t="s">
        <v>768</v>
      </c>
      <c r="C54" s="19">
        <v>11</v>
      </c>
      <c r="D54" s="4" t="s">
        <v>30</v>
      </c>
      <c r="E54" s="9" t="s">
        <v>737</v>
      </c>
      <c r="F54" s="9" t="s">
        <v>769</v>
      </c>
      <c r="G54" s="9" t="s">
        <v>737</v>
      </c>
      <c r="H54" s="11">
        <v>90</v>
      </c>
      <c r="I54" s="11">
        <v>30</v>
      </c>
      <c r="J54" s="48">
        <v>80</v>
      </c>
      <c r="K54" s="48">
        <v>90</v>
      </c>
      <c r="L54" s="11">
        <v>30</v>
      </c>
      <c r="M54" s="3">
        <f>SUM(H54:L54)</f>
        <v>320</v>
      </c>
      <c r="N54" s="3">
        <f>40+45</f>
        <v>85</v>
      </c>
      <c r="O54" s="20">
        <f>M54-N54</f>
        <v>235</v>
      </c>
      <c r="P54" s="34">
        <v>50</v>
      </c>
      <c r="Q54" s="16"/>
      <c r="R54" s="10"/>
    </row>
    <row r="55" spans="1:18" x14ac:dyDescent="0.2">
      <c r="A55" s="45" t="s">
        <v>633</v>
      </c>
      <c r="B55" s="39" t="s">
        <v>634</v>
      </c>
      <c r="C55" s="46">
        <v>11</v>
      </c>
      <c r="D55" s="35" t="s">
        <v>21</v>
      </c>
      <c r="E55" s="39" t="s">
        <v>635</v>
      </c>
      <c r="F55" s="9" t="s">
        <v>636</v>
      </c>
      <c r="G55" s="9" t="s">
        <v>635</v>
      </c>
      <c r="H55" s="41">
        <v>50</v>
      </c>
      <c r="I55" s="41">
        <v>10</v>
      </c>
      <c r="J55" s="41">
        <v>90</v>
      </c>
      <c r="K55" s="41">
        <v>80</v>
      </c>
      <c r="L55" s="41" t="s">
        <v>85</v>
      </c>
      <c r="M55" s="3">
        <f>SUM(H55:L55)</f>
        <v>230</v>
      </c>
      <c r="N55" s="3"/>
      <c r="O55" s="20">
        <f>M55-N55</f>
        <v>230</v>
      </c>
      <c r="P55" s="34">
        <v>51</v>
      </c>
      <c r="Q55" s="44"/>
      <c r="R55" s="10"/>
    </row>
    <row r="56" spans="1:18" x14ac:dyDescent="0.2">
      <c r="A56" s="45" t="s">
        <v>708</v>
      </c>
      <c r="B56" s="39" t="s">
        <v>709</v>
      </c>
      <c r="C56" s="19">
        <v>11</v>
      </c>
      <c r="D56" s="4" t="s">
        <v>24</v>
      </c>
      <c r="E56" s="9" t="s">
        <v>659</v>
      </c>
      <c r="F56" s="9" t="s">
        <v>660</v>
      </c>
      <c r="G56" s="9"/>
      <c r="H56" s="11">
        <v>60</v>
      </c>
      <c r="I56" s="11">
        <v>40</v>
      </c>
      <c r="J56" s="41">
        <v>100</v>
      </c>
      <c r="K56" s="41">
        <v>30</v>
      </c>
      <c r="L56" s="41" t="s">
        <v>85</v>
      </c>
      <c r="M56" s="3">
        <f>SUM(H56:L56)</f>
        <v>230</v>
      </c>
      <c r="N56" s="3"/>
      <c r="O56" s="20">
        <f>M56-N56</f>
        <v>230</v>
      </c>
      <c r="P56" s="34">
        <v>52</v>
      </c>
      <c r="Q56" s="16"/>
      <c r="R56" s="10"/>
    </row>
    <row r="57" spans="1:18" x14ac:dyDescent="0.2">
      <c r="A57" s="18" t="s">
        <v>199</v>
      </c>
      <c r="B57" s="30" t="s">
        <v>182</v>
      </c>
      <c r="C57" s="46">
        <v>8</v>
      </c>
      <c r="D57" s="35" t="s">
        <v>29</v>
      </c>
      <c r="E57" s="35" t="s">
        <v>167</v>
      </c>
      <c r="F57" s="9" t="s">
        <v>183</v>
      </c>
      <c r="G57" s="9" t="s">
        <v>167</v>
      </c>
      <c r="H57" s="11">
        <v>90</v>
      </c>
      <c r="I57" s="11">
        <v>50</v>
      </c>
      <c r="J57" s="48">
        <v>80</v>
      </c>
      <c r="K57" s="48">
        <v>90</v>
      </c>
      <c r="L57" s="11" t="s">
        <v>85</v>
      </c>
      <c r="M57" s="3">
        <f>SUM(H57:L57)</f>
        <v>310</v>
      </c>
      <c r="N57" s="3">
        <f>40+45</f>
        <v>85</v>
      </c>
      <c r="O57" s="20">
        <f>M57-N57</f>
        <v>225</v>
      </c>
      <c r="P57" s="34">
        <v>53</v>
      </c>
      <c r="Q57" s="16"/>
      <c r="R57" s="10"/>
    </row>
    <row r="58" spans="1:18" x14ac:dyDescent="0.2">
      <c r="A58" s="18" t="s">
        <v>540</v>
      </c>
      <c r="B58" s="39" t="s">
        <v>541</v>
      </c>
      <c r="C58" s="19">
        <v>10</v>
      </c>
      <c r="D58" s="4" t="s">
        <v>23</v>
      </c>
      <c r="E58" s="9" t="s">
        <v>542</v>
      </c>
      <c r="F58" s="9" t="s">
        <v>543</v>
      </c>
      <c r="G58" s="9" t="s">
        <v>542</v>
      </c>
      <c r="H58" s="11">
        <v>50</v>
      </c>
      <c r="I58" s="11">
        <v>80</v>
      </c>
      <c r="J58" s="48">
        <v>100</v>
      </c>
      <c r="K58" s="48">
        <v>90</v>
      </c>
      <c r="L58" s="11" t="s">
        <v>85</v>
      </c>
      <c r="M58" s="3">
        <f>SUM(H58:L58)</f>
        <v>320</v>
      </c>
      <c r="N58" s="3">
        <f>50+45</f>
        <v>95</v>
      </c>
      <c r="O58" s="20">
        <f>M58-N58</f>
        <v>225</v>
      </c>
      <c r="P58" s="34">
        <v>54</v>
      </c>
      <c r="Q58" s="16"/>
      <c r="R58" s="10"/>
    </row>
    <row r="59" spans="1:18" x14ac:dyDescent="0.2">
      <c r="A59" s="45" t="s">
        <v>637</v>
      </c>
      <c r="B59" s="39" t="s">
        <v>638</v>
      </c>
      <c r="C59" s="46">
        <v>9</v>
      </c>
      <c r="D59" s="4" t="s">
        <v>21</v>
      </c>
      <c r="E59" s="9" t="s">
        <v>880</v>
      </c>
      <c r="F59" s="9" t="s">
        <v>632</v>
      </c>
      <c r="G59" s="9" t="s">
        <v>631</v>
      </c>
      <c r="H59" s="41">
        <v>90</v>
      </c>
      <c r="I59" s="41">
        <v>30</v>
      </c>
      <c r="J59" s="48">
        <v>80</v>
      </c>
      <c r="K59" s="48">
        <v>60</v>
      </c>
      <c r="L59" s="41" t="s">
        <v>85</v>
      </c>
      <c r="M59" s="34">
        <f>SUM(H59:L59)</f>
        <v>260</v>
      </c>
      <c r="N59" s="34">
        <f>40+0</f>
        <v>40</v>
      </c>
      <c r="O59" s="36">
        <f>M59-N59</f>
        <v>220</v>
      </c>
      <c r="P59" s="34">
        <v>55</v>
      </c>
      <c r="Q59" s="44"/>
      <c r="R59" s="10"/>
    </row>
    <row r="60" spans="1:18" x14ac:dyDescent="0.2">
      <c r="A60" s="25" t="s">
        <v>273</v>
      </c>
      <c r="B60" s="39" t="s">
        <v>261</v>
      </c>
      <c r="C60" s="19">
        <v>11</v>
      </c>
      <c r="D60" s="4" t="s">
        <v>28</v>
      </c>
      <c r="E60" s="9" t="s">
        <v>238</v>
      </c>
      <c r="F60" s="9" t="s">
        <v>262</v>
      </c>
      <c r="G60" s="9" t="s">
        <v>238</v>
      </c>
      <c r="H60" s="11">
        <v>80</v>
      </c>
      <c r="I60" s="11">
        <v>20</v>
      </c>
      <c r="J60" s="11">
        <v>100</v>
      </c>
      <c r="K60" s="48">
        <v>30</v>
      </c>
      <c r="L60" s="11">
        <v>0</v>
      </c>
      <c r="M60" s="3">
        <f>SUM(H60:L60)</f>
        <v>230</v>
      </c>
      <c r="N60" s="3">
        <v>15</v>
      </c>
      <c r="O60" s="20">
        <f>M60-N60</f>
        <v>215</v>
      </c>
      <c r="P60" s="34">
        <v>56</v>
      </c>
      <c r="Q60" s="16"/>
      <c r="R60" s="10"/>
    </row>
    <row r="61" spans="1:18" x14ac:dyDescent="0.2">
      <c r="A61" s="45" t="s">
        <v>792</v>
      </c>
      <c r="B61" s="39" t="s">
        <v>767</v>
      </c>
      <c r="C61" s="19">
        <v>9</v>
      </c>
      <c r="D61" s="4" t="s">
        <v>30</v>
      </c>
      <c r="E61" s="9" t="s">
        <v>734</v>
      </c>
      <c r="F61" s="9" t="s">
        <v>740</v>
      </c>
      <c r="G61" s="9" t="s">
        <v>734</v>
      </c>
      <c r="H61" s="11">
        <v>90</v>
      </c>
      <c r="I61" s="11">
        <v>50</v>
      </c>
      <c r="J61" s="48">
        <v>80</v>
      </c>
      <c r="K61" s="48">
        <v>40</v>
      </c>
      <c r="L61" s="11">
        <v>15</v>
      </c>
      <c r="M61" s="3">
        <f>SUM(H61:L61)</f>
        <v>275</v>
      </c>
      <c r="N61" s="3">
        <f>40+20</f>
        <v>60</v>
      </c>
      <c r="O61" s="20">
        <f>M61-N61</f>
        <v>215</v>
      </c>
      <c r="P61" s="34">
        <v>57</v>
      </c>
      <c r="Q61" s="16"/>
      <c r="R61" s="10"/>
    </row>
    <row r="62" spans="1:18" x14ac:dyDescent="0.2">
      <c r="A62" s="45" t="s">
        <v>434</v>
      </c>
      <c r="B62" s="39" t="s">
        <v>420</v>
      </c>
      <c r="C62" s="46">
        <v>9</v>
      </c>
      <c r="D62" s="4" t="s">
        <v>19</v>
      </c>
      <c r="E62" s="35" t="s">
        <v>398</v>
      </c>
      <c r="F62" s="29" t="s">
        <v>399</v>
      </c>
      <c r="G62" s="29" t="s">
        <v>398</v>
      </c>
      <c r="H62" s="11">
        <v>90</v>
      </c>
      <c r="I62" s="11" t="s">
        <v>85</v>
      </c>
      <c r="J62" s="41">
        <v>70</v>
      </c>
      <c r="K62" s="48">
        <v>90</v>
      </c>
      <c r="L62" s="11" t="s">
        <v>85</v>
      </c>
      <c r="M62" s="3">
        <f>SUM(H62:L62)</f>
        <v>250</v>
      </c>
      <c r="N62" s="3">
        <v>45</v>
      </c>
      <c r="O62" s="20">
        <f>M62-N62</f>
        <v>205</v>
      </c>
      <c r="P62" s="34">
        <v>58</v>
      </c>
      <c r="Q62" s="16"/>
      <c r="R62" s="10"/>
    </row>
    <row r="63" spans="1:18" x14ac:dyDescent="0.2">
      <c r="A63" s="25" t="s">
        <v>268</v>
      </c>
      <c r="B63" s="39" t="s">
        <v>258</v>
      </c>
      <c r="C63" s="46">
        <v>10</v>
      </c>
      <c r="D63" s="35" t="s">
        <v>28</v>
      </c>
      <c r="E63" s="9" t="s">
        <v>245</v>
      </c>
      <c r="F63" s="9" t="s">
        <v>256</v>
      </c>
      <c r="G63" s="9" t="s">
        <v>245</v>
      </c>
      <c r="H63" s="11">
        <v>90</v>
      </c>
      <c r="I63" s="11">
        <v>20</v>
      </c>
      <c r="J63" s="41">
        <v>90</v>
      </c>
      <c r="K63" s="11">
        <v>0</v>
      </c>
      <c r="L63" s="11" t="s">
        <v>85</v>
      </c>
      <c r="M63" s="3">
        <f>SUM(H63:L63)</f>
        <v>200</v>
      </c>
      <c r="N63" s="3"/>
      <c r="O63" s="20">
        <f>M63-N63</f>
        <v>200</v>
      </c>
      <c r="P63" s="34">
        <v>59</v>
      </c>
      <c r="Q63" s="16"/>
      <c r="R63" s="10"/>
    </row>
    <row r="64" spans="1:18" x14ac:dyDescent="0.2">
      <c r="A64" s="45" t="s">
        <v>514</v>
      </c>
      <c r="B64" s="9" t="s">
        <v>515</v>
      </c>
      <c r="C64" s="19">
        <v>9</v>
      </c>
      <c r="D64" s="4" t="s">
        <v>23</v>
      </c>
      <c r="E64" s="39" t="s">
        <v>516</v>
      </c>
      <c r="F64" s="39" t="s">
        <v>517</v>
      </c>
      <c r="G64" s="39" t="s">
        <v>516</v>
      </c>
      <c r="H64" s="11">
        <v>90</v>
      </c>
      <c r="I64" s="11">
        <v>20</v>
      </c>
      <c r="J64" s="11">
        <v>70</v>
      </c>
      <c r="K64" s="11">
        <v>20</v>
      </c>
      <c r="L64" s="11" t="s">
        <v>85</v>
      </c>
      <c r="M64" s="3">
        <f>SUM(H64:L64)</f>
        <v>200</v>
      </c>
      <c r="N64" s="3"/>
      <c r="O64" s="20">
        <f>M64-N64</f>
        <v>200</v>
      </c>
      <c r="P64" s="34">
        <v>60</v>
      </c>
      <c r="Q64" s="16"/>
      <c r="R64" s="10"/>
    </row>
    <row r="65" spans="1:18" x14ac:dyDescent="0.2">
      <c r="A65" s="45" t="s">
        <v>194</v>
      </c>
      <c r="B65" s="30" t="s">
        <v>166</v>
      </c>
      <c r="C65" s="46">
        <v>10</v>
      </c>
      <c r="D65" s="35" t="s">
        <v>29</v>
      </c>
      <c r="E65" s="35" t="s">
        <v>167</v>
      </c>
      <c r="F65" s="9" t="s">
        <v>168</v>
      </c>
      <c r="G65" s="9" t="s">
        <v>167</v>
      </c>
      <c r="H65" s="11">
        <v>90</v>
      </c>
      <c r="I65" s="11">
        <v>20</v>
      </c>
      <c r="J65" s="41">
        <v>40</v>
      </c>
      <c r="K65" s="11">
        <v>40</v>
      </c>
      <c r="L65" s="11">
        <v>5</v>
      </c>
      <c r="M65" s="3">
        <f>SUM(H65:L65)</f>
        <v>195</v>
      </c>
      <c r="N65" s="3"/>
      <c r="O65" s="20">
        <f>M65-N65</f>
        <v>195</v>
      </c>
      <c r="P65" s="34"/>
      <c r="Q65" s="16"/>
      <c r="R65" s="10"/>
    </row>
    <row r="66" spans="1:18" x14ac:dyDescent="0.2">
      <c r="A66" s="45" t="s">
        <v>677</v>
      </c>
      <c r="B66" s="9" t="s">
        <v>678</v>
      </c>
      <c r="C66" s="19">
        <v>10</v>
      </c>
      <c r="D66" s="4" t="s">
        <v>24</v>
      </c>
      <c r="E66" s="9" t="s">
        <v>679</v>
      </c>
      <c r="F66" s="9" t="s">
        <v>680</v>
      </c>
      <c r="G66" s="9"/>
      <c r="H66" s="11">
        <v>90</v>
      </c>
      <c r="I66" s="11">
        <v>20</v>
      </c>
      <c r="J66" s="48">
        <v>80</v>
      </c>
      <c r="K66" s="48">
        <v>80</v>
      </c>
      <c r="L66" s="11" t="s">
        <v>85</v>
      </c>
      <c r="M66" s="3">
        <f>SUM(H66:L66)</f>
        <v>270</v>
      </c>
      <c r="N66" s="3">
        <f>40+40</f>
        <v>80</v>
      </c>
      <c r="O66" s="20">
        <f>M66-N66</f>
        <v>190</v>
      </c>
      <c r="P66" s="34"/>
      <c r="Q66" s="16"/>
      <c r="R66" s="10"/>
    </row>
    <row r="67" spans="1:18" x14ac:dyDescent="0.2">
      <c r="A67" s="38" t="s">
        <v>155</v>
      </c>
      <c r="B67" s="30" t="s">
        <v>127</v>
      </c>
      <c r="C67" s="34">
        <v>11</v>
      </c>
      <c r="D67" s="35" t="s">
        <v>27</v>
      </c>
      <c r="E67" s="35" t="s">
        <v>109</v>
      </c>
      <c r="F67" s="9" t="s">
        <v>128</v>
      </c>
      <c r="G67" s="9" t="s">
        <v>109</v>
      </c>
      <c r="H67" s="34">
        <v>80</v>
      </c>
      <c r="I67" s="34">
        <v>20</v>
      </c>
      <c r="J67" s="48">
        <v>90</v>
      </c>
      <c r="K67" s="48">
        <v>50</v>
      </c>
      <c r="L67" s="48">
        <v>35</v>
      </c>
      <c r="M67" s="34">
        <f>SUM(H67:L67)</f>
        <v>275</v>
      </c>
      <c r="N67" s="34">
        <f>45+25+L67/2</f>
        <v>87.5</v>
      </c>
      <c r="O67" s="36">
        <f>M67-N67</f>
        <v>187.5</v>
      </c>
      <c r="P67" s="34"/>
      <c r="Q67" s="37"/>
      <c r="R67" s="10"/>
    </row>
    <row r="68" spans="1:18" x14ac:dyDescent="0.2">
      <c r="A68" s="38" t="s">
        <v>812</v>
      </c>
      <c r="B68" s="9" t="s">
        <v>809</v>
      </c>
      <c r="C68" s="46">
        <v>11</v>
      </c>
      <c r="D68" s="4" t="s">
        <v>16</v>
      </c>
      <c r="E68" s="9" t="s">
        <v>810</v>
      </c>
      <c r="F68" s="9" t="s">
        <v>811</v>
      </c>
      <c r="G68" s="9" t="s">
        <v>810</v>
      </c>
      <c r="H68" s="11">
        <v>90</v>
      </c>
      <c r="I68" s="11" t="s">
        <v>85</v>
      </c>
      <c r="J68" s="48">
        <v>90</v>
      </c>
      <c r="K68" s="48">
        <v>90</v>
      </c>
      <c r="L68" s="48">
        <v>15</v>
      </c>
      <c r="M68" s="34">
        <f>SUM(H68:L68)</f>
        <v>285</v>
      </c>
      <c r="N68" s="34">
        <f>45+45+L68/2</f>
        <v>97.5</v>
      </c>
      <c r="O68" s="36">
        <f>M68-N68</f>
        <v>187.5</v>
      </c>
      <c r="P68" s="34"/>
      <c r="Q68" s="16"/>
      <c r="R68" s="10"/>
    </row>
    <row r="69" spans="1:18" x14ac:dyDescent="0.2">
      <c r="A69" s="38" t="s">
        <v>283</v>
      </c>
      <c r="B69" s="9" t="s">
        <v>254</v>
      </c>
      <c r="C69" s="19">
        <v>9</v>
      </c>
      <c r="D69" s="4" t="s">
        <v>28</v>
      </c>
      <c r="E69" s="9" t="s">
        <v>238</v>
      </c>
      <c r="F69" s="9" t="s">
        <v>253</v>
      </c>
      <c r="G69" s="9" t="s">
        <v>238</v>
      </c>
      <c r="H69" s="11">
        <v>90</v>
      </c>
      <c r="I69" s="11" t="s">
        <v>85</v>
      </c>
      <c r="J69" s="48">
        <v>100</v>
      </c>
      <c r="K69" s="48">
        <v>90</v>
      </c>
      <c r="L69" s="11" t="s">
        <v>85</v>
      </c>
      <c r="M69" s="34">
        <f>SUM(H69:L69)</f>
        <v>280</v>
      </c>
      <c r="N69" s="34">
        <f>50+45</f>
        <v>95</v>
      </c>
      <c r="O69" s="36">
        <f>M69-N69</f>
        <v>185</v>
      </c>
      <c r="P69" s="34"/>
      <c r="Q69" s="16"/>
      <c r="R69" s="10"/>
    </row>
    <row r="70" spans="1:18" x14ac:dyDescent="0.2">
      <c r="A70" s="38" t="s">
        <v>504</v>
      </c>
      <c r="B70" s="9" t="s">
        <v>488</v>
      </c>
      <c r="C70" s="19">
        <v>9</v>
      </c>
      <c r="D70" s="4" t="s">
        <v>32</v>
      </c>
      <c r="E70" s="9" t="s">
        <v>465</v>
      </c>
      <c r="F70" s="9" t="s">
        <v>466</v>
      </c>
      <c r="G70" s="9" t="s">
        <v>465</v>
      </c>
      <c r="H70" s="41">
        <v>50</v>
      </c>
      <c r="I70" s="11">
        <v>60</v>
      </c>
      <c r="J70" s="11">
        <v>30</v>
      </c>
      <c r="K70" s="48">
        <v>90</v>
      </c>
      <c r="L70" s="11" t="s">
        <v>85</v>
      </c>
      <c r="M70" s="34">
        <f>SUM(H70:L70)</f>
        <v>230</v>
      </c>
      <c r="N70" s="34">
        <v>45</v>
      </c>
      <c r="O70" s="36">
        <f>M70-N70</f>
        <v>185</v>
      </c>
      <c r="P70" s="34"/>
      <c r="Q70" s="16"/>
      <c r="R70" s="10"/>
    </row>
    <row r="71" spans="1:18" x14ac:dyDescent="0.2">
      <c r="A71" s="38" t="s">
        <v>281</v>
      </c>
      <c r="B71" s="39" t="s">
        <v>252</v>
      </c>
      <c r="C71" s="46">
        <v>9</v>
      </c>
      <c r="D71" s="35" t="s">
        <v>28</v>
      </c>
      <c r="E71" s="39" t="s">
        <v>238</v>
      </c>
      <c r="F71" s="9" t="s">
        <v>253</v>
      </c>
      <c r="G71" s="9" t="s">
        <v>238</v>
      </c>
      <c r="H71" s="11">
        <v>70</v>
      </c>
      <c r="I71" s="11">
        <v>40</v>
      </c>
      <c r="J71" s="48">
        <v>100</v>
      </c>
      <c r="K71" s="48">
        <v>40</v>
      </c>
      <c r="L71" s="11" t="s">
        <v>85</v>
      </c>
      <c r="M71" s="34">
        <f>SUM(H71:L71)</f>
        <v>250</v>
      </c>
      <c r="N71" s="34">
        <f>50+20</f>
        <v>70</v>
      </c>
      <c r="O71" s="36">
        <f>M71-N71</f>
        <v>180</v>
      </c>
      <c r="P71" s="34"/>
      <c r="Q71" s="16"/>
      <c r="R71" s="10"/>
    </row>
    <row r="72" spans="1:18" x14ac:dyDescent="0.2">
      <c r="A72" s="38" t="s">
        <v>623</v>
      </c>
      <c r="B72" s="39" t="s">
        <v>624</v>
      </c>
      <c r="C72" s="46">
        <v>8</v>
      </c>
      <c r="D72" s="35" t="s">
        <v>21</v>
      </c>
      <c r="E72" s="9" t="s">
        <v>625</v>
      </c>
      <c r="F72" s="9" t="s">
        <v>626</v>
      </c>
      <c r="G72" s="9" t="s">
        <v>625</v>
      </c>
      <c r="H72" s="48">
        <v>90</v>
      </c>
      <c r="I72" s="11">
        <v>50</v>
      </c>
      <c r="J72" s="41">
        <v>80</v>
      </c>
      <c r="K72" s="48">
        <v>0</v>
      </c>
      <c r="L72" s="11">
        <v>2.5</v>
      </c>
      <c r="M72" s="34">
        <f>SUM(H72:L72)</f>
        <v>222.5</v>
      </c>
      <c r="N72" s="34">
        <f>45+0</f>
        <v>45</v>
      </c>
      <c r="O72" s="36">
        <f>M72-N72</f>
        <v>177.5</v>
      </c>
      <c r="P72" s="41"/>
      <c r="Q72" s="16"/>
      <c r="R72" s="40"/>
    </row>
    <row r="73" spans="1:18" x14ac:dyDescent="0.2">
      <c r="A73" s="38" t="s">
        <v>536</v>
      </c>
      <c r="B73" s="9" t="s">
        <v>537</v>
      </c>
      <c r="C73" s="19">
        <v>10</v>
      </c>
      <c r="D73" s="4" t="s">
        <v>23</v>
      </c>
      <c r="E73" s="9" t="s">
        <v>516</v>
      </c>
      <c r="F73" s="9" t="s">
        <v>517</v>
      </c>
      <c r="G73" s="9" t="s">
        <v>516</v>
      </c>
      <c r="H73" s="11">
        <v>40</v>
      </c>
      <c r="I73" s="11">
        <v>20</v>
      </c>
      <c r="J73" s="11">
        <v>90</v>
      </c>
      <c r="K73" s="48">
        <v>50</v>
      </c>
      <c r="L73" s="11" t="s">
        <v>85</v>
      </c>
      <c r="M73" s="34">
        <f>SUM(H73:L73)</f>
        <v>200</v>
      </c>
      <c r="N73" s="34">
        <v>25</v>
      </c>
      <c r="O73" s="36">
        <f>M73-N73</f>
        <v>175</v>
      </c>
      <c r="P73" s="11"/>
      <c r="Q73" s="16"/>
      <c r="R73" s="10"/>
    </row>
    <row r="74" spans="1:18" x14ac:dyDescent="0.2">
      <c r="A74" s="38" t="s">
        <v>160</v>
      </c>
      <c r="B74" s="30" t="s">
        <v>138</v>
      </c>
      <c r="C74" s="46">
        <v>9</v>
      </c>
      <c r="D74" s="35" t="s">
        <v>27</v>
      </c>
      <c r="E74" s="35" t="s">
        <v>139</v>
      </c>
      <c r="F74" s="9" t="s">
        <v>140</v>
      </c>
      <c r="G74" s="9" t="s">
        <v>139</v>
      </c>
      <c r="H74" s="11">
        <v>90</v>
      </c>
      <c r="I74" s="11">
        <v>30</v>
      </c>
      <c r="J74" s="48">
        <v>100</v>
      </c>
      <c r="K74" s="11">
        <v>0</v>
      </c>
      <c r="L74" s="11" t="s">
        <v>85</v>
      </c>
      <c r="M74" s="34">
        <f>SUM(H74:L74)</f>
        <v>220</v>
      </c>
      <c r="N74" s="34">
        <v>50</v>
      </c>
      <c r="O74" s="36">
        <f>M74-N74</f>
        <v>170</v>
      </c>
      <c r="P74" s="11"/>
      <c r="Q74" s="16"/>
      <c r="R74" s="10"/>
    </row>
    <row r="75" spans="1:18" x14ac:dyDescent="0.2">
      <c r="A75" s="38" t="s">
        <v>366</v>
      </c>
      <c r="B75" s="39" t="s">
        <v>367</v>
      </c>
      <c r="C75" s="46">
        <v>9</v>
      </c>
      <c r="D75" s="35" t="s">
        <v>15</v>
      </c>
      <c r="E75" s="39" t="s">
        <v>368</v>
      </c>
      <c r="F75" s="9" t="s">
        <v>369</v>
      </c>
      <c r="G75" s="9" t="s">
        <v>368</v>
      </c>
      <c r="H75" s="41">
        <v>60</v>
      </c>
      <c r="I75" s="41">
        <v>50</v>
      </c>
      <c r="J75" s="48">
        <v>80</v>
      </c>
      <c r="K75" s="48">
        <v>30</v>
      </c>
      <c r="L75" s="41">
        <v>0</v>
      </c>
      <c r="M75" s="34">
        <f>SUM(H75:L75)</f>
        <v>220</v>
      </c>
      <c r="N75" s="34">
        <f>40+15</f>
        <v>55</v>
      </c>
      <c r="O75" s="36">
        <f>M75-N75</f>
        <v>165</v>
      </c>
      <c r="P75" s="41"/>
      <c r="Q75" s="44"/>
      <c r="R75" s="10"/>
    </row>
    <row r="76" spans="1:18" x14ac:dyDescent="0.2">
      <c r="A76" s="38" t="s">
        <v>157</v>
      </c>
      <c r="B76" s="30" t="s">
        <v>133</v>
      </c>
      <c r="C76" s="46">
        <v>9</v>
      </c>
      <c r="D76" s="35" t="s">
        <v>27</v>
      </c>
      <c r="E76" s="35" t="s">
        <v>134</v>
      </c>
      <c r="F76" s="9" t="s">
        <v>135</v>
      </c>
      <c r="G76" s="9" t="s">
        <v>134</v>
      </c>
      <c r="H76" s="34">
        <v>100</v>
      </c>
      <c r="I76" s="34">
        <v>20</v>
      </c>
      <c r="J76" s="48">
        <v>80</v>
      </c>
      <c r="K76" s="34" t="s">
        <v>85</v>
      </c>
      <c r="L76" s="34" t="s">
        <v>85</v>
      </c>
      <c r="M76" s="34">
        <f>SUM(H76:L76)</f>
        <v>200</v>
      </c>
      <c r="N76" s="34">
        <v>40</v>
      </c>
      <c r="O76" s="36">
        <f>M76-N76</f>
        <v>160</v>
      </c>
      <c r="P76" s="34"/>
      <c r="Q76" s="37"/>
      <c r="R76" s="10"/>
    </row>
    <row r="77" spans="1:18" x14ac:dyDescent="0.2">
      <c r="A77" s="38" t="s">
        <v>288</v>
      </c>
      <c r="B77" s="39" t="s">
        <v>289</v>
      </c>
      <c r="C77" s="46">
        <v>10</v>
      </c>
      <c r="D77" s="35" t="s">
        <v>14</v>
      </c>
      <c r="E77" s="9" t="s">
        <v>290</v>
      </c>
      <c r="F77" s="9" t="s">
        <v>291</v>
      </c>
      <c r="G77" s="9" t="s">
        <v>290</v>
      </c>
      <c r="H77" s="11">
        <v>90</v>
      </c>
      <c r="I77" s="11">
        <v>20</v>
      </c>
      <c r="J77" s="48">
        <v>100</v>
      </c>
      <c r="K77" s="41" t="s">
        <v>85</v>
      </c>
      <c r="L77" s="11" t="s">
        <v>85</v>
      </c>
      <c r="M77" s="34">
        <f>SUM(H77:L77)</f>
        <v>210</v>
      </c>
      <c r="N77" s="34">
        <v>50</v>
      </c>
      <c r="O77" s="36">
        <f>M77-N77</f>
        <v>160</v>
      </c>
      <c r="P77" s="11"/>
      <c r="Q77" s="16"/>
      <c r="R77" s="10"/>
    </row>
    <row r="78" spans="1:18" x14ac:dyDescent="0.2">
      <c r="A78" s="38" t="s">
        <v>552</v>
      </c>
      <c r="B78" s="9" t="s">
        <v>553</v>
      </c>
      <c r="C78" s="19">
        <v>9</v>
      </c>
      <c r="D78" s="4" t="s">
        <v>23</v>
      </c>
      <c r="E78" s="9" t="s">
        <v>554</v>
      </c>
      <c r="F78" s="9" t="s">
        <v>555</v>
      </c>
      <c r="G78" s="9" t="s">
        <v>554</v>
      </c>
      <c r="H78" s="11">
        <v>90</v>
      </c>
      <c r="I78" s="11" t="s">
        <v>85</v>
      </c>
      <c r="J78" s="11">
        <v>70</v>
      </c>
      <c r="K78" s="11" t="s">
        <v>85</v>
      </c>
      <c r="L78" s="11" t="s">
        <v>85</v>
      </c>
      <c r="M78" s="34">
        <f>SUM(H78:L78)</f>
        <v>160</v>
      </c>
      <c r="N78" s="34"/>
      <c r="O78" s="36">
        <f>M78-N78</f>
        <v>160</v>
      </c>
      <c r="P78" s="11"/>
      <c r="Q78" s="16"/>
      <c r="R78" s="40"/>
    </row>
    <row r="79" spans="1:18" x14ac:dyDescent="0.2">
      <c r="A79" s="38" t="s">
        <v>716</v>
      </c>
      <c r="B79" s="39" t="s">
        <v>717</v>
      </c>
      <c r="C79" s="46">
        <v>11</v>
      </c>
      <c r="D79" s="35" t="s">
        <v>24</v>
      </c>
      <c r="E79" s="9" t="s">
        <v>718</v>
      </c>
      <c r="F79" s="9" t="s">
        <v>719</v>
      </c>
      <c r="G79" s="9"/>
      <c r="H79" s="11">
        <v>90</v>
      </c>
      <c r="I79" s="11">
        <v>50</v>
      </c>
      <c r="J79" s="11">
        <v>20</v>
      </c>
      <c r="K79" s="11" t="s">
        <v>85</v>
      </c>
      <c r="L79" s="11" t="s">
        <v>85</v>
      </c>
      <c r="M79" s="34">
        <f>SUM(H79:L79)</f>
        <v>160</v>
      </c>
      <c r="N79" s="34"/>
      <c r="O79" s="36">
        <f>M79-N79</f>
        <v>160</v>
      </c>
      <c r="P79" s="41"/>
      <c r="Q79" s="16"/>
      <c r="R79" s="40"/>
    </row>
    <row r="80" spans="1:18" x14ac:dyDescent="0.2">
      <c r="A80" s="38" t="s">
        <v>780</v>
      </c>
      <c r="B80" s="9" t="s">
        <v>733</v>
      </c>
      <c r="C80" s="19">
        <v>9</v>
      </c>
      <c r="D80" s="4" t="s">
        <v>30</v>
      </c>
      <c r="E80" s="9" t="s">
        <v>734</v>
      </c>
      <c r="F80" s="9" t="s">
        <v>735</v>
      </c>
      <c r="G80" s="9" t="s">
        <v>734</v>
      </c>
      <c r="H80" s="11">
        <v>100</v>
      </c>
      <c r="I80" s="11" t="s">
        <v>49</v>
      </c>
      <c r="J80" s="48">
        <v>100</v>
      </c>
      <c r="K80" s="48">
        <v>20</v>
      </c>
      <c r="L80" s="11">
        <v>0</v>
      </c>
      <c r="M80" s="34">
        <f>SUM(H80:L80)</f>
        <v>220</v>
      </c>
      <c r="N80" s="34">
        <f>50+10</f>
        <v>60</v>
      </c>
      <c r="O80" s="36">
        <f>M80-N80</f>
        <v>160</v>
      </c>
      <c r="P80" s="11"/>
      <c r="Q80" s="16"/>
      <c r="R80" s="10" t="s">
        <v>869</v>
      </c>
    </row>
    <row r="81" spans="1:18" x14ac:dyDescent="0.2">
      <c r="A81" s="38" t="s">
        <v>153</v>
      </c>
      <c r="B81" s="30" t="s">
        <v>123</v>
      </c>
      <c r="C81" s="46">
        <v>10</v>
      </c>
      <c r="D81" s="35" t="s">
        <v>27</v>
      </c>
      <c r="E81" s="35" t="s">
        <v>124</v>
      </c>
      <c r="F81" s="9" t="s">
        <v>125</v>
      </c>
      <c r="G81" s="9" t="s">
        <v>124</v>
      </c>
      <c r="H81" s="34">
        <v>50</v>
      </c>
      <c r="I81" s="34">
        <v>60</v>
      </c>
      <c r="J81" s="48">
        <v>90</v>
      </c>
      <c r="K81" s="34" t="s">
        <v>85</v>
      </c>
      <c r="L81" s="34" t="s">
        <v>85</v>
      </c>
      <c r="M81" s="34">
        <f>SUM(H81:L81)</f>
        <v>200</v>
      </c>
      <c r="N81" s="34">
        <v>45</v>
      </c>
      <c r="O81" s="36">
        <f>M81-N81</f>
        <v>155</v>
      </c>
      <c r="P81" s="34"/>
      <c r="Q81" s="37"/>
      <c r="R81" s="10"/>
    </row>
    <row r="82" spans="1:18" x14ac:dyDescent="0.2">
      <c r="A82" s="38" t="s">
        <v>550</v>
      </c>
      <c r="B82" s="9" t="s">
        <v>551</v>
      </c>
      <c r="C82" s="19">
        <v>8</v>
      </c>
      <c r="D82" s="4" t="s">
        <v>23</v>
      </c>
      <c r="E82" s="9" t="s">
        <v>516</v>
      </c>
      <c r="F82" s="9" t="s">
        <v>517</v>
      </c>
      <c r="G82" s="9" t="s">
        <v>516</v>
      </c>
      <c r="H82" s="11">
        <v>100</v>
      </c>
      <c r="I82" s="11">
        <v>10</v>
      </c>
      <c r="J82" s="48">
        <v>90</v>
      </c>
      <c r="K82" s="48" t="s">
        <v>49</v>
      </c>
      <c r="L82" s="11" t="s">
        <v>85</v>
      </c>
      <c r="M82" s="34">
        <f>SUM(H82:L82)</f>
        <v>200</v>
      </c>
      <c r="N82" s="34">
        <v>45</v>
      </c>
      <c r="O82" s="36">
        <f>M82-N82</f>
        <v>155</v>
      </c>
      <c r="P82" s="11"/>
      <c r="Q82" s="16"/>
      <c r="R82" s="10"/>
    </row>
    <row r="83" spans="1:18" x14ac:dyDescent="0.2">
      <c r="A83" s="38" t="s">
        <v>571</v>
      </c>
      <c r="B83" s="39" t="s">
        <v>572</v>
      </c>
      <c r="C83" s="46">
        <v>11</v>
      </c>
      <c r="D83" s="35" t="s">
        <v>568</v>
      </c>
      <c r="E83" s="39" t="s">
        <v>573</v>
      </c>
      <c r="F83" s="9" t="s">
        <v>574</v>
      </c>
      <c r="G83" s="9" t="s">
        <v>573</v>
      </c>
      <c r="H83" s="11">
        <v>70</v>
      </c>
      <c r="I83" s="11" t="s">
        <v>85</v>
      </c>
      <c r="J83" s="48">
        <v>80</v>
      </c>
      <c r="K83" s="48">
        <v>90</v>
      </c>
      <c r="L83" s="11" t="s">
        <v>85</v>
      </c>
      <c r="M83" s="34">
        <f>SUM(H83:L83)</f>
        <v>240</v>
      </c>
      <c r="N83" s="34">
        <f>40+45</f>
        <v>85</v>
      </c>
      <c r="O83" s="36">
        <f>M83-N83</f>
        <v>155</v>
      </c>
      <c r="P83" s="11"/>
      <c r="Q83" s="16"/>
      <c r="R83" s="10"/>
    </row>
    <row r="84" spans="1:18" x14ac:dyDescent="0.2">
      <c r="A84" s="38" t="s">
        <v>276</v>
      </c>
      <c r="B84" s="24" t="s">
        <v>240</v>
      </c>
      <c r="C84" s="19">
        <v>8</v>
      </c>
      <c r="D84" s="4" t="s">
        <v>28</v>
      </c>
      <c r="E84" s="39" t="s">
        <v>238</v>
      </c>
      <c r="F84" s="9" t="s">
        <v>239</v>
      </c>
      <c r="G84" s="9" t="s">
        <v>238</v>
      </c>
      <c r="H84" s="41">
        <v>90</v>
      </c>
      <c r="I84" s="41">
        <v>20</v>
      </c>
      <c r="J84" s="41">
        <v>20</v>
      </c>
      <c r="K84" s="48">
        <v>40</v>
      </c>
      <c r="L84" s="41" t="s">
        <v>85</v>
      </c>
      <c r="M84" s="34">
        <f>SUM(H84:L84)</f>
        <v>170</v>
      </c>
      <c r="N84" s="34">
        <v>20</v>
      </c>
      <c r="O84" s="36">
        <f>M84-N84</f>
        <v>150</v>
      </c>
      <c r="P84" s="41"/>
      <c r="Q84" s="44"/>
      <c r="R84" s="10"/>
    </row>
    <row r="85" spans="1:18" x14ac:dyDescent="0.2">
      <c r="A85" s="38" t="s">
        <v>627</v>
      </c>
      <c r="B85" s="9" t="s">
        <v>628</v>
      </c>
      <c r="C85" s="19">
        <v>8</v>
      </c>
      <c r="D85" s="4" t="s">
        <v>21</v>
      </c>
      <c r="E85" s="9" t="s">
        <v>625</v>
      </c>
      <c r="F85" s="9" t="s">
        <v>626</v>
      </c>
      <c r="G85" s="9" t="s">
        <v>625</v>
      </c>
      <c r="H85" s="11">
        <v>90</v>
      </c>
      <c r="I85" s="11">
        <v>10</v>
      </c>
      <c r="J85" s="48">
        <v>90</v>
      </c>
      <c r="K85" s="48">
        <v>0</v>
      </c>
      <c r="L85" s="11" t="s">
        <v>85</v>
      </c>
      <c r="M85" s="34">
        <f>SUM(H85:L85)</f>
        <v>190</v>
      </c>
      <c r="N85" s="34">
        <f>45+0</f>
        <v>45</v>
      </c>
      <c r="O85" s="36">
        <f>M85-N85</f>
        <v>145</v>
      </c>
      <c r="P85" s="11"/>
      <c r="Q85" s="16"/>
      <c r="R85" s="10"/>
    </row>
    <row r="86" spans="1:18" x14ac:dyDescent="0.2">
      <c r="A86" s="38" t="s">
        <v>106</v>
      </c>
      <c r="B86" s="39" t="s">
        <v>96</v>
      </c>
      <c r="C86" s="19">
        <v>8</v>
      </c>
      <c r="D86" s="4" t="s">
        <v>25</v>
      </c>
      <c r="E86" s="9" t="s">
        <v>97</v>
      </c>
      <c r="F86" s="9" t="s">
        <v>98</v>
      </c>
      <c r="G86" s="9" t="s">
        <v>99</v>
      </c>
      <c r="H86" s="34">
        <v>90</v>
      </c>
      <c r="I86" s="34" t="s">
        <v>49</v>
      </c>
      <c r="J86" s="34">
        <v>50</v>
      </c>
      <c r="K86" s="34" t="s">
        <v>85</v>
      </c>
      <c r="L86" s="34" t="s">
        <v>85</v>
      </c>
      <c r="M86" s="34">
        <f>SUM(H86:L86)</f>
        <v>140</v>
      </c>
      <c r="N86" s="34"/>
      <c r="O86" s="36">
        <f>M86-N86</f>
        <v>140</v>
      </c>
      <c r="P86" s="34"/>
      <c r="Q86" s="37"/>
      <c r="R86" s="10"/>
    </row>
    <row r="87" spans="1:18" x14ac:dyDescent="0.2">
      <c r="A87" s="38" t="s">
        <v>152</v>
      </c>
      <c r="B87" s="30" t="s">
        <v>120</v>
      </c>
      <c r="C87" s="19">
        <v>9</v>
      </c>
      <c r="D87" s="4" t="s">
        <v>27</v>
      </c>
      <c r="E87" s="35" t="s">
        <v>121</v>
      </c>
      <c r="F87" s="9" t="s">
        <v>122</v>
      </c>
      <c r="G87" s="9" t="s">
        <v>121</v>
      </c>
      <c r="H87" s="48" t="s">
        <v>49</v>
      </c>
      <c r="I87" s="34">
        <v>0</v>
      </c>
      <c r="J87" s="48">
        <v>100</v>
      </c>
      <c r="K87" s="34">
        <v>90</v>
      </c>
      <c r="L87" s="34" t="s">
        <v>85</v>
      </c>
      <c r="M87" s="34">
        <f>SUM(H87:L87)</f>
        <v>190</v>
      </c>
      <c r="N87" s="34">
        <v>50</v>
      </c>
      <c r="O87" s="36">
        <f>M87-N87</f>
        <v>140</v>
      </c>
      <c r="P87" s="34"/>
      <c r="Q87" s="37"/>
      <c r="R87" s="10"/>
    </row>
    <row r="88" spans="1:18" x14ac:dyDescent="0.2">
      <c r="A88" s="38" t="s">
        <v>274</v>
      </c>
      <c r="B88" s="24" t="s">
        <v>237</v>
      </c>
      <c r="C88" s="19">
        <v>8</v>
      </c>
      <c r="D88" s="4" t="s">
        <v>28</v>
      </c>
      <c r="E88" s="39" t="s">
        <v>238</v>
      </c>
      <c r="F88" s="39" t="s">
        <v>239</v>
      </c>
      <c r="G88" s="39" t="s">
        <v>238</v>
      </c>
      <c r="H88" s="11">
        <v>60</v>
      </c>
      <c r="I88" s="11">
        <v>30</v>
      </c>
      <c r="J88" s="48">
        <v>80</v>
      </c>
      <c r="K88" s="11">
        <v>0</v>
      </c>
      <c r="L88" s="11" t="s">
        <v>85</v>
      </c>
      <c r="M88" s="34">
        <f>SUM(H88:L88)</f>
        <v>170</v>
      </c>
      <c r="N88" s="34">
        <v>40</v>
      </c>
      <c r="O88" s="36">
        <f>M88-N88</f>
        <v>130</v>
      </c>
      <c r="P88" s="11"/>
      <c r="Q88" s="16"/>
      <c r="R88" s="10"/>
    </row>
    <row r="89" spans="1:18" x14ac:dyDescent="0.2">
      <c r="A89" s="38" t="s">
        <v>619</v>
      </c>
      <c r="B89" s="9" t="s">
        <v>620</v>
      </c>
      <c r="C89" s="19">
        <v>10</v>
      </c>
      <c r="D89" s="4" t="s">
        <v>21</v>
      </c>
      <c r="E89" s="9" t="s">
        <v>621</v>
      </c>
      <c r="F89" s="9" t="s">
        <v>622</v>
      </c>
      <c r="G89" s="9" t="s">
        <v>621</v>
      </c>
      <c r="H89" s="11">
        <v>40</v>
      </c>
      <c r="I89" s="11">
        <v>20</v>
      </c>
      <c r="J89" s="48">
        <v>80</v>
      </c>
      <c r="K89" s="48">
        <v>60</v>
      </c>
      <c r="L89" s="11" t="s">
        <v>85</v>
      </c>
      <c r="M89" s="34">
        <f>SUM(H89:L89)</f>
        <v>200</v>
      </c>
      <c r="N89" s="34">
        <f>40+30</f>
        <v>70</v>
      </c>
      <c r="O89" s="36">
        <f>M89-N89</f>
        <v>130</v>
      </c>
      <c r="P89" s="11"/>
      <c r="Q89" s="16"/>
      <c r="R89" s="10"/>
    </row>
    <row r="90" spans="1:18" x14ac:dyDescent="0.2">
      <c r="A90" s="38" t="s">
        <v>714</v>
      </c>
      <c r="B90" s="9" t="s">
        <v>715</v>
      </c>
      <c r="C90" s="19">
        <v>8</v>
      </c>
      <c r="D90" s="4" t="s">
        <v>24</v>
      </c>
      <c r="E90" s="9" t="s">
        <v>655</v>
      </c>
      <c r="F90" s="9" t="s">
        <v>656</v>
      </c>
      <c r="G90" s="9"/>
      <c r="H90" s="11">
        <v>90</v>
      </c>
      <c r="I90" s="11" t="s">
        <v>85</v>
      </c>
      <c r="J90" s="48">
        <v>80</v>
      </c>
      <c r="K90" s="41" t="s">
        <v>85</v>
      </c>
      <c r="L90" s="11" t="s">
        <v>85</v>
      </c>
      <c r="M90" s="34">
        <f>SUM(H90:L90)</f>
        <v>170</v>
      </c>
      <c r="N90" s="34">
        <v>40</v>
      </c>
      <c r="O90" s="36">
        <f>M90-N90</f>
        <v>130</v>
      </c>
      <c r="P90" s="11"/>
      <c r="Q90" s="16"/>
      <c r="R90" s="10"/>
    </row>
    <row r="91" spans="1:18" x14ac:dyDescent="0.2">
      <c r="A91" s="38" t="s">
        <v>789</v>
      </c>
      <c r="B91" s="9" t="s">
        <v>758</v>
      </c>
      <c r="C91" s="19">
        <v>9</v>
      </c>
      <c r="D91" s="4" t="s">
        <v>30</v>
      </c>
      <c r="E91" s="9" t="s">
        <v>759</v>
      </c>
      <c r="F91" s="9" t="s">
        <v>760</v>
      </c>
      <c r="G91" s="9" t="s">
        <v>759</v>
      </c>
      <c r="H91" s="11">
        <v>90</v>
      </c>
      <c r="I91" s="11">
        <v>0</v>
      </c>
      <c r="J91" s="48">
        <v>80</v>
      </c>
      <c r="K91" s="11" t="s">
        <v>85</v>
      </c>
      <c r="L91" s="11" t="s">
        <v>85</v>
      </c>
      <c r="M91" s="34">
        <f>SUM(H91:L91)</f>
        <v>170</v>
      </c>
      <c r="N91" s="34">
        <v>40</v>
      </c>
      <c r="O91" s="36">
        <f>M91-N91</f>
        <v>130</v>
      </c>
      <c r="P91" s="11"/>
      <c r="Q91" s="16"/>
      <c r="R91" s="40"/>
    </row>
    <row r="92" spans="1:18" x14ac:dyDescent="0.2">
      <c r="A92" s="38" t="s">
        <v>581</v>
      </c>
      <c r="B92" s="9" t="s">
        <v>582</v>
      </c>
      <c r="C92" s="19">
        <v>9</v>
      </c>
      <c r="D92" s="4" t="s">
        <v>568</v>
      </c>
      <c r="E92" s="9" t="s">
        <v>583</v>
      </c>
      <c r="F92" s="9" t="s">
        <v>584</v>
      </c>
      <c r="G92" s="9" t="s">
        <v>583</v>
      </c>
      <c r="H92" s="41">
        <v>50</v>
      </c>
      <c r="I92" s="11" t="s">
        <v>85</v>
      </c>
      <c r="J92" s="48">
        <v>90</v>
      </c>
      <c r="K92" s="48">
        <v>60</v>
      </c>
      <c r="L92" s="11" t="s">
        <v>85</v>
      </c>
      <c r="M92" s="34">
        <f>SUM(H92:L92)</f>
        <v>200</v>
      </c>
      <c r="N92" s="34">
        <f>45+30</f>
        <v>75</v>
      </c>
      <c r="O92" s="36">
        <f>M92-N92</f>
        <v>125</v>
      </c>
      <c r="P92" s="11"/>
      <c r="Q92" s="16"/>
      <c r="R92" s="10"/>
    </row>
    <row r="93" spans="1:18" x14ac:dyDescent="0.2">
      <c r="A93" s="38" t="s">
        <v>815</v>
      </c>
      <c r="B93" s="9" t="s">
        <v>802</v>
      </c>
      <c r="C93" s="19">
        <v>9</v>
      </c>
      <c r="D93" s="4" t="s">
        <v>16</v>
      </c>
      <c r="E93" s="9" t="s">
        <v>803</v>
      </c>
      <c r="F93" s="9" t="s">
        <v>804</v>
      </c>
      <c r="G93" s="9" t="s">
        <v>803</v>
      </c>
      <c r="H93" s="41">
        <v>60</v>
      </c>
      <c r="I93" s="11">
        <v>20</v>
      </c>
      <c r="J93" s="48">
        <v>90</v>
      </c>
      <c r="K93" s="48" t="s">
        <v>49</v>
      </c>
      <c r="L93" s="11" t="s">
        <v>85</v>
      </c>
      <c r="M93" s="34">
        <f>SUM(H93:L93)</f>
        <v>170</v>
      </c>
      <c r="N93" s="34">
        <v>45</v>
      </c>
      <c r="O93" s="36">
        <f>M93-N93</f>
        <v>125</v>
      </c>
      <c r="P93" s="11"/>
      <c r="Q93" s="16"/>
      <c r="R93" s="40"/>
    </row>
    <row r="94" spans="1:18" x14ac:dyDescent="0.2">
      <c r="A94" s="38" t="s">
        <v>154</v>
      </c>
      <c r="B94" s="30" t="s">
        <v>126</v>
      </c>
      <c r="C94" s="46">
        <v>8</v>
      </c>
      <c r="D94" s="35" t="s">
        <v>27</v>
      </c>
      <c r="E94" s="35" t="s">
        <v>109</v>
      </c>
      <c r="F94" s="9" t="s">
        <v>110</v>
      </c>
      <c r="G94" s="9" t="s">
        <v>109</v>
      </c>
      <c r="H94" s="34">
        <v>90</v>
      </c>
      <c r="I94" s="34">
        <v>20</v>
      </c>
      <c r="J94" s="34">
        <v>10</v>
      </c>
      <c r="K94" s="34" t="s">
        <v>85</v>
      </c>
      <c r="L94" s="34" t="s">
        <v>85</v>
      </c>
      <c r="M94" s="34">
        <f>SUM(H94:L94)</f>
        <v>120</v>
      </c>
      <c r="N94" s="34"/>
      <c r="O94" s="36">
        <f>M94-N94</f>
        <v>120</v>
      </c>
      <c r="P94" s="34"/>
      <c r="Q94" s="37"/>
      <c r="R94" s="40"/>
    </row>
    <row r="95" spans="1:18" x14ac:dyDescent="0.2">
      <c r="A95" s="38" t="s">
        <v>162</v>
      </c>
      <c r="B95" s="30" t="s">
        <v>142</v>
      </c>
      <c r="C95" s="46">
        <v>9</v>
      </c>
      <c r="D95" s="35" t="s">
        <v>27</v>
      </c>
      <c r="E95" s="35" t="s">
        <v>143</v>
      </c>
      <c r="F95" s="39" t="s">
        <v>144</v>
      </c>
      <c r="G95" s="39" t="s">
        <v>143</v>
      </c>
      <c r="H95" s="11">
        <v>90</v>
      </c>
      <c r="I95" s="11" t="s">
        <v>85</v>
      </c>
      <c r="J95" s="11">
        <v>30</v>
      </c>
      <c r="K95" s="11" t="s">
        <v>85</v>
      </c>
      <c r="L95" s="11" t="s">
        <v>85</v>
      </c>
      <c r="M95" s="34">
        <f>SUM(H95:L95)</f>
        <v>120</v>
      </c>
      <c r="N95" s="34"/>
      <c r="O95" s="36">
        <f>M95-N95</f>
        <v>120</v>
      </c>
      <c r="P95" s="41"/>
      <c r="Q95" s="16"/>
      <c r="R95" s="40"/>
    </row>
    <row r="96" spans="1:18" x14ac:dyDescent="0.2">
      <c r="A96" s="38" t="s">
        <v>428</v>
      </c>
      <c r="B96" s="9" t="s">
        <v>410</v>
      </c>
      <c r="C96" s="19">
        <v>9</v>
      </c>
      <c r="D96" s="4" t="s">
        <v>19</v>
      </c>
      <c r="E96" s="35" t="s">
        <v>398</v>
      </c>
      <c r="F96" s="29" t="s">
        <v>399</v>
      </c>
      <c r="G96" s="29" t="s">
        <v>398</v>
      </c>
      <c r="H96" s="11">
        <v>50</v>
      </c>
      <c r="I96" s="11">
        <v>20</v>
      </c>
      <c r="J96" s="48">
        <v>100</v>
      </c>
      <c r="K96" s="11">
        <v>0</v>
      </c>
      <c r="L96" s="11" t="s">
        <v>49</v>
      </c>
      <c r="M96" s="34">
        <f>SUM(H96:L96)</f>
        <v>170</v>
      </c>
      <c r="N96" s="34">
        <v>50</v>
      </c>
      <c r="O96" s="36">
        <f>M96-N96</f>
        <v>120</v>
      </c>
      <c r="P96" s="11"/>
      <c r="Q96" s="16"/>
      <c r="R96" s="10"/>
    </row>
    <row r="97" spans="1:18" x14ac:dyDescent="0.2">
      <c r="A97" s="38" t="s">
        <v>423</v>
      </c>
      <c r="B97" s="9" t="s">
        <v>405</v>
      </c>
      <c r="C97" s="19">
        <v>8</v>
      </c>
      <c r="D97" s="4" t="s">
        <v>19</v>
      </c>
      <c r="E97" s="9" t="s">
        <v>398</v>
      </c>
      <c r="F97" s="9" t="s">
        <v>399</v>
      </c>
      <c r="G97" s="9" t="s">
        <v>398</v>
      </c>
      <c r="H97" s="11">
        <v>50</v>
      </c>
      <c r="I97" s="11">
        <v>40</v>
      </c>
      <c r="J97" s="48">
        <v>50</v>
      </c>
      <c r="K97" s="11" t="s">
        <v>85</v>
      </c>
      <c r="L97" s="11" t="s">
        <v>85</v>
      </c>
      <c r="M97" s="34">
        <f>SUM(H97:L97)</f>
        <v>140</v>
      </c>
      <c r="N97" s="34">
        <v>25</v>
      </c>
      <c r="O97" s="36">
        <f>M97-N97</f>
        <v>115</v>
      </c>
      <c r="P97" s="11"/>
      <c r="Q97" s="16"/>
      <c r="R97" s="10"/>
    </row>
    <row r="98" spans="1:18" x14ac:dyDescent="0.2">
      <c r="A98" s="38" t="s">
        <v>80</v>
      </c>
      <c r="B98" s="9" t="s">
        <v>73</v>
      </c>
      <c r="C98" s="46">
        <v>10</v>
      </c>
      <c r="D98" s="4" t="s">
        <v>70</v>
      </c>
      <c r="E98" s="9" t="s">
        <v>78</v>
      </c>
      <c r="F98" s="9" t="s">
        <v>79</v>
      </c>
      <c r="G98" s="9" t="s">
        <v>78</v>
      </c>
      <c r="H98" s="34">
        <v>10</v>
      </c>
      <c r="I98" s="34">
        <v>50</v>
      </c>
      <c r="J98" s="34">
        <v>50</v>
      </c>
      <c r="K98" s="34" t="s">
        <v>85</v>
      </c>
      <c r="L98" s="34" t="s">
        <v>85</v>
      </c>
      <c r="M98" s="34">
        <f>SUM(H98:L98)</f>
        <v>110</v>
      </c>
      <c r="N98" s="34"/>
      <c r="O98" s="36">
        <f>M98-N98</f>
        <v>110</v>
      </c>
      <c r="P98" s="34"/>
      <c r="Q98" s="37"/>
      <c r="R98" s="40"/>
    </row>
    <row r="99" spans="1:18" x14ac:dyDescent="0.2">
      <c r="A99" s="38" t="s">
        <v>532</v>
      </c>
      <c r="B99" s="9" t="s">
        <v>533</v>
      </c>
      <c r="C99" s="19">
        <v>9</v>
      </c>
      <c r="D99" s="4" t="s">
        <v>23</v>
      </c>
      <c r="E99" s="9" t="s">
        <v>534</v>
      </c>
      <c r="F99" s="9" t="s">
        <v>535</v>
      </c>
      <c r="G99" s="9" t="s">
        <v>534</v>
      </c>
      <c r="H99" s="41">
        <v>50</v>
      </c>
      <c r="I99" s="11" t="s">
        <v>85</v>
      </c>
      <c r="J99" s="48">
        <v>70</v>
      </c>
      <c r="K99" s="48">
        <v>50</v>
      </c>
      <c r="L99" s="11" t="s">
        <v>85</v>
      </c>
      <c r="M99" s="34">
        <f>SUM(H99:L99)</f>
        <v>170</v>
      </c>
      <c r="N99" s="34">
        <f>35+25</f>
        <v>60</v>
      </c>
      <c r="O99" s="36">
        <f>M99-N99</f>
        <v>110</v>
      </c>
      <c r="P99" s="11"/>
      <c r="Q99" s="16"/>
      <c r="R99" s="40"/>
    </row>
    <row r="100" spans="1:18" x14ac:dyDescent="0.2">
      <c r="A100" s="38" t="s">
        <v>564</v>
      </c>
      <c r="B100" s="9" t="s">
        <v>565</v>
      </c>
      <c r="C100" s="19">
        <v>8</v>
      </c>
      <c r="D100" s="4" t="s">
        <v>23</v>
      </c>
      <c r="E100" s="39" t="s">
        <v>512</v>
      </c>
      <c r="F100" s="39" t="s">
        <v>513</v>
      </c>
      <c r="G100" s="39" t="s">
        <v>512</v>
      </c>
      <c r="H100" s="41">
        <v>90</v>
      </c>
      <c r="I100" s="41">
        <v>20</v>
      </c>
      <c r="J100" s="41" t="s">
        <v>85</v>
      </c>
      <c r="K100" s="41" t="s">
        <v>85</v>
      </c>
      <c r="L100" s="41" t="s">
        <v>85</v>
      </c>
      <c r="M100" s="34">
        <f>SUM(H100:L100)</f>
        <v>110</v>
      </c>
      <c r="N100" s="34"/>
      <c r="O100" s="36">
        <f>M100-N100</f>
        <v>110</v>
      </c>
      <c r="P100" s="41"/>
      <c r="Q100" s="44"/>
      <c r="R100" s="10"/>
    </row>
    <row r="101" spans="1:18" x14ac:dyDescent="0.2">
      <c r="A101" s="45" t="s">
        <v>710</v>
      </c>
      <c r="B101" s="9" t="s">
        <v>711</v>
      </c>
      <c r="C101" s="19">
        <v>9</v>
      </c>
      <c r="D101" s="4" t="s">
        <v>24</v>
      </c>
      <c r="E101" s="9" t="s">
        <v>667</v>
      </c>
      <c r="F101" s="9" t="s">
        <v>668</v>
      </c>
      <c r="G101" s="9"/>
      <c r="H101" s="11">
        <v>60</v>
      </c>
      <c r="I101" s="11" t="s">
        <v>85</v>
      </c>
      <c r="J101" s="41">
        <v>50</v>
      </c>
      <c r="K101" s="11" t="s">
        <v>85</v>
      </c>
      <c r="L101" s="11" t="s">
        <v>85</v>
      </c>
      <c r="M101" s="34">
        <f>SUM(H101:L101)</f>
        <v>110</v>
      </c>
      <c r="N101" s="34"/>
      <c r="O101" s="36">
        <f>M101-N101</f>
        <v>110</v>
      </c>
      <c r="P101" s="11"/>
      <c r="Q101" s="16"/>
      <c r="R101" s="10"/>
    </row>
    <row r="102" spans="1:18" x14ac:dyDescent="0.2">
      <c r="A102" s="45" t="s">
        <v>566</v>
      </c>
      <c r="B102" s="9" t="s">
        <v>567</v>
      </c>
      <c r="C102" s="19">
        <v>9</v>
      </c>
      <c r="D102" s="4" t="s">
        <v>568</v>
      </c>
      <c r="E102" s="39" t="s">
        <v>569</v>
      </c>
      <c r="F102" s="39" t="s">
        <v>570</v>
      </c>
      <c r="G102" s="39" t="s">
        <v>569</v>
      </c>
      <c r="H102" s="11">
        <v>40</v>
      </c>
      <c r="I102" s="11" t="s">
        <v>85</v>
      </c>
      <c r="J102" s="48">
        <v>50</v>
      </c>
      <c r="K102" s="48">
        <v>70</v>
      </c>
      <c r="L102" s="11" t="s">
        <v>85</v>
      </c>
      <c r="M102" s="34">
        <f>SUM(H102:L102)</f>
        <v>160</v>
      </c>
      <c r="N102" s="34">
        <f>25+35</f>
        <v>60</v>
      </c>
      <c r="O102" s="36">
        <f>M102-N102</f>
        <v>100</v>
      </c>
      <c r="P102" s="11"/>
      <c r="Q102" s="16"/>
      <c r="R102" s="10"/>
    </row>
    <row r="103" spans="1:18" x14ac:dyDescent="0.2">
      <c r="A103" s="18" t="s">
        <v>639</v>
      </c>
      <c r="B103" s="9" t="s">
        <v>640</v>
      </c>
      <c r="C103" s="19">
        <v>9</v>
      </c>
      <c r="D103" s="4" t="s">
        <v>21</v>
      </c>
      <c r="E103" s="39" t="s">
        <v>641</v>
      </c>
      <c r="F103" s="39" t="s">
        <v>642</v>
      </c>
      <c r="G103" s="39" t="s">
        <v>641</v>
      </c>
      <c r="H103" s="11">
        <v>80</v>
      </c>
      <c r="I103" s="11">
        <v>0</v>
      </c>
      <c r="J103" s="48">
        <v>40</v>
      </c>
      <c r="K103" s="11" t="s">
        <v>85</v>
      </c>
      <c r="L103" s="11" t="s">
        <v>85</v>
      </c>
      <c r="M103" s="34">
        <f>SUM(H103:L103)</f>
        <v>120</v>
      </c>
      <c r="N103" s="34">
        <v>20</v>
      </c>
      <c r="O103" s="36">
        <f>M103-N103</f>
        <v>100</v>
      </c>
      <c r="P103" s="11"/>
      <c r="Q103" s="16"/>
      <c r="R103" s="10"/>
    </row>
    <row r="104" spans="1:18" x14ac:dyDescent="0.2">
      <c r="A104" s="18" t="s">
        <v>629</v>
      </c>
      <c r="B104" s="39" t="s">
        <v>630</v>
      </c>
      <c r="C104" s="46">
        <v>11</v>
      </c>
      <c r="D104" s="35" t="s">
        <v>21</v>
      </c>
      <c r="E104" s="39" t="s">
        <v>880</v>
      </c>
      <c r="F104" s="9" t="s">
        <v>632</v>
      </c>
      <c r="G104" s="9" t="s">
        <v>631</v>
      </c>
      <c r="H104" s="41">
        <v>50</v>
      </c>
      <c r="I104" s="41">
        <v>10</v>
      </c>
      <c r="J104" s="48">
        <v>0</v>
      </c>
      <c r="K104" s="48">
        <v>70</v>
      </c>
      <c r="L104" s="41">
        <v>0</v>
      </c>
      <c r="M104" s="34">
        <f>SUM(H104:L104)</f>
        <v>130</v>
      </c>
      <c r="N104" s="34">
        <f>0+35</f>
        <v>35</v>
      </c>
      <c r="O104" s="36">
        <f>M104-N104</f>
        <v>95</v>
      </c>
      <c r="P104" s="41"/>
      <c r="Q104" s="44"/>
      <c r="R104" s="10"/>
    </row>
    <row r="105" spans="1:18" x14ac:dyDescent="0.2">
      <c r="A105" s="18" t="s">
        <v>643</v>
      </c>
      <c r="B105" s="39" t="s">
        <v>644</v>
      </c>
      <c r="C105" s="46">
        <v>9</v>
      </c>
      <c r="D105" s="35" t="s">
        <v>21</v>
      </c>
      <c r="E105" s="39" t="s">
        <v>635</v>
      </c>
      <c r="F105" s="39" t="s">
        <v>636</v>
      </c>
      <c r="G105" s="39" t="s">
        <v>635</v>
      </c>
      <c r="H105" s="11">
        <v>90</v>
      </c>
      <c r="I105" s="11" t="s">
        <v>49</v>
      </c>
      <c r="J105" s="48">
        <v>10</v>
      </c>
      <c r="K105" s="11" t="s">
        <v>85</v>
      </c>
      <c r="L105" s="11" t="s">
        <v>85</v>
      </c>
      <c r="M105" s="34">
        <f>SUM(H105:L105)</f>
        <v>100</v>
      </c>
      <c r="N105" s="34">
        <v>5</v>
      </c>
      <c r="O105" s="36">
        <f>M105-N105</f>
        <v>95</v>
      </c>
      <c r="P105" s="11"/>
      <c r="Q105" s="16"/>
      <c r="R105" s="10"/>
    </row>
    <row r="106" spans="1:18" x14ac:dyDescent="0.2">
      <c r="A106" s="25" t="s">
        <v>267</v>
      </c>
      <c r="B106" s="39" t="s">
        <v>259</v>
      </c>
      <c r="C106" s="46">
        <v>11</v>
      </c>
      <c r="D106" s="35" t="s">
        <v>28</v>
      </c>
      <c r="E106" s="9" t="s">
        <v>250</v>
      </c>
      <c r="F106" s="9" t="s">
        <v>251</v>
      </c>
      <c r="G106" s="9" t="s">
        <v>250</v>
      </c>
      <c r="H106" s="11">
        <v>50</v>
      </c>
      <c r="I106" s="11">
        <v>0</v>
      </c>
      <c r="J106" s="41">
        <v>40</v>
      </c>
      <c r="K106" s="48">
        <v>0</v>
      </c>
      <c r="L106" s="11" t="s">
        <v>85</v>
      </c>
      <c r="M106" s="34">
        <f>SUM(H106:L106)</f>
        <v>90</v>
      </c>
      <c r="N106" s="34"/>
      <c r="O106" s="36">
        <f>M106-N106</f>
        <v>90</v>
      </c>
      <c r="P106" s="11"/>
      <c r="Q106" s="16"/>
      <c r="R106" s="10"/>
    </row>
    <row r="107" spans="1:18" x14ac:dyDescent="0.2">
      <c r="A107" s="45" t="s">
        <v>426</v>
      </c>
      <c r="B107" s="9" t="s">
        <v>408</v>
      </c>
      <c r="C107" s="46">
        <v>10</v>
      </c>
      <c r="D107" s="4" t="s">
        <v>19</v>
      </c>
      <c r="E107" s="35" t="s">
        <v>398</v>
      </c>
      <c r="F107" s="29" t="s">
        <v>399</v>
      </c>
      <c r="G107" s="29" t="s">
        <v>398</v>
      </c>
      <c r="H107" s="11">
        <v>90</v>
      </c>
      <c r="I107" s="11">
        <v>0</v>
      </c>
      <c r="J107" s="41" t="s">
        <v>85</v>
      </c>
      <c r="K107" s="11" t="s">
        <v>85</v>
      </c>
      <c r="L107" s="11" t="s">
        <v>85</v>
      </c>
      <c r="M107" s="34">
        <f>SUM(H107:L107)</f>
        <v>90</v>
      </c>
      <c r="N107" s="34"/>
      <c r="O107" s="36">
        <f>M107-N107</f>
        <v>90</v>
      </c>
      <c r="P107" s="11"/>
      <c r="Q107" s="16"/>
      <c r="R107" s="10"/>
    </row>
    <row r="108" spans="1:18" x14ac:dyDescent="0.2">
      <c r="A108" s="45" t="s">
        <v>524</v>
      </c>
      <c r="B108" s="9" t="s">
        <v>525</v>
      </c>
      <c r="C108" s="46">
        <v>9</v>
      </c>
      <c r="D108" s="4" t="s">
        <v>23</v>
      </c>
      <c r="E108" s="39" t="s">
        <v>516</v>
      </c>
      <c r="F108" s="39" t="s">
        <v>517</v>
      </c>
      <c r="G108" s="39" t="s">
        <v>516</v>
      </c>
      <c r="H108" s="41">
        <v>50</v>
      </c>
      <c r="I108" s="41">
        <v>20</v>
      </c>
      <c r="J108" s="41">
        <v>20</v>
      </c>
      <c r="K108" s="41" t="s">
        <v>85</v>
      </c>
      <c r="L108" s="41" t="s">
        <v>85</v>
      </c>
      <c r="M108" s="34">
        <f>SUM(H108:L108)</f>
        <v>90</v>
      </c>
      <c r="N108" s="34"/>
      <c r="O108" s="36">
        <f>M108-N108</f>
        <v>90</v>
      </c>
      <c r="P108" s="41"/>
      <c r="Q108" s="44"/>
      <c r="R108" s="10"/>
    </row>
    <row r="109" spans="1:18" x14ac:dyDescent="0.2">
      <c r="A109" s="45" t="s">
        <v>560</v>
      </c>
      <c r="B109" s="39" t="s">
        <v>561</v>
      </c>
      <c r="C109" s="34">
        <v>9</v>
      </c>
      <c r="D109" s="35" t="s">
        <v>23</v>
      </c>
      <c r="E109" s="9" t="s">
        <v>516</v>
      </c>
      <c r="F109" s="9" t="s">
        <v>517</v>
      </c>
      <c r="G109" s="9" t="s">
        <v>516</v>
      </c>
      <c r="H109" s="11" t="s">
        <v>49</v>
      </c>
      <c r="I109" s="11">
        <v>40</v>
      </c>
      <c r="J109" s="41">
        <v>30</v>
      </c>
      <c r="K109" s="48">
        <v>40</v>
      </c>
      <c r="L109" s="11">
        <v>0</v>
      </c>
      <c r="M109" s="34">
        <f>SUM(H109:L109)</f>
        <v>110</v>
      </c>
      <c r="N109" s="34">
        <v>20</v>
      </c>
      <c r="O109" s="36">
        <f>M109-N109</f>
        <v>90</v>
      </c>
      <c r="P109" s="41"/>
      <c r="Q109" s="16"/>
      <c r="R109" s="10"/>
    </row>
    <row r="110" spans="1:18" x14ac:dyDescent="0.2">
      <c r="A110" s="45" t="s">
        <v>685</v>
      </c>
      <c r="B110" s="9" t="s">
        <v>686</v>
      </c>
      <c r="C110" s="34">
        <v>8</v>
      </c>
      <c r="D110" s="4" t="s">
        <v>24</v>
      </c>
      <c r="E110" s="9" t="s">
        <v>655</v>
      </c>
      <c r="F110" s="9" t="s">
        <v>656</v>
      </c>
      <c r="G110" s="9"/>
      <c r="H110" s="11">
        <v>20</v>
      </c>
      <c r="I110" s="11">
        <v>20</v>
      </c>
      <c r="J110" s="48">
        <v>80</v>
      </c>
      <c r="K110" s="11">
        <v>0</v>
      </c>
      <c r="L110" s="11">
        <v>10</v>
      </c>
      <c r="M110" s="34">
        <f>SUM(H110:L110)</f>
        <v>130</v>
      </c>
      <c r="N110" s="34">
        <v>40</v>
      </c>
      <c r="O110" s="36">
        <f>M110-N110</f>
        <v>90</v>
      </c>
      <c r="P110" s="11"/>
      <c r="Q110" s="16"/>
      <c r="R110" s="10" t="s">
        <v>867</v>
      </c>
    </row>
    <row r="111" spans="1:18" x14ac:dyDescent="0.2">
      <c r="A111" s="18" t="s">
        <v>729</v>
      </c>
      <c r="B111" s="9" t="s">
        <v>730</v>
      </c>
      <c r="C111" s="34">
        <v>9</v>
      </c>
      <c r="D111" s="4" t="s">
        <v>11</v>
      </c>
      <c r="E111" s="9" t="s">
        <v>722</v>
      </c>
      <c r="F111" s="9" t="s">
        <v>723</v>
      </c>
      <c r="G111" s="9" t="s">
        <v>722</v>
      </c>
      <c r="H111" s="11">
        <v>60</v>
      </c>
      <c r="I111" s="11">
        <v>20</v>
      </c>
      <c r="J111" s="48">
        <v>20</v>
      </c>
      <c r="K111" s="11" t="s">
        <v>85</v>
      </c>
      <c r="L111" s="11" t="s">
        <v>85</v>
      </c>
      <c r="M111" s="34">
        <f>SUM(H111:L111)</f>
        <v>100</v>
      </c>
      <c r="N111" s="34">
        <v>10</v>
      </c>
      <c r="O111" s="36">
        <f>M111-N111</f>
        <v>90</v>
      </c>
      <c r="P111" s="11"/>
      <c r="Q111" s="16"/>
      <c r="R111" s="10"/>
    </row>
    <row r="112" spans="1:18" x14ac:dyDescent="0.2">
      <c r="A112" s="18" t="s">
        <v>794</v>
      </c>
      <c r="B112" s="39" t="s">
        <v>770</v>
      </c>
      <c r="C112" s="34">
        <v>9</v>
      </c>
      <c r="D112" s="35" t="s">
        <v>30</v>
      </c>
      <c r="E112" s="9" t="s">
        <v>759</v>
      </c>
      <c r="F112" s="9" t="s">
        <v>760</v>
      </c>
      <c r="G112" s="9" t="s">
        <v>759</v>
      </c>
      <c r="H112" s="48">
        <v>80</v>
      </c>
      <c r="I112" s="11">
        <v>10</v>
      </c>
      <c r="J112" s="48">
        <v>80</v>
      </c>
      <c r="K112" s="41" t="s">
        <v>85</v>
      </c>
      <c r="L112" s="11" t="s">
        <v>85</v>
      </c>
      <c r="M112" s="34">
        <f>SUM(H112:L112)</f>
        <v>170</v>
      </c>
      <c r="N112" s="34">
        <f>40+40</f>
        <v>80</v>
      </c>
      <c r="O112" s="36">
        <f>M112-N112</f>
        <v>90</v>
      </c>
      <c r="P112" s="41"/>
      <c r="Q112" s="16"/>
      <c r="R112" s="10"/>
    </row>
    <row r="113" spans="1:18" x14ac:dyDescent="0.2">
      <c r="A113" s="18" t="s">
        <v>798</v>
      </c>
      <c r="B113" s="9" t="s">
        <v>776</v>
      </c>
      <c r="C113" s="34">
        <v>8</v>
      </c>
      <c r="D113" s="4" t="s">
        <v>30</v>
      </c>
      <c r="E113" s="39" t="s">
        <v>734</v>
      </c>
      <c r="F113" s="39" t="s">
        <v>740</v>
      </c>
      <c r="G113" s="39" t="s">
        <v>734</v>
      </c>
      <c r="H113" s="11">
        <v>0</v>
      </c>
      <c r="I113" s="11">
        <v>20</v>
      </c>
      <c r="J113" s="48">
        <v>80</v>
      </c>
      <c r="K113" s="48">
        <v>60</v>
      </c>
      <c r="L113" s="11" t="s">
        <v>49</v>
      </c>
      <c r="M113" s="34">
        <f>SUM(H113:L113)</f>
        <v>160</v>
      </c>
      <c r="N113" s="34">
        <f>40+30</f>
        <v>70</v>
      </c>
      <c r="O113" s="36">
        <f>M113-N113</f>
        <v>90</v>
      </c>
      <c r="P113" s="11"/>
      <c r="Q113" s="16"/>
      <c r="R113" s="10"/>
    </row>
    <row r="114" spans="1:18" x14ac:dyDescent="0.2">
      <c r="A114" s="38" t="s">
        <v>814</v>
      </c>
      <c r="B114" s="9" t="s">
        <v>806</v>
      </c>
      <c r="C114" s="34">
        <v>9</v>
      </c>
      <c r="D114" s="4" t="s">
        <v>16</v>
      </c>
      <c r="E114" s="9" t="s">
        <v>807</v>
      </c>
      <c r="F114" s="9" t="s">
        <v>808</v>
      </c>
      <c r="G114" s="9" t="s">
        <v>807</v>
      </c>
      <c r="H114" s="11">
        <v>90</v>
      </c>
      <c r="I114" s="11" t="s">
        <v>85</v>
      </c>
      <c r="J114" s="41" t="s">
        <v>208</v>
      </c>
      <c r="K114" s="11" t="s">
        <v>85</v>
      </c>
      <c r="L114" s="11" t="s">
        <v>85</v>
      </c>
      <c r="M114" s="34">
        <f>SUM(H114:L114)</f>
        <v>90</v>
      </c>
      <c r="N114" s="34"/>
      <c r="O114" s="36">
        <f>M114-N114</f>
        <v>90</v>
      </c>
      <c r="P114" s="11"/>
      <c r="Q114" s="16"/>
      <c r="R114" s="10"/>
    </row>
    <row r="115" spans="1:18" x14ac:dyDescent="0.2">
      <c r="A115" s="38" t="s">
        <v>693</v>
      </c>
      <c r="B115" s="9" t="s">
        <v>694</v>
      </c>
      <c r="C115" s="34">
        <v>11</v>
      </c>
      <c r="D115" s="4" t="s">
        <v>24</v>
      </c>
      <c r="E115" s="9" t="s">
        <v>695</v>
      </c>
      <c r="F115" s="9" t="s">
        <v>696</v>
      </c>
      <c r="G115" s="9"/>
      <c r="H115" s="48" t="s">
        <v>49</v>
      </c>
      <c r="I115" s="41">
        <v>20</v>
      </c>
      <c r="J115" s="48">
        <v>80</v>
      </c>
      <c r="K115" s="48">
        <v>50</v>
      </c>
      <c r="L115" s="41" t="s">
        <v>85</v>
      </c>
      <c r="M115" s="34">
        <f>SUM(H115:L115)</f>
        <v>150</v>
      </c>
      <c r="N115" s="34">
        <f>0+40+25</f>
        <v>65</v>
      </c>
      <c r="O115" s="36">
        <f>M115-N115</f>
        <v>85</v>
      </c>
      <c r="P115" s="41"/>
      <c r="Q115" s="44"/>
      <c r="R115" s="10"/>
    </row>
    <row r="116" spans="1:18" x14ac:dyDescent="0.2">
      <c r="A116" s="18" t="s">
        <v>562</v>
      </c>
      <c r="B116" s="9" t="s">
        <v>563</v>
      </c>
      <c r="C116" s="19">
        <v>9</v>
      </c>
      <c r="D116" s="4" t="s">
        <v>23</v>
      </c>
      <c r="E116" s="9" t="s">
        <v>520</v>
      </c>
      <c r="F116" s="9" t="s">
        <v>521</v>
      </c>
      <c r="G116" s="9" t="s">
        <v>520</v>
      </c>
      <c r="H116" s="41">
        <v>50</v>
      </c>
      <c r="I116" s="41" t="s">
        <v>85</v>
      </c>
      <c r="J116" s="41">
        <v>30</v>
      </c>
      <c r="K116" s="41">
        <v>0</v>
      </c>
      <c r="L116" s="41" t="s">
        <v>85</v>
      </c>
      <c r="M116" s="34">
        <f>SUM(H116:L116)</f>
        <v>80</v>
      </c>
      <c r="N116" s="34"/>
      <c r="O116" s="36">
        <f>M116-N116</f>
        <v>80</v>
      </c>
      <c r="P116" s="41"/>
      <c r="Q116" s="44"/>
      <c r="R116" s="10"/>
    </row>
    <row r="117" spans="1:18" x14ac:dyDescent="0.2">
      <c r="A117" s="45" t="s">
        <v>607</v>
      </c>
      <c r="B117" s="39" t="s">
        <v>608</v>
      </c>
      <c r="C117" s="46">
        <v>907</v>
      </c>
      <c r="D117" s="35" t="s">
        <v>17</v>
      </c>
      <c r="E117" s="9" t="s">
        <v>609</v>
      </c>
      <c r="F117" s="9" t="s">
        <v>610</v>
      </c>
      <c r="G117" s="9" t="s">
        <v>609</v>
      </c>
      <c r="H117" s="41">
        <v>10</v>
      </c>
      <c r="I117" s="41">
        <v>20</v>
      </c>
      <c r="J117" s="41">
        <v>50</v>
      </c>
      <c r="K117" s="41" t="s">
        <v>85</v>
      </c>
      <c r="L117" s="41" t="s">
        <v>85</v>
      </c>
      <c r="M117" s="34">
        <f>SUM(H117:L117)</f>
        <v>80</v>
      </c>
      <c r="N117" s="34"/>
      <c r="O117" s="36">
        <f>M117-N117</f>
        <v>80</v>
      </c>
      <c r="P117" s="41"/>
      <c r="Q117" s="44"/>
      <c r="R117" s="10"/>
    </row>
    <row r="118" spans="1:18" x14ac:dyDescent="0.2">
      <c r="A118" s="45" t="s">
        <v>277</v>
      </c>
      <c r="B118" s="39" t="s">
        <v>255</v>
      </c>
      <c r="C118" s="46">
        <v>9</v>
      </c>
      <c r="D118" s="35" t="s">
        <v>28</v>
      </c>
      <c r="E118" s="9" t="s">
        <v>245</v>
      </c>
      <c r="F118" s="9" t="s">
        <v>256</v>
      </c>
      <c r="G118" s="9" t="s">
        <v>245</v>
      </c>
      <c r="H118" s="48">
        <v>90</v>
      </c>
      <c r="I118" s="41">
        <v>0</v>
      </c>
      <c r="J118" s="48">
        <v>20</v>
      </c>
      <c r="K118" s="48">
        <v>40</v>
      </c>
      <c r="L118" s="41" t="s">
        <v>85</v>
      </c>
      <c r="M118" s="34">
        <f>SUM(H118:L118)</f>
        <v>150</v>
      </c>
      <c r="N118" s="34">
        <f>45+10+20</f>
        <v>75</v>
      </c>
      <c r="O118" s="36">
        <f>M118-N118</f>
        <v>75</v>
      </c>
      <c r="P118" s="41"/>
      <c r="Q118" s="44"/>
      <c r="R118" s="10"/>
    </row>
    <row r="119" spans="1:18" x14ac:dyDescent="0.2">
      <c r="A119" s="33" t="s">
        <v>546</v>
      </c>
      <c r="B119" s="9" t="s">
        <v>547</v>
      </c>
      <c r="C119" s="19">
        <v>11</v>
      </c>
      <c r="D119" s="4" t="s">
        <v>23</v>
      </c>
      <c r="E119" s="39" t="s">
        <v>516</v>
      </c>
      <c r="F119" s="39" t="s">
        <v>517</v>
      </c>
      <c r="G119" s="39" t="s">
        <v>516</v>
      </c>
      <c r="H119" s="41">
        <v>50</v>
      </c>
      <c r="I119" s="41">
        <v>0</v>
      </c>
      <c r="J119" s="48">
        <v>50</v>
      </c>
      <c r="K119" s="41" t="s">
        <v>85</v>
      </c>
      <c r="L119" s="41" t="s">
        <v>85</v>
      </c>
      <c r="M119" s="34">
        <f>SUM(H119:L119)</f>
        <v>100</v>
      </c>
      <c r="N119" s="34">
        <v>25</v>
      </c>
      <c r="O119" s="36">
        <f>M119-N119</f>
        <v>75</v>
      </c>
      <c r="P119" s="41"/>
      <c r="Q119" s="44"/>
      <c r="R119" s="10" t="s">
        <v>204</v>
      </c>
    </row>
    <row r="120" spans="1:18" x14ac:dyDescent="0.2">
      <c r="A120" s="18" t="s">
        <v>158</v>
      </c>
      <c r="B120" s="30" t="s">
        <v>136</v>
      </c>
      <c r="C120" s="46">
        <v>10</v>
      </c>
      <c r="D120" s="35" t="s">
        <v>27</v>
      </c>
      <c r="E120" s="35" t="s">
        <v>112</v>
      </c>
      <c r="F120" s="9" t="s">
        <v>113</v>
      </c>
      <c r="G120" s="9" t="s">
        <v>112</v>
      </c>
      <c r="H120" s="11">
        <v>50</v>
      </c>
      <c r="I120" s="11">
        <v>0</v>
      </c>
      <c r="J120" s="41">
        <v>20</v>
      </c>
      <c r="K120" s="11">
        <v>0</v>
      </c>
      <c r="L120" s="11" t="s">
        <v>85</v>
      </c>
      <c r="M120" s="34">
        <f>SUM(H120:L120)</f>
        <v>70</v>
      </c>
      <c r="N120" s="34"/>
      <c r="O120" s="36">
        <f>M120-N120</f>
        <v>70</v>
      </c>
      <c r="P120" s="11"/>
      <c r="Q120" s="16"/>
      <c r="R120" s="10" t="s">
        <v>165</v>
      </c>
    </row>
    <row r="121" spans="1:18" x14ac:dyDescent="0.2">
      <c r="A121" s="18" t="s">
        <v>278</v>
      </c>
      <c r="B121" s="24" t="s">
        <v>248</v>
      </c>
      <c r="C121" s="19">
        <v>9</v>
      </c>
      <c r="D121" s="4" t="s">
        <v>28</v>
      </c>
      <c r="E121" s="9" t="s">
        <v>242</v>
      </c>
      <c r="F121" s="9" t="s">
        <v>243</v>
      </c>
      <c r="G121" s="9" t="s">
        <v>242</v>
      </c>
      <c r="H121" s="11" t="s">
        <v>49</v>
      </c>
      <c r="I121" s="11">
        <v>20</v>
      </c>
      <c r="J121" s="48">
        <v>100</v>
      </c>
      <c r="K121" s="48" t="s">
        <v>49</v>
      </c>
      <c r="L121" s="48" t="s">
        <v>49</v>
      </c>
      <c r="M121" s="34">
        <f>SUM(H121:L121)</f>
        <v>120</v>
      </c>
      <c r="N121" s="34">
        <v>50</v>
      </c>
      <c r="O121" s="36">
        <f>M121-N121</f>
        <v>70</v>
      </c>
      <c r="P121" s="11"/>
      <c r="Q121" s="16"/>
      <c r="R121" s="10"/>
    </row>
    <row r="122" spans="1:18" x14ac:dyDescent="0.2">
      <c r="A122" s="18" t="s">
        <v>280</v>
      </c>
      <c r="B122" s="24" t="s">
        <v>244</v>
      </c>
      <c r="C122" s="19">
        <v>8</v>
      </c>
      <c r="D122" s="4" t="s">
        <v>28</v>
      </c>
      <c r="E122" s="9" t="s">
        <v>245</v>
      </c>
      <c r="F122" s="9" t="s">
        <v>246</v>
      </c>
      <c r="G122" s="9" t="s">
        <v>245</v>
      </c>
      <c r="H122" s="41" t="s">
        <v>49</v>
      </c>
      <c r="I122" s="11">
        <v>40</v>
      </c>
      <c r="J122" s="41">
        <v>30</v>
      </c>
      <c r="K122" s="11" t="s">
        <v>85</v>
      </c>
      <c r="L122" s="11" t="s">
        <v>85</v>
      </c>
      <c r="M122" s="34">
        <f>SUM(H122:L122)</f>
        <v>70</v>
      </c>
      <c r="N122" s="34"/>
      <c r="O122" s="36">
        <f>M122-N122</f>
        <v>70</v>
      </c>
      <c r="P122" s="11"/>
      <c r="Q122" s="16"/>
      <c r="R122" s="10"/>
    </row>
    <row r="123" spans="1:18" x14ac:dyDescent="0.2">
      <c r="A123" s="45" t="s">
        <v>433</v>
      </c>
      <c r="B123" s="39" t="s">
        <v>419</v>
      </c>
      <c r="C123" s="46">
        <v>8</v>
      </c>
      <c r="D123" s="35" t="s">
        <v>19</v>
      </c>
      <c r="E123" s="9" t="s">
        <v>398</v>
      </c>
      <c r="F123" s="9" t="s">
        <v>399</v>
      </c>
      <c r="G123" s="9" t="s">
        <v>398</v>
      </c>
      <c r="H123" s="11">
        <v>50</v>
      </c>
      <c r="I123" s="11">
        <v>10</v>
      </c>
      <c r="J123" s="48">
        <v>20</v>
      </c>
      <c r="K123" s="11" t="s">
        <v>49</v>
      </c>
      <c r="L123" s="11" t="s">
        <v>85</v>
      </c>
      <c r="M123" s="34">
        <f>SUM(H123:L123)</f>
        <v>80</v>
      </c>
      <c r="N123" s="34">
        <v>10</v>
      </c>
      <c r="O123" s="36">
        <f>M123-N123</f>
        <v>70</v>
      </c>
      <c r="P123" s="41"/>
      <c r="Q123" s="16"/>
      <c r="R123" s="10"/>
    </row>
    <row r="124" spans="1:18" x14ac:dyDescent="0.2">
      <c r="A124" s="18" t="s">
        <v>651</v>
      </c>
      <c r="B124" s="9" t="s">
        <v>652</v>
      </c>
      <c r="C124" s="19">
        <v>9</v>
      </c>
      <c r="D124" s="4" t="s">
        <v>21</v>
      </c>
      <c r="E124" s="9" t="s">
        <v>621</v>
      </c>
      <c r="F124" s="9" t="s">
        <v>622</v>
      </c>
      <c r="G124" s="9" t="s">
        <v>621</v>
      </c>
      <c r="H124" s="11">
        <v>30</v>
      </c>
      <c r="I124" s="11">
        <v>0</v>
      </c>
      <c r="J124" s="48">
        <v>80</v>
      </c>
      <c r="K124" s="11" t="s">
        <v>85</v>
      </c>
      <c r="L124" s="11" t="s">
        <v>85</v>
      </c>
      <c r="M124" s="34">
        <f>SUM(H124:L124)</f>
        <v>110</v>
      </c>
      <c r="N124" s="34">
        <v>40</v>
      </c>
      <c r="O124" s="36">
        <f>M124-N124</f>
        <v>70</v>
      </c>
      <c r="P124" s="11"/>
      <c r="Q124" s="16"/>
      <c r="R124" s="10"/>
    </row>
    <row r="125" spans="1:18" x14ac:dyDescent="0.2">
      <c r="A125" s="18" t="s">
        <v>786</v>
      </c>
      <c r="B125" s="39" t="s">
        <v>748</v>
      </c>
      <c r="C125" s="46">
        <v>10</v>
      </c>
      <c r="D125" s="35" t="s">
        <v>30</v>
      </c>
      <c r="E125" s="39" t="s">
        <v>749</v>
      </c>
      <c r="F125" s="9" t="s">
        <v>750</v>
      </c>
      <c r="G125" s="9" t="s">
        <v>749</v>
      </c>
      <c r="H125" s="11">
        <v>70</v>
      </c>
      <c r="I125" s="11" t="s">
        <v>85</v>
      </c>
      <c r="J125" s="11" t="s">
        <v>85</v>
      </c>
      <c r="K125" s="11" t="s">
        <v>85</v>
      </c>
      <c r="L125" s="11" t="s">
        <v>85</v>
      </c>
      <c r="M125" s="34">
        <f>SUM(H125:L125)</f>
        <v>70</v>
      </c>
      <c r="N125" s="34"/>
      <c r="O125" s="36">
        <f>M125-N125</f>
        <v>70</v>
      </c>
      <c r="P125" s="11"/>
      <c r="Q125" s="16"/>
      <c r="R125" s="10"/>
    </row>
    <row r="126" spans="1:18" x14ac:dyDescent="0.2">
      <c r="A126" s="45" t="s">
        <v>796</v>
      </c>
      <c r="B126" s="39" t="s">
        <v>772</v>
      </c>
      <c r="C126" s="46">
        <v>8</v>
      </c>
      <c r="D126" s="4" t="s">
        <v>30</v>
      </c>
      <c r="E126" s="9" t="s">
        <v>773</v>
      </c>
      <c r="F126" s="9" t="s">
        <v>774</v>
      </c>
      <c r="G126" s="9" t="s">
        <v>773</v>
      </c>
      <c r="H126" s="11">
        <v>60</v>
      </c>
      <c r="I126" s="11" t="s">
        <v>85</v>
      </c>
      <c r="J126" s="11" t="s">
        <v>85</v>
      </c>
      <c r="K126" s="11">
        <v>10</v>
      </c>
      <c r="L126" s="11" t="s">
        <v>85</v>
      </c>
      <c r="M126" s="34">
        <f>SUM(H126:L126)</f>
        <v>70</v>
      </c>
      <c r="N126" s="34"/>
      <c r="O126" s="36">
        <f>M126-N126</f>
        <v>70</v>
      </c>
      <c r="P126" s="11"/>
      <c r="Q126" s="16"/>
      <c r="R126" s="10"/>
    </row>
    <row r="127" spans="1:18" x14ac:dyDescent="0.2">
      <c r="A127" s="45" t="s">
        <v>832</v>
      </c>
      <c r="B127" s="9" t="s">
        <v>821</v>
      </c>
      <c r="C127" s="19">
        <v>11</v>
      </c>
      <c r="D127" s="4" t="s">
        <v>20</v>
      </c>
      <c r="E127" s="9" t="s">
        <v>817</v>
      </c>
      <c r="F127" s="9" t="s">
        <v>818</v>
      </c>
      <c r="G127" s="9" t="s">
        <v>817</v>
      </c>
      <c r="H127" s="11">
        <v>50</v>
      </c>
      <c r="I127" s="11">
        <v>0</v>
      </c>
      <c r="J127" s="11">
        <v>20</v>
      </c>
      <c r="K127" s="11" t="s">
        <v>85</v>
      </c>
      <c r="L127" s="11" t="s">
        <v>85</v>
      </c>
      <c r="M127" s="34">
        <f>SUM(H127:L127)</f>
        <v>70</v>
      </c>
      <c r="N127" s="34"/>
      <c r="O127" s="36">
        <f>M127-N127</f>
        <v>70</v>
      </c>
      <c r="P127" s="11"/>
      <c r="Q127" s="16"/>
      <c r="R127" s="10"/>
    </row>
    <row r="128" spans="1:18" x14ac:dyDescent="0.2">
      <c r="A128" s="45" t="s">
        <v>334</v>
      </c>
      <c r="B128" s="39" t="s">
        <v>335</v>
      </c>
      <c r="C128" s="46">
        <v>8</v>
      </c>
      <c r="D128" s="35" t="s">
        <v>14</v>
      </c>
      <c r="E128" s="9" t="s">
        <v>286</v>
      </c>
      <c r="F128" s="9" t="s">
        <v>287</v>
      </c>
      <c r="G128" s="9" t="s">
        <v>286</v>
      </c>
      <c r="H128" s="11">
        <v>40</v>
      </c>
      <c r="I128" s="11" t="s">
        <v>208</v>
      </c>
      <c r="J128" s="48">
        <v>50</v>
      </c>
      <c r="K128" s="48" t="s">
        <v>49</v>
      </c>
      <c r="L128" s="11" t="s">
        <v>49</v>
      </c>
      <c r="M128" s="34">
        <f>SUM(H128:L128)</f>
        <v>90</v>
      </c>
      <c r="N128" s="34">
        <v>25</v>
      </c>
      <c r="O128" s="36">
        <f>M128-N128</f>
        <v>65</v>
      </c>
      <c r="P128" s="41"/>
      <c r="Q128" s="16"/>
      <c r="R128" s="10"/>
    </row>
    <row r="129" spans="1:18" x14ac:dyDescent="0.2">
      <c r="A129" s="18" t="s">
        <v>506</v>
      </c>
      <c r="B129" s="9" t="s">
        <v>507</v>
      </c>
      <c r="C129" s="19">
        <v>11</v>
      </c>
      <c r="D129" s="4" t="s">
        <v>23</v>
      </c>
      <c r="E129" s="9" t="s">
        <v>508</v>
      </c>
      <c r="F129" s="9" t="s">
        <v>509</v>
      </c>
      <c r="G129" s="9" t="s">
        <v>508</v>
      </c>
      <c r="H129" s="11" t="s">
        <v>85</v>
      </c>
      <c r="I129" s="11">
        <v>20</v>
      </c>
      <c r="J129" s="48">
        <v>90</v>
      </c>
      <c r="K129" s="11" t="s">
        <v>85</v>
      </c>
      <c r="L129" s="11" t="s">
        <v>85</v>
      </c>
      <c r="M129" s="34">
        <f>SUM(H129:L129)</f>
        <v>110</v>
      </c>
      <c r="N129" s="34">
        <v>45</v>
      </c>
      <c r="O129" s="36">
        <f>M129-N129</f>
        <v>65</v>
      </c>
      <c r="P129" s="11"/>
      <c r="Q129" s="16"/>
      <c r="R129" s="10"/>
    </row>
    <row r="130" spans="1:18" x14ac:dyDescent="0.2">
      <c r="A130" s="45" t="s">
        <v>653</v>
      </c>
      <c r="B130" s="9" t="s">
        <v>654</v>
      </c>
      <c r="C130" s="19">
        <v>11</v>
      </c>
      <c r="D130" s="4" t="s">
        <v>24</v>
      </c>
      <c r="E130" s="9" t="s">
        <v>655</v>
      </c>
      <c r="F130" s="9" t="s">
        <v>656</v>
      </c>
      <c r="G130" s="9"/>
      <c r="H130" s="11">
        <v>40</v>
      </c>
      <c r="I130" s="11">
        <v>20</v>
      </c>
      <c r="J130" s="48" t="s">
        <v>208</v>
      </c>
      <c r="K130" s="48">
        <v>0</v>
      </c>
      <c r="L130" s="11">
        <v>2.5</v>
      </c>
      <c r="M130" s="34">
        <f>SUM(H130:L130)</f>
        <v>62.5</v>
      </c>
      <c r="N130" s="34"/>
      <c r="O130" s="36">
        <f>M130-N130</f>
        <v>62.5</v>
      </c>
      <c r="P130" s="11"/>
      <c r="Q130" s="16"/>
      <c r="R130" s="10"/>
    </row>
    <row r="131" spans="1:18" x14ac:dyDescent="0.2">
      <c r="A131" s="18" t="s">
        <v>284</v>
      </c>
      <c r="B131" s="9" t="s">
        <v>285</v>
      </c>
      <c r="C131" s="19">
        <v>10</v>
      </c>
      <c r="D131" s="4" t="s">
        <v>14</v>
      </c>
      <c r="E131" s="9" t="s">
        <v>286</v>
      </c>
      <c r="F131" s="9" t="s">
        <v>287</v>
      </c>
      <c r="G131" s="9" t="s">
        <v>286</v>
      </c>
      <c r="H131" s="11">
        <v>40</v>
      </c>
      <c r="I131" s="11">
        <v>20</v>
      </c>
      <c r="J131" s="11" t="s">
        <v>85</v>
      </c>
      <c r="K131" s="11" t="s">
        <v>85</v>
      </c>
      <c r="L131" s="11" t="s">
        <v>85</v>
      </c>
      <c r="M131" s="34">
        <f>SUM(H131:L131)</f>
        <v>60</v>
      </c>
      <c r="N131" s="34"/>
      <c r="O131" s="36">
        <f>M131-N131</f>
        <v>60</v>
      </c>
      <c r="P131" s="11"/>
      <c r="Q131" s="16"/>
      <c r="R131" s="10"/>
    </row>
    <row r="132" spans="1:18" x14ac:dyDescent="0.2">
      <c r="A132" s="45" t="s">
        <v>161</v>
      </c>
      <c r="B132" s="30" t="s">
        <v>141</v>
      </c>
      <c r="C132" s="46">
        <v>8</v>
      </c>
      <c r="D132" s="35" t="s">
        <v>27</v>
      </c>
      <c r="E132" s="35" t="s">
        <v>121</v>
      </c>
      <c r="F132" s="9" t="s">
        <v>122</v>
      </c>
      <c r="G132" s="9" t="s">
        <v>121</v>
      </c>
      <c r="H132" s="11">
        <v>50</v>
      </c>
      <c r="I132" s="11" t="s">
        <v>85</v>
      </c>
      <c r="J132" s="11" t="s">
        <v>85</v>
      </c>
      <c r="K132" s="41" t="s">
        <v>85</v>
      </c>
      <c r="L132" s="11" t="s">
        <v>85</v>
      </c>
      <c r="M132" s="34">
        <f>SUM(H132:L132)</f>
        <v>50</v>
      </c>
      <c r="N132" s="34"/>
      <c r="O132" s="36">
        <f>M132-N132</f>
        <v>50</v>
      </c>
      <c r="P132" s="41"/>
      <c r="Q132" s="16"/>
      <c r="R132" s="10"/>
    </row>
    <row r="133" spans="1:18" x14ac:dyDescent="0.2">
      <c r="A133" s="45" t="s">
        <v>306</v>
      </c>
      <c r="B133" s="39" t="s">
        <v>307</v>
      </c>
      <c r="C133" s="46">
        <v>11</v>
      </c>
      <c r="D133" s="35" t="s">
        <v>14</v>
      </c>
      <c r="E133" s="39" t="s">
        <v>308</v>
      </c>
      <c r="F133" s="9" t="s">
        <v>309</v>
      </c>
      <c r="G133" s="9" t="s">
        <v>308</v>
      </c>
      <c r="H133" s="11">
        <v>20</v>
      </c>
      <c r="I133" s="11">
        <v>30</v>
      </c>
      <c r="J133" s="11" t="s">
        <v>85</v>
      </c>
      <c r="K133" s="11" t="s">
        <v>85</v>
      </c>
      <c r="L133" s="11" t="s">
        <v>85</v>
      </c>
      <c r="M133" s="34">
        <f>SUM(H133:L133)</f>
        <v>50</v>
      </c>
      <c r="N133" s="34"/>
      <c r="O133" s="36">
        <f>M133-N133</f>
        <v>50</v>
      </c>
      <c r="P133" s="11"/>
      <c r="Q133" s="16"/>
      <c r="R133" s="10"/>
    </row>
    <row r="134" spans="1:18" x14ac:dyDescent="0.2">
      <c r="A134" s="45" t="s">
        <v>330</v>
      </c>
      <c r="B134" s="39" t="s">
        <v>331</v>
      </c>
      <c r="C134" s="46">
        <v>9</v>
      </c>
      <c r="D134" s="4" t="s">
        <v>14</v>
      </c>
      <c r="E134" s="9" t="s">
        <v>308</v>
      </c>
      <c r="F134" s="9" t="s">
        <v>309</v>
      </c>
      <c r="G134" s="9" t="s">
        <v>308</v>
      </c>
      <c r="H134" s="11">
        <v>10</v>
      </c>
      <c r="I134" s="11">
        <v>10</v>
      </c>
      <c r="J134" s="41">
        <v>20</v>
      </c>
      <c r="K134" s="11">
        <v>0</v>
      </c>
      <c r="L134" s="11">
        <v>10</v>
      </c>
      <c r="M134" s="34">
        <f>SUM(H134:L134)</f>
        <v>50</v>
      </c>
      <c r="N134" s="34"/>
      <c r="O134" s="36">
        <f>M134-N134</f>
        <v>50</v>
      </c>
      <c r="P134" s="11"/>
      <c r="Q134" s="16"/>
      <c r="R134" s="10"/>
    </row>
    <row r="135" spans="1:18" x14ac:dyDescent="0.2">
      <c r="A135" s="45" t="s">
        <v>558</v>
      </c>
      <c r="B135" s="39" t="s">
        <v>559</v>
      </c>
      <c r="C135" s="46">
        <v>9</v>
      </c>
      <c r="D135" s="35" t="s">
        <v>23</v>
      </c>
      <c r="E135" s="9" t="s">
        <v>542</v>
      </c>
      <c r="F135" s="9" t="s">
        <v>543</v>
      </c>
      <c r="G135" s="9" t="s">
        <v>542</v>
      </c>
      <c r="H135" s="11">
        <v>50</v>
      </c>
      <c r="I135" s="11">
        <v>0</v>
      </c>
      <c r="J135" s="48" t="s">
        <v>49</v>
      </c>
      <c r="K135" s="11" t="s">
        <v>85</v>
      </c>
      <c r="L135" s="11" t="s">
        <v>85</v>
      </c>
      <c r="M135" s="34">
        <f>SUM(H135:L135)</f>
        <v>50</v>
      </c>
      <c r="N135" s="34"/>
      <c r="O135" s="36">
        <f>M135-N135</f>
        <v>50</v>
      </c>
      <c r="P135" s="41"/>
      <c r="Q135" s="16"/>
      <c r="R135" s="10"/>
    </row>
    <row r="136" spans="1:18" x14ac:dyDescent="0.2">
      <c r="A136" s="45" t="s">
        <v>681</v>
      </c>
      <c r="B136" s="9" t="s">
        <v>682</v>
      </c>
      <c r="C136" s="19">
        <v>10</v>
      </c>
      <c r="D136" s="4" t="s">
        <v>24</v>
      </c>
      <c r="E136" s="9" t="s">
        <v>683</v>
      </c>
      <c r="F136" s="9" t="s">
        <v>684</v>
      </c>
      <c r="G136" s="9"/>
      <c r="H136" s="11">
        <v>50</v>
      </c>
      <c r="I136" s="11" t="s">
        <v>85</v>
      </c>
      <c r="J136" s="48">
        <v>0</v>
      </c>
      <c r="K136" s="11" t="s">
        <v>85</v>
      </c>
      <c r="L136" s="11" t="s">
        <v>85</v>
      </c>
      <c r="M136" s="34">
        <f>SUM(H136:L136)</f>
        <v>50</v>
      </c>
      <c r="N136" s="34"/>
      <c r="O136" s="36">
        <f>M136-N136</f>
        <v>50</v>
      </c>
      <c r="P136" s="41"/>
      <c r="Q136" s="16"/>
      <c r="R136" s="10"/>
    </row>
    <row r="137" spans="1:18" x14ac:dyDescent="0.2">
      <c r="A137" s="45" t="s">
        <v>788</v>
      </c>
      <c r="B137" s="39" t="s">
        <v>755</v>
      </c>
      <c r="C137" s="46">
        <v>9</v>
      </c>
      <c r="D137" s="35" t="s">
        <v>30</v>
      </c>
      <c r="E137" s="9" t="s">
        <v>756</v>
      </c>
      <c r="F137" s="9" t="s">
        <v>757</v>
      </c>
      <c r="G137" s="9" t="s">
        <v>756</v>
      </c>
      <c r="H137" s="11">
        <v>40</v>
      </c>
      <c r="I137" s="11">
        <v>0</v>
      </c>
      <c r="J137" s="48">
        <v>0</v>
      </c>
      <c r="K137" s="11">
        <v>10</v>
      </c>
      <c r="L137" s="11" t="s">
        <v>85</v>
      </c>
      <c r="M137" s="34">
        <f>SUM(H137:L137)</f>
        <v>50</v>
      </c>
      <c r="N137" s="34"/>
      <c r="O137" s="36">
        <f>M137-N137</f>
        <v>50</v>
      </c>
      <c r="P137" s="41"/>
      <c r="Q137" s="16"/>
      <c r="R137" s="10" t="s">
        <v>204</v>
      </c>
    </row>
    <row r="138" spans="1:18" x14ac:dyDescent="0.2">
      <c r="A138" s="18" t="s">
        <v>731</v>
      </c>
      <c r="B138" s="39" t="s">
        <v>732</v>
      </c>
      <c r="C138" s="46">
        <v>9</v>
      </c>
      <c r="D138" s="35" t="s">
        <v>11</v>
      </c>
      <c r="E138" s="9" t="s">
        <v>722</v>
      </c>
      <c r="F138" s="9" t="s">
        <v>723</v>
      </c>
      <c r="G138" s="9" t="s">
        <v>722</v>
      </c>
      <c r="H138" s="11">
        <v>0</v>
      </c>
      <c r="I138" s="11">
        <v>20</v>
      </c>
      <c r="J138" s="48">
        <v>50</v>
      </c>
      <c r="K138" s="11" t="s">
        <v>85</v>
      </c>
      <c r="L138" s="11" t="s">
        <v>85</v>
      </c>
      <c r="M138" s="34">
        <f>SUM(H138:L138)</f>
        <v>70</v>
      </c>
      <c r="N138" s="34">
        <v>25</v>
      </c>
      <c r="O138" s="36">
        <f>M138-N138</f>
        <v>45</v>
      </c>
      <c r="P138" s="41"/>
      <c r="Q138" s="16"/>
      <c r="R138" s="10"/>
    </row>
    <row r="139" spans="1:18" x14ac:dyDescent="0.2">
      <c r="A139" s="45" t="s">
        <v>829</v>
      </c>
      <c r="B139" s="9" t="s">
        <v>877</v>
      </c>
      <c r="C139" s="19">
        <v>9</v>
      </c>
      <c r="D139" s="4" t="s">
        <v>20</v>
      </c>
      <c r="E139" s="9" t="s">
        <v>817</v>
      </c>
      <c r="F139" s="9" t="s">
        <v>818</v>
      </c>
      <c r="G139" s="9" t="s">
        <v>817</v>
      </c>
      <c r="H139" s="11">
        <v>10</v>
      </c>
      <c r="I139" s="11">
        <v>20</v>
      </c>
      <c r="J139" s="11" t="s">
        <v>49</v>
      </c>
      <c r="K139" s="41">
        <v>0</v>
      </c>
      <c r="L139" s="11">
        <v>15</v>
      </c>
      <c r="M139" s="34">
        <f>SUM(H139:L139)</f>
        <v>45</v>
      </c>
      <c r="N139" s="34"/>
      <c r="O139" s="36">
        <f>M139-N139</f>
        <v>45</v>
      </c>
      <c r="P139" s="11"/>
      <c r="Q139" s="16"/>
      <c r="R139" s="10"/>
    </row>
    <row r="140" spans="1:18" x14ac:dyDescent="0.2">
      <c r="A140" s="18" t="s">
        <v>300</v>
      </c>
      <c r="B140" s="39" t="s">
        <v>301</v>
      </c>
      <c r="C140" s="46">
        <v>10</v>
      </c>
      <c r="D140" s="35" t="s">
        <v>14</v>
      </c>
      <c r="E140" s="9" t="s">
        <v>286</v>
      </c>
      <c r="F140" s="9" t="s">
        <v>287</v>
      </c>
      <c r="G140" s="9" t="s">
        <v>286</v>
      </c>
      <c r="H140" s="11">
        <v>20</v>
      </c>
      <c r="I140" s="11">
        <v>20</v>
      </c>
      <c r="J140" s="11">
        <v>0</v>
      </c>
      <c r="K140" s="11" t="s">
        <v>85</v>
      </c>
      <c r="L140" s="11" t="s">
        <v>85</v>
      </c>
      <c r="M140" s="34">
        <f>SUM(H140:L140)</f>
        <v>40</v>
      </c>
      <c r="N140" s="34"/>
      <c r="O140" s="36">
        <f>M140-N140</f>
        <v>40</v>
      </c>
      <c r="P140" s="41"/>
      <c r="Q140" s="16"/>
      <c r="R140" s="10"/>
    </row>
    <row r="141" spans="1:18" x14ac:dyDescent="0.2">
      <c r="A141" s="18" t="s">
        <v>548</v>
      </c>
      <c r="B141" s="9" t="s">
        <v>549</v>
      </c>
      <c r="C141" s="19">
        <v>9</v>
      </c>
      <c r="D141" s="4" t="s">
        <v>23</v>
      </c>
      <c r="E141" s="9" t="s">
        <v>508</v>
      </c>
      <c r="F141" s="9" t="s">
        <v>509</v>
      </c>
      <c r="G141" s="9" t="s">
        <v>508</v>
      </c>
      <c r="H141" s="41">
        <v>40</v>
      </c>
      <c r="I141" s="11" t="s">
        <v>85</v>
      </c>
      <c r="J141" s="11" t="s">
        <v>85</v>
      </c>
      <c r="K141" s="41" t="s">
        <v>85</v>
      </c>
      <c r="L141" s="11" t="s">
        <v>85</v>
      </c>
      <c r="M141" s="34">
        <f>SUM(H141:L141)</f>
        <v>40</v>
      </c>
      <c r="N141" s="34"/>
      <c r="O141" s="36">
        <f>M141-N141</f>
        <v>40</v>
      </c>
      <c r="P141" s="11"/>
      <c r="Q141" s="16"/>
      <c r="R141" s="10"/>
    </row>
    <row r="142" spans="1:18" x14ac:dyDescent="0.2">
      <c r="A142" s="45" t="s">
        <v>556</v>
      </c>
      <c r="B142" s="9" t="s">
        <v>557</v>
      </c>
      <c r="C142" s="19">
        <v>8</v>
      </c>
      <c r="D142" s="4" t="s">
        <v>23</v>
      </c>
      <c r="E142" s="9" t="s">
        <v>534</v>
      </c>
      <c r="F142" s="9" t="s">
        <v>535</v>
      </c>
      <c r="G142" s="9" t="s">
        <v>534</v>
      </c>
      <c r="H142" s="11">
        <v>40</v>
      </c>
      <c r="I142" s="11">
        <v>0</v>
      </c>
      <c r="J142" s="48">
        <v>0</v>
      </c>
      <c r="K142" s="41" t="s">
        <v>85</v>
      </c>
      <c r="L142" s="11" t="s">
        <v>85</v>
      </c>
      <c r="M142" s="34">
        <f>SUM(H142:L142)</f>
        <v>40</v>
      </c>
      <c r="N142" s="34"/>
      <c r="O142" s="36">
        <f>M142-N142</f>
        <v>40</v>
      </c>
      <c r="P142" s="11"/>
      <c r="Q142" s="16"/>
      <c r="R142" s="10" t="s">
        <v>204</v>
      </c>
    </row>
    <row r="143" spans="1:18" x14ac:dyDescent="0.2">
      <c r="A143" s="45" t="s">
        <v>575</v>
      </c>
      <c r="B143" s="9" t="s">
        <v>576</v>
      </c>
      <c r="C143" s="19">
        <v>8</v>
      </c>
      <c r="D143" s="4" t="s">
        <v>568</v>
      </c>
      <c r="E143" s="9" t="s">
        <v>573</v>
      </c>
      <c r="F143" s="9" t="s">
        <v>574</v>
      </c>
      <c r="G143" s="9" t="s">
        <v>573</v>
      </c>
      <c r="H143" s="11">
        <v>10</v>
      </c>
      <c r="I143" s="11">
        <v>20</v>
      </c>
      <c r="J143" s="48">
        <v>20</v>
      </c>
      <c r="K143" s="29" t="s">
        <v>85</v>
      </c>
      <c r="L143" s="11" t="s">
        <v>85</v>
      </c>
      <c r="M143" s="34">
        <f>SUM(H143:L143)</f>
        <v>50</v>
      </c>
      <c r="N143" s="34">
        <v>10</v>
      </c>
      <c r="O143" s="36">
        <f>M143-N143</f>
        <v>40</v>
      </c>
      <c r="P143" s="11"/>
      <c r="Q143" s="16"/>
      <c r="R143" s="10"/>
    </row>
    <row r="144" spans="1:18" x14ac:dyDescent="0.2">
      <c r="A144" s="18" t="s">
        <v>697</v>
      </c>
      <c r="B144" s="39" t="s">
        <v>698</v>
      </c>
      <c r="C144" s="46">
        <v>11</v>
      </c>
      <c r="D144" s="35" t="s">
        <v>24</v>
      </c>
      <c r="E144" s="9" t="s">
        <v>699</v>
      </c>
      <c r="F144" s="9" t="s">
        <v>700</v>
      </c>
      <c r="G144" s="9"/>
      <c r="H144" s="11">
        <v>20</v>
      </c>
      <c r="I144" s="11">
        <v>20</v>
      </c>
      <c r="J144" s="11" t="s">
        <v>85</v>
      </c>
      <c r="K144" s="11" t="s">
        <v>85</v>
      </c>
      <c r="L144" s="11" t="s">
        <v>85</v>
      </c>
      <c r="M144" s="34">
        <f>SUM(H144:L144)</f>
        <v>40</v>
      </c>
      <c r="N144" s="34"/>
      <c r="O144" s="36">
        <f>M144-N144</f>
        <v>40</v>
      </c>
      <c r="P144" s="41"/>
      <c r="Q144" s="16"/>
      <c r="R144" s="10"/>
    </row>
    <row r="145" spans="1:18" x14ac:dyDescent="0.2">
      <c r="A145" s="18" t="s">
        <v>791</v>
      </c>
      <c r="B145" s="39" t="s">
        <v>764</v>
      </c>
      <c r="C145" s="46">
        <v>11</v>
      </c>
      <c r="D145" s="35" t="s">
        <v>30</v>
      </c>
      <c r="E145" s="9" t="s">
        <v>765</v>
      </c>
      <c r="F145" s="9" t="s">
        <v>766</v>
      </c>
      <c r="G145" s="9" t="s">
        <v>765</v>
      </c>
      <c r="H145" s="11" t="s">
        <v>49</v>
      </c>
      <c r="I145" s="11">
        <v>20</v>
      </c>
      <c r="J145" s="41">
        <v>20</v>
      </c>
      <c r="K145" s="41" t="s">
        <v>85</v>
      </c>
      <c r="L145" s="11" t="s">
        <v>85</v>
      </c>
      <c r="M145" s="34">
        <f>SUM(H145:L145)</f>
        <v>40</v>
      </c>
      <c r="N145" s="34"/>
      <c r="O145" s="36">
        <f>M145-N145</f>
        <v>40</v>
      </c>
      <c r="P145" s="41"/>
      <c r="Q145" s="16"/>
      <c r="R145" s="10"/>
    </row>
    <row r="146" spans="1:18" x14ac:dyDescent="0.2">
      <c r="A146" s="18" t="s">
        <v>795</v>
      </c>
      <c r="B146" s="9" t="s">
        <v>771</v>
      </c>
      <c r="C146" s="19">
        <v>8</v>
      </c>
      <c r="D146" s="4" t="s">
        <v>30</v>
      </c>
      <c r="E146" s="9" t="s">
        <v>734</v>
      </c>
      <c r="F146" s="9" t="s">
        <v>735</v>
      </c>
      <c r="G146" s="9" t="s">
        <v>734</v>
      </c>
      <c r="H146" s="11" t="s">
        <v>49</v>
      </c>
      <c r="I146" s="11">
        <v>40</v>
      </c>
      <c r="J146" s="11" t="s">
        <v>49</v>
      </c>
      <c r="K146" s="11" t="s">
        <v>85</v>
      </c>
      <c r="L146" s="11" t="s">
        <v>85</v>
      </c>
      <c r="M146" s="34">
        <f>SUM(H146:L146)</f>
        <v>40</v>
      </c>
      <c r="N146" s="34"/>
      <c r="O146" s="36">
        <f>M146-N146</f>
        <v>40</v>
      </c>
      <c r="P146" s="11"/>
      <c r="Q146" s="16"/>
      <c r="R146" s="10"/>
    </row>
    <row r="147" spans="1:18" x14ac:dyDescent="0.2">
      <c r="A147" s="45" t="s">
        <v>813</v>
      </c>
      <c r="B147" s="9" t="s">
        <v>805</v>
      </c>
      <c r="C147" s="46">
        <v>11</v>
      </c>
      <c r="D147" s="4" t="s">
        <v>16</v>
      </c>
      <c r="E147" s="9" t="s">
        <v>803</v>
      </c>
      <c r="F147" s="9" t="s">
        <v>804</v>
      </c>
      <c r="G147" s="9" t="s">
        <v>803</v>
      </c>
      <c r="H147" s="11">
        <v>40</v>
      </c>
      <c r="I147" s="11">
        <v>0</v>
      </c>
      <c r="J147" s="41">
        <v>0</v>
      </c>
      <c r="K147" s="11" t="s">
        <v>85</v>
      </c>
      <c r="L147" s="29" t="s">
        <v>85</v>
      </c>
      <c r="M147" s="34">
        <f>SUM(H147:L147)</f>
        <v>40</v>
      </c>
      <c r="N147" s="34"/>
      <c r="O147" s="36">
        <f>M147-N147</f>
        <v>40</v>
      </c>
      <c r="P147" s="11"/>
      <c r="Q147" s="16"/>
      <c r="R147" s="40" t="s">
        <v>868</v>
      </c>
    </row>
    <row r="148" spans="1:18" x14ac:dyDescent="0.2">
      <c r="A148" s="45" t="s">
        <v>828</v>
      </c>
      <c r="B148" s="9" t="s">
        <v>816</v>
      </c>
      <c r="C148" s="46">
        <v>9</v>
      </c>
      <c r="D148" s="4" t="s">
        <v>20</v>
      </c>
      <c r="E148" s="9" t="s">
        <v>817</v>
      </c>
      <c r="F148" s="9" t="s">
        <v>818</v>
      </c>
      <c r="G148" s="9" t="s">
        <v>817</v>
      </c>
      <c r="H148" s="11">
        <v>40</v>
      </c>
      <c r="I148" s="11" t="s">
        <v>85</v>
      </c>
      <c r="J148" s="11">
        <v>0</v>
      </c>
      <c r="K148" s="11" t="s">
        <v>85</v>
      </c>
      <c r="L148" s="11" t="s">
        <v>85</v>
      </c>
      <c r="M148" s="34">
        <f>SUM(H148:L148)</f>
        <v>40</v>
      </c>
      <c r="N148" s="34"/>
      <c r="O148" s="36">
        <f>M148-N148</f>
        <v>40</v>
      </c>
      <c r="P148" s="11"/>
      <c r="Q148" s="16"/>
      <c r="R148" s="10" t="s">
        <v>864</v>
      </c>
    </row>
    <row r="149" spans="1:18" x14ac:dyDescent="0.2">
      <c r="A149" s="45" t="s">
        <v>107</v>
      </c>
      <c r="B149" s="9" t="s">
        <v>100</v>
      </c>
      <c r="C149" s="19">
        <v>11</v>
      </c>
      <c r="D149" s="4" t="s">
        <v>25</v>
      </c>
      <c r="E149" s="9" t="s">
        <v>97</v>
      </c>
      <c r="F149" s="9" t="s">
        <v>101</v>
      </c>
      <c r="G149" s="9" t="s">
        <v>97</v>
      </c>
      <c r="H149" s="34">
        <v>10</v>
      </c>
      <c r="I149" s="34">
        <v>20</v>
      </c>
      <c r="J149" s="48">
        <v>0</v>
      </c>
      <c r="K149" s="48">
        <v>0</v>
      </c>
      <c r="L149" s="34" t="s">
        <v>85</v>
      </c>
      <c r="M149" s="34">
        <f>SUM(H149:L149)</f>
        <v>30</v>
      </c>
      <c r="N149" s="34"/>
      <c r="O149" s="36">
        <f>M149-N149</f>
        <v>30</v>
      </c>
      <c r="P149" s="34"/>
      <c r="Q149" s="37"/>
      <c r="R149" s="10"/>
    </row>
    <row r="150" spans="1:18" x14ac:dyDescent="0.2">
      <c r="A150" s="45" t="s">
        <v>279</v>
      </c>
      <c r="B150" s="28" t="s">
        <v>241</v>
      </c>
      <c r="C150" s="46">
        <v>8</v>
      </c>
      <c r="D150" s="4" t="s">
        <v>28</v>
      </c>
      <c r="E150" s="9" t="s">
        <v>242</v>
      </c>
      <c r="F150" s="9" t="s">
        <v>243</v>
      </c>
      <c r="G150" s="9" t="s">
        <v>242</v>
      </c>
      <c r="H150" s="11" t="s">
        <v>49</v>
      </c>
      <c r="I150" s="11">
        <v>10</v>
      </c>
      <c r="J150" s="48">
        <v>40</v>
      </c>
      <c r="K150" s="11">
        <v>0</v>
      </c>
      <c r="L150" s="11" t="s">
        <v>85</v>
      </c>
      <c r="M150" s="34">
        <f>SUM(H150:L150)</f>
        <v>50</v>
      </c>
      <c r="N150" s="34">
        <v>20</v>
      </c>
      <c r="O150" s="36">
        <f>M150-N150</f>
        <v>30</v>
      </c>
      <c r="P150" s="11"/>
      <c r="Q150" s="16"/>
      <c r="R150" s="10"/>
    </row>
    <row r="151" spans="1:18" x14ac:dyDescent="0.2">
      <c r="A151" s="45" t="s">
        <v>310</v>
      </c>
      <c r="B151" s="9" t="s">
        <v>311</v>
      </c>
      <c r="C151" s="19">
        <v>10</v>
      </c>
      <c r="D151" s="4" t="s">
        <v>14</v>
      </c>
      <c r="E151" s="9" t="s">
        <v>286</v>
      </c>
      <c r="F151" s="9" t="s">
        <v>287</v>
      </c>
      <c r="G151" s="9" t="s">
        <v>286</v>
      </c>
      <c r="H151" s="41">
        <v>0</v>
      </c>
      <c r="I151" s="41">
        <v>10</v>
      </c>
      <c r="J151" s="41">
        <v>20</v>
      </c>
      <c r="K151" s="41" t="s">
        <v>85</v>
      </c>
      <c r="L151" s="41" t="s">
        <v>85</v>
      </c>
      <c r="M151" s="34">
        <f>SUM(H151:L151)</f>
        <v>30</v>
      </c>
      <c r="N151" s="34"/>
      <c r="O151" s="36">
        <f>M151-N151</f>
        <v>30</v>
      </c>
      <c r="P151" s="41"/>
      <c r="Q151" s="44"/>
      <c r="R151" s="40"/>
    </row>
    <row r="152" spans="1:18" x14ac:dyDescent="0.2">
      <c r="A152" s="45" t="s">
        <v>425</v>
      </c>
      <c r="B152" s="39" t="s">
        <v>407</v>
      </c>
      <c r="C152" s="46">
        <v>11</v>
      </c>
      <c r="D152" s="35" t="s">
        <v>401</v>
      </c>
      <c r="E152" s="39" t="s">
        <v>402</v>
      </c>
      <c r="F152" s="9" t="s">
        <v>403</v>
      </c>
      <c r="G152" s="9" t="s">
        <v>404</v>
      </c>
      <c r="H152" s="11" t="s">
        <v>49</v>
      </c>
      <c r="I152" s="11">
        <v>10</v>
      </c>
      <c r="J152" s="48">
        <v>40</v>
      </c>
      <c r="K152" s="48" t="s">
        <v>49</v>
      </c>
      <c r="L152" s="11" t="s">
        <v>85</v>
      </c>
      <c r="M152" s="34">
        <f>SUM(H152:L152)</f>
        <v>50</v>
      </c>
      <c r="N152" s="34">
        <v>20</v>
      </c>
      <c r="O152" s="36">
        <f>M152-N152</f>
        <v>30</v>
      </c>
      <c r="P152" s="11"/>
      <c r="Q152" s="16"/>
      <c r="R152" s="10"/>
    </row>
    <row r="153" spans="1:18" x14ac:dyDescent="0.2">
      <c r="A153" s="45" t="s">
        <v>230</v>
      </c>
      <c r="B153" s="30" t="s">
        <v>213</v>
      </c>
      <c r="C153" s="46">
        <v>10</v>
      </c>
      <c r="D153" s="35" t="s">
        <v>12</v>
      </c>
      <c r="E153" s="35" t="s">
        <v>214</v>
      </c>
      <c r="F153" s="9" t="s">
        <v>215</v>
      </c>
      <c r="G153" s="9" t="s">
        <v>214</v>
      </c>
      <c r="H153" s="11">
        <v>20</v>
      </c>
      <c r="I153" s="11" t="s">
        <v>85</v>
      </c>
      <c r="J153" s="48">
        <v>10</v>
      </c>
      <c r="K153" s="41" t="s">
        <v>85</v>
      </c>
      <c r="L153" s="11" t="s">
        <v>85</v>
      </c>
      <c r="M153" s="34">
        <f>SUM(H153:L153)</f>
        <v>30</v>
      </c>
      <c r="N153" s="34">
        <v>5</v>
      </c>
      <c r="O153" s="36">
        <f>M153-N153</f>
        <v>25</v>
      </c>
      <c r="P153" s="11"/>
      <c r="Q153" s="16"/>
      <c r="R153" s="10"/>
    </row>
    <row r="154" spans="1:18" x14ac:dyDescent="0.2">
      <c r="A154" s="18" t="s">
        <v>200</v>
      </c>
      <c r="B154" s="30" t="s">
        <v>184</v>
      </c>
      <c r="C154" s="46">
        <v>11</v>
      </c>
      <c r="D154" s="35" t="s">
        <v>29</v>
      </c>
      <c r="E154" s="35" t="s">
        <v>185</v>
      </c>
      <c r="F154" s="9" t="s">
        <v>186</v>
      </c>
      <c r="G154" s="9" t="s">
        <v>185</v>
      </c>
      <c r="H154" s="48" t="s">
        <v>49</v>
      </c>
      <c r="I154" s="11">
        <v>20</v>
      </c>
      <c r="J154" s="48">
        <v>0</v>
      </c>
      <c r="K154" s="11" t="s">
        <v>85</v>
      </c>
      <c r="L154" s="11" t="s">
        <v>85</v>
      </c>
      <c r="M154" s="34">
        <f>SUM(H154:L154)</f>
        <v>20</v>
      </c>
      <c r="N154" s="34"/>
      <c r="O154" s="36">
        <f>M154-N154</f>
        <v>20</v>
      </c>
      <c r="P154" s="11"/>
      <c r="Q154" s="16"/>
      <c r="R154" s="10"/>
    </row>
    <row r="155" spans="1:18" x14ac:dyDescent="0.2">
      <c r="A155" s="45" t="s">
        <v>450</v>
      </c>
      <c r="B155" s="39" t="s">
        <v>439</v>
      </c>
      <c r="C155" s="46">
        <v>7</v>
      </c>
      <c r="D155" s="35" t="s">
        <v>31</v>
      </c>
      <c r="E155" s="39" t="s">
        <v>440</v>
      </c>
      <c r="F155" s="9" t="s">
        <v>441</v>
      </c>
      <c r="G155" s="9" t="s">
        <v>440</v>
      </c>
      <c r="H155" s="41">
        <v>0</v>
      </c>
      <c r="I155" s="11" t="s">
        <v>85</v>
      </c>
      <c r="J155" s="41">
        <v>20</v>
      </c>
      <c r="K155" s="11" t="s">
        <v>85</v>
      </c>
      <c r="L155" s="11" t="s">
        <v>85</v>
      </c>
      <c r="M155" s="34">
        <f>SUM(H155:L155)</f>
        <v>20</v>
      </c>
      <c r="N155" s="34"/>
      <c r="O155" s="36">
        <f>M155-N155</f>
        <v>20</v>
      </c>
      <c r="P155" s="11"/>
      <c r="Q155" s="16"/>
      <c r="R155" s="10"/>
    </row>
    <row r="156" spans="1:18" x14ac:dyDescent="0.2">
      <c r="A156" s="45" t="s">
        <v>597</v>
      </c>
      <c r="B156" s="9" t="s">
        <v>598</v>
      </c>
      <c r="C156" s="19">
        <v>8</v>
      </c>
      <c r="D156" s="4" t="s">
        <v>17</v>
      </c>
      <c r="E156" s="9" t="s">
        <v>599</v>
      </c>
      <c r="F156" s="9" t="s">
        <v>600</v>
      </c>
      <c r="G156" s="9" t="s">
        <v>599</v>
      </c>
      <c r="H156" s="48" t="s">
        <v>49</v>
      </c>
      <c r="I156" s="11">
        <v>20</v>
      </c>
      <c r="J156" s="41" t="s">
        <v>85</v>
      </c>
      <c r="K156" s="41" t="s">
        <v>85</v>
      </c>
      <c r="L156" s="11" t="s">
        <v>85</v>
      </c>
      <c r="M156" s="34">
        <f>SUM(H156:L156)</f>
        <v>20</v>
      </c>
      <c r="N156" s="34"/>
      <c r="O156" s="36">
        <f>M156-N156</f>
        <v>20</v>
      </c>
      <c r="P156" s="11"/>
      <c r="Q156" s="16"/>
      <c r="R156" s="10"/>
    </row>
    <row r="157" spans="1:18" x14ac:dyDescent="0.2">
      <c r="A157" s="45" t="s">
        <v>799</v>
      </c>
      <c r="B157" s="9" t="s">
        <v>777</v>
      </c>
      <c r="C157" s="46">
        <v>8</v>
      </c>
      <c r="D157" s="4" t="s">
        <v>30</v>
      </c>
      <c r="E157" s="9" t="s">
        <v>756</v>
      </c>
      <c r="F157" s="9" t="s">
        <v>757</v>
      </c>
      <c r="G157" s="9" t="s">
        <v>756</v>
      </c>
      <c r="H157" s="11">
        <v>0</v>
      </c>
      <c r="I157" s="11">
        <v>10</v>
      </c>
      <c r="J157" s="48">
        <v>20</v>
      </c>
      <c r="K157" s="41" t="s">
        <v>85</v>
      </c>
      <c r="L157" s="11" t="s">
        <v>85</v>
      </c>
      <c r="M157" s="34">
        <f>SUM(H157:L157)</f>
        <v>30</v>
      </c>
      <c r="N157" s="34">
        <v>10</v>
      </c>
      <c r="O157" s="36">
        <f>M157-N157</f>
        <v>20</v>
      </c>
      <c r="P157" s="11"/>
      <c r="Q157" s="16"/>
      <c r="R157" s="10" t="s">
        <v>855</v>
      </c>
    </row>
    <row r="158" spans="1:18" x14ac:dyDescent="0.2">
      <c r="A158" s="18" t="s">
        <v>275</v>
      </c>
      <c r="B158" s="9" t="s">
        <v>249</v>
      </c>
      <c r="C158" s="19">
        <v>9</v>
      </c>
      <c r="D158" s="4" t="s">
        <v>28</v>
      </c>
      <c r="E158" s="9" t="s">
        <v>250</v>
      </c>
      <c r="F158" s="9" t="s">
        <v>251</v>
      </c>
      <c r="G158" s="9" t="s">
        <v>250</v>
      </c>
      <c r="H158" s="41" t="s">
        <v>85</v>
      </c>
      <c r="I158" s="11" t="s">
        <v>85</v>
      </c>
      <c r="J158" s="48">
        <v>20</v>
      </c>
      <c r="K158" s="62" t="s">
        <v>85</v>
      </c>
      <c r="L158" s="11" t="s">
        <v>85</v>
      </c>
      <c r="M158" s="34">
        <f>SUM(H158:L158)</f>
        <v>20</v>
      </c>
      <c r="N158" s="34">
        <v>10</v>
      </c>
      <c r="O158" s="36">
        <f>M158-N158</f>
        <v>10</v>
      </c>
      <c r="P158" s="11"/>
      <c r="Q158" s="16"/>
      <c r="R158" s="10"/>
    </row>
    <row r="159" spans="1:18" x14ac:dyDescent="0.2">
      <c r="A159" s="45" t="s">
        <v>354</v>
      </c>
      <c r="B159" s="9" t="s">
        <v>355</v>
      </c>
      <c r="C159" s="19">
        <v>10</v>
      </c>
      <c r="D159" s="4" t="s">
        <v>15</v>
      </c>
      <c r="E159" s="9" t="s">
        <v>356</v>
      </c>
      <c r="F159" s="9" t="s">
        <v>357</v>
      </c>
      <c r="G159" s="9" t="s">
        <v>356</v>
      </c>
      <c r="H159" s="11" t="s">
        <v>85</v>
      </c>
      <c r="I159" s="11" t="s">
        <v>85</v>
      </c>
      <c r="J159" s="62">
        <v>10</v>
      </c>
      <c r="K159" s="11" t="s">
        <v>85</v>
      </c>
      <c r="L159" s="11" t="s">
        <v>85</v>
      </c>
      <c r="M159" s="34">
        <f>SUM(H159:L159)</f>
        <v>10</v>
      </c>
      <c r="N159" s="34"/>
      <c r="O159" s="36">
        <f>M159-N159</f>
        <v>10</v>
      </c>
      <c r="P159" s="11"/>
      <c r="Q159" s="16"/>
      <c r="R159" s="10"/>
    </row>
    <row r="160" spans="1:18" x14ac:dyDescent="0.2">
      <c r="A160" s="45" t="s">
        <v>427</v>
      </c>
      <c r="B160" s="39" t="s">
        <v>409</v>
      </c>
      <c r="C160" s="46">
        <v>8</v>
      </c>
      <c r="D160" s="35" t="s">
        <v>401</v>
      </c>
      <c r="E160" s="9" t="s">
        <v>402</v>
      </c>
      <c r="F160" s="9" t="s">
        <v>403</v>
      </c>
      <c r="G160" s="9" t="s">
        <v>404</v>
      </c>
      <c r="H160" s="11">
        <v>10</v>
      </c>
      <c r="I160" s="11" t="s">
        <v>85</v>
      </c>
      <c r="J160" s="41" t="s">
        <v>85</v>
      </c>
      <c r="K160" s="41" t="s">
        <v>85</v>
      </c>
      <c r="L160" s="11" t="s">
        <v>85</v>
      </c>
      <c r="M160" s="34">
        <f>SUM(H160:L160)</f>
        <v>10</v>
      </c>
      <c r="N160" s="34"/>
      <c r="O160" s="36">
        <f>M160-N160</f>
        <v>10</v>
      </c>
      <c r="P160" s="41"/>
      <c r="Q160" s="16"/>
      <c r="R160" s="10"/>
    </row>
    <row r="161" spans="1:18" x14ac:dyDescent="0.2">
      <c r="A161" s="45" t="s">
        <v>496</v>
      </c>
      <c r="B161" s="9" t="s">
        <v>467</v>
      </c>
      <c r="C161" s="19">
        <v>10</v>
      </c>
      <c r="D161" s="4" t="s">
        <v>32</v>
      </c>
      <c r="E161" s="9" t="s">
        <v>468</v>
      </c>
      <c r="F161" s="9" t="s">
        <v>469</v>
      </c>
      <c r="G161" s="9" t="s">
        <v>468</v>
      </c>
      <c r="H161" s="11">
        <v>10</v>
      </c>
      <c r="I161" s="11" t="s">
        <v>49</v>
      </c>
      <c r="J161" s="41" t="s">
        <v>49</v>
      </c>
      <c r="K161" s="41" t="s">
        <v>85</v>
      </c>
      <c r="L161" s="11" t="s">
        <v>85</v>
      </c>
      <c r="M161" s="34">
        <f>SUM(H161:L161)</f>
        <v>10</v>
      </c>
      <c r="N161" s="34"/>
      <c r="O161" s="36">
        <f>M161-N161</f>
        <v>10</v>
      </c>
      <c r="P161" s="11"/>
      <c r="Q161" s="16"/>
      <c r="R161" s="10"/>
    </row>
    <row r="162" spans="1:18" x14ac:dyDescent="0.2">
      <c r="A162" s="38" t="s">
        <v>498</v>
      </c>
      <c r="B162" s="9" t="s">
        <v>473</v>
      </c>
      <c r="C162" s="34">
        <v>10</v>
      </c>
      <c r="D162" s="4" t="s">
        <v>32</v>
      </c>
      <c r="E162" s="9" t="s">
        <v>474</v>
      </c>
      <c r="F162" s="9" t="s">
        <v>475</v>
      </c>
      <c r="G162" s="9" t="s">
        <v>474</v>
      </c>
      <c r="H162" s="11">
        <v>0</v>
      </c>
      <c r="I162" s="11" t="s">
        <v>85</v>
      </c>
      <c r="J162" s="11">
        <v>10</v>
      </c>
      <c r="K162" s="11">
        <v>0</v>
      </c>
      <c r="L162" s="11" t="s">
        <v>85</v>
      </c>
      <c r="M162" s="34">
        <f>SUM(H162:L162)</f>
        <v>10</v>
      </c>
      <c r="N162" s="34"/>
      <c r="O162" s="36">
        <f>M162-N162</f>
        <v>10</v>
      </c>
      <c r="P162" s="11"/>
      <c r="Q162" s="16"/>
      <c r="R162" s="10"/>
    </row>
    <row r="163" spans="1:18" x14ac:dyDescent="0.2">
      <c r="A163" s="18" t="s">
        <v>501</v>
      </c>
      <c r="B163" s="9" t="s">
        <v>482</v>
      </c>
      <c r="C163" s="19">
        <v>9</v>
      </c>
      <c r="D163" s="4" t="s">
        <v>32</v>
      </c>
      <c r="E163" s="9" t="s">
        <v>462</v>
      </c>
      <c r="F163" s="9" t="s">
        <v>483</v>
      </c>
      <c r="G163" s="9" t="s">
        <v>462</v>
      </c>
      <c r="H163" s="11">
        <v>10</v>
      </c>
      <c r="I163" s="11">
        <v>0</v>
      </c>
      <c r="J163" s="11">
        <v>0</v>
      </c>
      <c r="K163" s="11" t="s">
        <v>85</v>
      </c>
      <c r="L163" s="11">
        <v>0</v>
      </c>
      <c r="M163" s="34">
        <f>SUM(H163:L163)</f>
        <v>10</v>
      </c>
      <c r="N163" s="34"/>
      <c r="O163" s="36">
        <f>M163-N163</f>
        <v>10</v>
      </c>
      <c r="P163" s="11"/>
      <c r="Q163" s="16"/>
      <c r="R163" s="10"/>
    </row>
    <row r="164" spans="1:18" x14ac:dyDescent="0.2">
      <c r="A164" s="18" t="s">
        <v>503</v>
      </c>
      <c r="B164" s="9" t="s">
        <v>485</v>
      </c>
      <c r="C164" s="19">
        <v>9</v>
      </c>
      <c r="D164" s="4" t="s">
        <v>32</v>
      </c>
      <c r="E164" s="9" t="s">
        <v>486</v>
      </c>
      <c r="F164" s="9" t="s">
        <v>487</v>
      </c>
      <c r="G164" s="9" t="s">
        <v>486</v>
      </c>
      <c r="H164" s="11">
        <v>10</v>
      </c>
      <c r="I164" s="11" t="s">
        <v>85</v>
      </c>
      <c r="J164" s="11" t="s">
        <v>85</v>
      </c>
      <c r="K164" s="11" t="s">
        <v>85</v>
      </c>
      <c r="L164" s="11" t="s">
        <v>85</v>
      </c>
      <c r="M164" s="34">
        <f>SUM(H164:L164)</f>
        <v>10</v>
      </c>
      <c r="N164" s="34"/>
      <c r="O164" s="36">
        <f>M164-N164</f>
        <v>10</v>
      </c>
      <c r="P164" s="11"/>
      <c r="Q164" s="16"/>
      <c r="R164" s="40"/>
    </row>
    <row r="165" spans="1:18" x14ac:dyDescent="0.2">
      <c r="A165" s="18" t="s">
        <v>873</v>
      </c>
      <c r="B165" s="9" t="s">
        <v>838</v>
      </c>
      <c r="C165" s="19">
        <v>11</v>
      </c>
      <c r="D165" s="4" t="s">
        <v>26</v>
      </c>
      <c r="E165" s="9" t="s">
        <v>839</v>
      </c>
      <c r="F165" s="9" t="s">
        <v>840</v>
      </c>
      <c r="G165" s="9" t="s">
        <v>839</v>
      </c>
      <c r="H165" s="41">
        <v>10</v>
      </c>
      <c r="I165" s="11">
        <v>0</v>
      </c>
      <c r="J165" s="11" t="s">
        <v>85</v>
      </c>
      <c r="K165" s="41">
        <v>0</v>
      </c>
      <c r="L165" s="11" t="s">
        <v>85</v>
      </c>
      <c r="M165" s="34">
        <f>SUM(H165:L165)</f>
        <v>10</v>
      </c>
      <c r="N165" s="34"/>
      <c r="O165" s="36">
        <f>M165-N165</f>
        <v>10</v>
      </c>
      <c r="P165" s="11"/>
      <c r="Q165" s="16"/>
      <c r="R165" s="10" t="s">
        <v>866</v>
      </c>
    </row>
    <row r="166" spans="1:18" x14ac:dyDescent="0.2">
      <c r="A166" s="18" t="s">
        <v>148</v>
      </c>
      <c r="B166" s="30" t="s">
        <v>108</v>
      </c>
      <c r="C166" s="19">
        <v>8</v>
      </c>
      <c r="D166" s="4" t="s">
        <v>27</v>
      </c>
      <c r="E166" s="35" t="s">
        <v>109</v>
      </c>
      <c r="F166" s="9" t="s">
        <v>110</v>
      </c>
      <c r="G166" s="9" t="s">
        <v>109</v>
      </c>
      <c r="H166" s="34">
        <v>0</v>
      </c>
      <c r="I166" s="34" t="s">
        <v>49</v>
      </c>
      <c r="J166" s="41">
        <v>0</v>
      </c>
      <c r="K166" s="34">
        <v>0</v>
      </c>
      <c r="L166" s="34" t="s">
        <v>85</v>
      </c>
      <c r="M166" s="34">
        <f>SUM(H166:L166)</f>
        <v>0</v>
      </c>
      <c r="N166" s="34"/>
      <c r="O166" s="36">
        <f>M166-N166</f>
        <v>0</v>
      </c>
      <c r="P166" s="34"/>
      <c r="Q166" s="37"/>
      <c r="R166" s="40" t="s">
        <v>878</v>
      </c>
    </row>
    <row r="167" spans="1:18" x14ac:dyDescent="0.2">
      <c r="A167" s="18" t="s">
        <v>150</v>
      </c>
      <c r="B167" s="30" t="s">
        <v>114</v>
      </c>
      <c r="C167" s="19">
        <v>10</v>
      </c>
      <c r="D167" s="4" t="s">
        <v>27</v>
      </c>
      <c r="E167" s="35" t="s">
        <v>115</v>
      </c>
      <c r="F167" s="9" t="s">
        <v>116</v>
      </c>
      <c r="G167" s="9" t="s">
        <v>115</v>
      </c>
      <c r="H167" s="34" t="s">
        <v>85</v>
      </c>
      <c r="I167" s="34" t="s">
        <v>85</v>
      </c>
      <c r="J167" s="34" t="s">
        <v>85</v>
      </c>
      <c r="K167" s="34" t="s">
        <v>85</v>
      </c>
      <c r="L167" s="34" t="s">
        <v>85</v>
      </c>
      <c r="M167" s="34">
        <f>SUM(H167:L167)</f>
        <v>0</v>
      </c>
      <c r="N167" s="34"/>
      <c r="O167" s="36">
        <f>M167-N167</f>
        <v>0</v>
      </c>
      <c r="P167" s="34"/>
      <c r="Q167" s="37"/>
      <c r="R167" s="10"/>
    </row>
    <row r="168" spans="1:18" x14ac:dyDescent="0.2">
      <c r="A168" s="18" t="s">
        <v>151</v>
      </c>
      <c r="B168" s="30" t="s">
        <v>117</v>
      </c>
      <c r="C168" s="19">
        <v>11</v>
      </c>
      <c r="D168" s="4" t="s">
        <v>27</v>
      </c>
      <c r="E168" s="35" t="s">
        <v>118</v>
      </c>
      <c r="F168" s="9" t="s">
        <v>119</v>
      </c>
      <c r="G168" s="9" t="s">
        <v>118</v>
      </c>
      <c r="H168" s="34">
        <v>0</v>
      </c>
      <c r="I168" s="34" t="s">
        <v>85</v>
      </c>
      <c r="J168" s="34" t="s">
        <v>85</v>
      </c>
      <c r="K168" s="34" t="s">
        <v>85</v>
      </c>
      <c r="L168" s="34"/>
      <c r="M168" s="34">
        <f>SUM(H168:L168)</f>
        <v>0</v>
      </c>
      <c r="N168" s="34"/>
      <c r="O168" s="36">
        <f>M168-N168</f>
        <v>0</v>
      </c>
      <c r="P168" s="34"/>
      <c r="Q168" s="37"/>
      <c r="R168" s="10" t="s">
        <v>164</v>
      </c>
    </row>
    <row r="169" spans="1:18" x14ac:dyDescent="0.2">
      <c r="A169" s="38" t="s">
        <v>195</v>
      </c>
      <c r="B169" s="30" t="s">
        <v>169</v>
      </c>
      <c r="C169" s="34">
        <v>9</v>
      </c>
      <c r="D169" s="35" t="s">
        <v>29</v>
      </c>
      <c r="E169" s="35" t="s">
        <v>170</v>
      </c>
      <c r="F169" s="9" t="s">
        <v>171</v>
      </c>
      <c r="G169" s="9" t="s">
        <v>170</v>
      </c>
      <c r="H169" s="11" t="s">
        <v>49</v>
      </c>
      <c r="I169" s="11">
        <v>0</v>
      </c>
      <c r="J169" s="11" t="s">
        <v>49</v>
      </c>
      <c r="K169" s="11" t="s">
        <v>49</v>
      </c>
      <c r="L169" s="11" t="s">
        <v>49</v>
      </c>
      <c r="M169" s="34">
        <f>SUM(H169:L169)</f>
        <v>0</v>
      </c>
      <c r="N169" s="34"/>
      <c r="O169" s="36">
        <f>M169-N169</f>
        <v>0</v>
      </c>
      <c r="P169" s="11"/>
      <c r="Q169" s="16"/>
      <c r="R169" s="10" t="s">
        <v>868</v>
      </c>
    </row>
    <row r="170" spans="1:18" x14ac:dyDescent="0.2">
      <c r="A170" s="18" t="s">
        <v>196</v>
      </c>
      <c r="B170" s="30" t="s">
        <v>172</v>
      </c>
      <c r="C170" s="46">
        <v>9</v>
      </c>
      <c r="D170" s="35" t="s">
        <v>29</v>
      </c>
      <c r="E170" s="35" t="s">
        <v>173</v>
      </c>
      <c r="F170" s="9" t="s">
        <v>174</v>
      </c>
      <c r="G170" s="9" t="s">
        <v>173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34">
        <f>SUM(H170:L170)</f>
        <v>0</v>
      </c>
      <c r="N170" s="34"/>
      <c r="O170" s="36">
        <f>M170-N170</f>
        <v>0</v>
      </c>
      <c r="P170" s="11"/>
      <c r="Q170" s="16"/>
      <c r="R170" s="10"/>
    </row>
    <row r="171" spans="1:18" x14ac:dyDescent="0.2">
      <c r="A171" s="45" t="s">
        <v>197</v>
      </c>
      <c r="B171" s="30" t="s">
        <v>175</v>
      </c>
      <c r="C171" s="46">
        <v>9</v>
      </c>
      <c r="D171" s="35" t="s">
        <v>29</v>
      </c>
      <c r="E171" s="35" t="s">
        <v>176</v>
      </c>
      <c r="F171" s="9" t="s">
        <v>177</v>
      </c>
      <c r="G171" s="9" t="s">
        <v>176</v>
      </c>
      <c r="H171" s="11">
        <v>0</v>
      </c>
      <c r="I171" s="11">
        <v>0</v>
      </c>
      <c r="J171" s="41">
        <v>0</v>
      </c>
      <c r="K171" s="41">
        <v>0</v>
      </c>
      <c r="L171" s="11">
        <v>0</v>
      </c>
      <c r="M171" s="34">
        <f>SUM(H171:L171)</f>
        <v>0</v>
      </c>
      <c r="N171" s="34"/>
      <c r="O171" s="36">
        <f>M171-N171</f>
        <v>0</v>
      </c>
      <c r="P171" s="11"/>
      <c r="Q171" s="16"/>
      <c r="R171" s="10"/>
    </row>
    <row r="172" spans="1:18" x14ac:dyDescent="0.2">
      <c r="A172" s="45" t="s">
        <v>198</v>
      </c>
      <c r="B172" s="30" t="s">
        <v>178</v>
      </c>
      <c r="C172" s="46" t="s">
        <v>179</v>
      </c>
      <c r="D172" s="35" t="s">
        <v>29</v>
      </c>
      <c r="E172" s="35" t="s">
        <v>180</v>
      </c>
      <c r="F172" s="9" t="s">
        <v>181</v>
      </c>
      <c r="G172" s="9" t="s">
        <v>180</v>
      </c>
      <c r="H172" s="41">
        <v>0</v>
      </c>
      <c r="I172" s="11">
        <v>0</v>
      </c>
      <c r="J172" s="11">
        <v>0</v>
      </c>
      <c r="K172" s="41" t="s">
        <v>85</v>
      </c>
      <c r="L172" s="11" t="s">
        <v>85</v>
      </c>
      <c r="M172" s="34">
        <f>SUM(H172:L172)</f>
        <v>0</v>
      </c>
      <c r="N172" s="34"/>
      <c r="O172" s="36">
        <f>M172-N172</f>
        <v>0</v>
      </c>
      <c r="P172" s="11"/>
      <c r="Q172" s="16"/>
      <c r="R172" s="10"/>
    </row>
    <row r="173" spans="1:18" x14ac:dyDescent="0.2">
      <c r="A173" s="45" t="s">
        <v>201</v>
      </c>
      <c r="B173" s="30" t="s">
        <v>187</v>
      </c>
      <c r="C173" s="46">
        <v>8</v>
      </c>
      <c r="D173" s="35" t="s">
        <v>29</v>
      </c>
      <c r="E173" s="35" t="s">
        <v>188</v>
      </c>
      <c r="F173" s="9" t="s">
        <v>189</v>
      </c>
      <c r="G173" s="9" t="s">
        <v>188</v>
      </c>
      <c r="H173" s="11" t="s">
        <v>49</v>
      </c>
      <c r="I173" s="11">
        <v>0</v>
      </c>
      <c r="J173" s="48">
        <v>0</v>
      </c>
      <c r="K173" s="41" t="s">
        <v>49</v>
      </c>
      <c r="L173" s="11" t="s">
        <v>85</v>
      </c>
      <c r="M173" s="34">
        <f>SUM(H173:L173)</f>
        <v>0</v>
      </c>
      <c r="N173" s="34"/>
      <c r="O173" s="36">
        <f>M173-N173</f>
        <v>0</v>
      </c>
      <c r="P173" s="11"/>
      <c r="Q173" s="16"/>
      <c r="R173" s="10" t="s">
        <v>206</v>
      </c>
    </row>
    <row r="174" spans="1:18" x14ac:dyDescent="0.2">
      <c r="A174" s="18" t="s">
        <v>203</v>
      </c>
      <c r="B174" s="30" t="s">
        <v>192</v>
      </c>
      <c r="C174" s="46">
        <v>11</v>
      </c>
      <c r="D174" s="35" t="s">
        <v>29</v>
      </c>
      <c r="E174" s="35" t="s">
        <v>170</v>
      </c>
      <c r="F174" s="9" t="s">
        <v>193</v>
      </c>
      <c r="G174" s="9" t="s">
        <v>170</v>
      </c>
      <c r="H174" s="11">
        <v>0</v>
      </c>
      <c r="I174" s="11" t="s">
        <v>49</v>
      </c>
      <c r="J174" s="41">
        <v>0</v>
      </c>
      <c r="K174" s="41">
        <v>0</v>
      </c>
      <c r="L174" s="11" t="s">
        <v>85</v>
      </c>
      <c r="M174" s="34">
        <f>SUM(H174:L174)</f>
        <v>0</v>
      </c>
      <c r="N174" s="34"/>
      <c r="O174" s="36">
        <f>M174-N174</f>
        <v>0</v>
      </c>
      <c r="P174" s="11"/>
      <c r="Q174" s="16"/>
      <c r="R174" s="10" t="s">
        <v>209</v>
      </c>
    </row>
    <row r="175" spans="1:18" x14ac:dyDescent="0.2">
      <c r="A175" s="45" t="s">
        <v>231</v>
      </c>
      <c r="B175" s="30" t="s">
        <v>216</v>
      </c>
      <c r="C175" s="46">
        <v>10</v>
      </c>
      <c r="D175" s="35" t="s">
        <v>12</v>
      </c>
      <c r="E175" s="35" t="s">
        <v>217</v>
      </c>
      <c r="F175" s="9" t="s">
        <v>218</v>
      </c>
      <c r="G175" s="9" t="s">
        <v>217</v>
      </c>
      <c r="H175" s="11" t="s">
        <v>85</v>
      </c>
      <c r="I175" s="11" t="s">
        <v>85</v>
      </c>
      <c r="J175" s="11" t="s">
        <v>85</v>
      </c>
      <c r="K175" s="11" t="s">
        <v>85</v>
      </c>
      <c r="L175" s="11" t="s">
        <v>85</v>
      </c>
      <c r="M175" s="34">
        <f>SUM(H175:L175)</f>
        <v>0</v>
      </c>
      <c r="N175" s="34"/>
      <c r="O175" s="36">
        <f>M175-N175</f>
        <v>0</v>
      </c>
      <c r="P175" s="41"/>
      <c r="Q175" s="16"/>
      <c r="R175" s="10"/>
    </row>
    <row r="176" spans="1:18" x14ac:dyDescent="0.2">
      <c r="A176" s="18" t="s">
        <v>232</v>
      </c>
      <c r="B176" s="30" t="s">
        <v>219</v>
      </c>
      <c r="C176" s="46">
        <v>8</v>
      </c>
      <c r="D176" s="35" t="s">
        <v>12</v>
      </c>
      <c r="E176" s="35" t="s">
        <v>220</v>
      </c>
      <c r="F176" s="9" t="s">
        <v>221</v>
      </c>
      <c r="G176" s="9" t="s">
        <v>220</v>
      </c>
      <c r="H176" s="11">
        <v>0</v>
      </c>
      <c r="I176" s="11">
        <v>0</v>
      </c>
      <c r="J176" s="41">
        <v>0</v>
      </c>
      <c r="K176" s="41">
        <v>0</v>
      </c>
      <c r="L176" s="11">
        <v>0</v>
      </c>
      <c r="M176" s="34">
        <f>SUM(H176:L176)</f>
        <v>0</v>
      </c>
      <c r="N176" s="34"/>
      <c r="O176" s="36">
        <f>M176-N176</f>
        <v>0</v>
      </c>
      <c r="P176" s="41"/>
      <c r="Q176" s="16"/>
      <c r="R176" s="10" t="s">
        <v>164</v>
      </c>
    </row>
    <row r="177" spans="1:18" x14ac:dyDescent="0.2">
      <c r="A177" s="18" t="s">
        <v>233</v>
      </c>
      <c r="B177" s="30" t="s">
        <v>222</v>
      </c>
      <c r="C177" s="46">
        <v>11</v>
      </c>
      <c r="D177" s="35" t="s">
        <v>12</v>
      </c>
      <c r="E177" s="35" t="s">
        <v>214</v>
      </c>
      <c r="F177" s="9" t="s">
        <v>223</v>
      </c>
      <c r="G177" s="9" t="s">
        <v>214</v>
      </c>
      <c r="H177" s="11" t="s">
        <v>49</v>
      </c>
      <c r="I177" s="11" t="s">
        <v>49</v>
      </c>
      <c r="J177" s="41" t="s">
        <v>49</v>
      </c>
      <c r="K177" s="11" t="s">
        <v>49</v>
      </c>
      <c r="L177" s="11" t="s">
        <v>49</v>
      </c>
      <c r="M177" s="34">
        <f>SUM(H177:L177)</f>
        <v>0</v>
      </c>
      <c r="N177" s="34"/>
      <c r="O177" s="36">
        <f>M177-N177</f>
        <v>0</v>
      </c>
      <c r="P177" s="11"/>
      <c r="Q177" s="16"/>
      <c r="R177" s="10"/>
    </row>
    <row r="178" spans="1:18" x14ac:dyDescent="0.2">
      <c r="A178" s="45" t="s">
        <v>235</v>
      </c>
      <c r="B178" s="30" t="s">
        <v>225</v>
      </c>
      <c r="C178" s="46">
        <v>8</v>
      </c>
      <c r="D178" s="35" t="s">
        <v>12</v>
      </c>
      <c r="E178" s="35" t="s">
        <v>220</v>
      </c>
      <c r="F178" s="9" t="s">
        <v>221</v>
      </c>
      <c r="G178" s="9" t="s">
        <v>220</v>
      </c>
      <c r="H178" s="11" t="s">
        <v>49</v>
      </c>
      <c r="I178" s="11" t="s">
        <v>49</v>
      </c>
      <c r="J178" s="41" t="s">
        <v>49</v>
      </c>
      <c r="K178" s="11" t="s">
        <v>49</v>
      </c>
      <c r="L178" s="11" t="s">
        <v>49</v>
      </c>
      <c r="M178" s="34">
        <f>SUM(H178:L178)</f>
        <v>0</v>
      </c>
      <c r="N178" s="34"/>
      <c r="O178" s="36">
        <f>M178-N178</f>
        <v>0</v>
      </c>
      <c r="P178" s="11"/>
      <c r="Q178" s="16"/>
      <c r="R178" s="10"/>
    </row>
    <row r="179" spans="1:18" x14ac:dyDescent="0.2">
      <c r="A179" s="18" t="s">
        <v>236</v>
      </c>
      <c r="B179" s="30" t="s">
        <v>226</v>
      </c>
      <c r="C179" s="46">
        <v>8</v>
      </c>
      <c r="D179" s="35" t="s">
        <v>12</v>
      </c>
      <c r="E179" s="35" t="s">
        <v>227</v>
      </c>
      <c r="F179" s="9" t="s">
        <v>228</v>
      </c>
      <c r="G179" s="9" t="s">
        <v>227</v>
      </c>
      <c r="H179" s="11" t="s">
        <v>49</v>
      </c>
      <c r="I179" s="11" t="s">
        <v>49</v>
      </c>
      <c r="J179" s="11" t="s">
        <v>85</v>
      </c>
      <c r="K179" s="11" t="s">
        <v>85</v>
      </c>
      <c r="L179" s="11" t="s">
        <v>85</v>
      </c>
      <c r="M179" s="34">
        <f>SUM(H179:L179)</f>
        <v>0</v>
      </c>
      <c r="N179" s="34"/>
      <c r="O179" s="36">
        <f>M179-N179</f>
        <v>0</v>
      </c>
      <c r="P179" s="11"/>
      <c r="Q179" s="16"/>
      <c r="R179" s="10"/>
    </row>
    <row r="180" spans="1:18" x14ac:dyDescent="0.2">
      <c r="A180" s="45" t="s">
        <v>282</v>
      </c>
      <c r="B180" s="24" t="s">
        <v>247</v>
      </c>
      <c r="C180" s="46">
        <v>8</v>
      </c>
      <c r="D180" s="4" t="s">
        <v>28</v>
      </c>
      <c r="E180" s="9" t="s">
        <v>245</v>
      </c>
      <c r="F180" s="9" t="s">
        <v>246</v>
      </c>
      <c r="G180" s="9" t="s">
        <v>245</v>
      </c>
      <c r="H180" s="11" t="s">
        <v>85</v>
      </c>
      <c r="I180" s="11">
        <v>0</v>
      </c>
      <c r="J180" s="41" t="s">
        <v>85</v>
      </c>
      <c r="K180" s="11" t="s">
        <v>85</v>
      </c>
      <c r="L180" s="11" t="s">
        <v>85</v>
      </c>
      <c r="M180" s="34">
        <f>SUM(H180:L180)</f>
        <v>0</v>
      </c>
      <c r="N180" s="34"/>
      <c r="O180" s="36">
        <f>M180-N180</f>
        <v>0</v>
      </c>
      <c r="P180" s="11"/>
      <c r="Q180" s="16"/>
      <c r="R180" s="10" t="s">
        <v>205</v>
      </c>
    </row>
    <row r="181" spans="1:18" x14ac:dyDescent="0.2">
      <c r="A181" s="18" t="s">
        <v>292</v>
      </c>
      <c r="B181" s="9" t="s">
        <v>293</v>
      </c>
      <c r="C181" s="46">
        <v>10</v>
      </c>
      <c r="D181" s="4" t="s">
        <v>14</v>
      </c>
      <c r="E181" s="9" t="s">
        <v>294</v>
      </c>
      <c r="F181" s="9" t="s">
        <v>295</v>
      </c>
      <c r="G181" s="9" t="s">
        <v>294</v>
      </c>
      <c r="H181" s="11">
        <v>0</v>
      </c>
      <c r="I181" s="11">
        <v>0</v>
      </c>
      <c r="J181" s="41" t="s">
        <v>85</v>
      </c>
      <c r="K181" s="11" t="s">
        <v>85</v>
      </c>
      <c r="L181" s="11" t="s">
        <v>85</v>
      </c>
      <c r="M181" s="34">
        <f>SUM(H181:L181)</f>
        <v>0</v>
      </c>
      <c r="N181" s="34"/>
      <c r="O181" s="36">
        <f>M181-N181</f>
        <v>0</v>
      </c>
      <c r="P181" s="11"/>
      <c r="Q181" s="16"/>
      <c r="R181" s="10" t="s">
        <v>856</v>
      </c>
    </row>
    <row r="182" spans="1:18" x14ac:dyDescent="0.2">
      <c r="A182" s="18" t="s">
        <v>296</v>
      </c>
      <c r="B182" s="9" t="s">
        <v>297</v>
      </c>
      <c r="C182" s="19">
        <v>10</v>
      </c>
      <c r="D182" s="4" t="s">
        <v>14</v>
      </c>
      <c r="E182" s="9" t="s">
        <v>298</v>
      </c>
      <c r="F182" s="9" t="s">
        <v>299</v>
      </c>
      <c r="G182" s="9" t="s">
        <v>298</v>
      </c>
      <c r="H182" s="11">
        <v>0</v>
      </c>
      <c r="I182" s="11" t="s">
        <v>49</v>
      </c>
      <c r="J182" s="48">
        <v>0</v>
      </c>
      <c r="K182" s="41" t="s">
        <v>85</v>
      </c>
      <c r="L182" s="11" t="s">
        <v>85</v>
      </c>
      <c r="M182" s="34">
        <f>SUM(H182:L182)</f>
        <v>0</v>
      </c>
      <c r="N182" s="34"/>
      <c r="O182" s="36">
        <f>M182-N182</f>
        <v>0</v>
      </c>
      <c r="P182" s="11"/>
      <c r="Q182" s="16"/>
      <c r="R182" s="10" t="s">
        <v>857</v>
      </c>
    </row>
    <row r="183" spans="1:18" x14ac:dyDescent="0.2">
      <c r="A183" s="45" t="s">
        <v>302</v>
      </c>
      <c r="B183" s="39" t="s">
        <v>303</v>
      </c>
      <c r="C183" s="46">
        <v>10</v>
      </c>
      <c r="D183" s="35" t="s">
        <v>14</v>
      </c>
      <c r="E183" s="9" t="s">
        <v>304</v>
      </c>
      <c r="F183" s="9" t="s">
        <v>305</v>
      </c>
      <c r="G183" s="9" t="s">
        <v>304</v>
      </c>
      <c r="H183" s="11">
        <v>0</v>
      </c>
      <c r="I183" s="11">
        <v>0</v>
      </c>
      <c r="J183" s="48" t="s">
        <v>208</v>
      </c>
      <c r="K183" s="11" t="s">
        <v>49</v>
      </c>
      <c r="L183" s="11" t="s">
        <v>85</v>
      </c>
      <c r="M183" s="34">
        <f>SUM(H183:L183)</f>
        <v>0</v>
      </c>
      <c r="N183" s="34"/>
      <c r="O183" s="36">
        <f>M183-N183</f>
        <v>0</v>
      </c>
      <c r="P183" s="41"/>
      <c r="Q183" s="16"/>
      <c r="R183" s="10" t="s">
        <v>857</v>
      </c>
    </row>
    <row r="184" spans="1:18" x14ac:dyDescent="0.2">
      <c r="A184" s="45" t="s">
        <v>312</v>
      </c>
      <c r="B184" s="9" t="s">
        <v>313</v>
      </c>
      <c r="C184" s="19">
        <v>11</v>
      </c>
      <c r="D184" s="4" t="s">
        <v>14</v>
      </c>
      <c r="E184" s="9" t="s">
        <v>314</v>
      </c>
      <c r="F184" s="9" t="s">
        <v>315</v>
      </c>
      <c r="G184" s="9" t="s">
        <v>314</v>
      </c>
      <c r="H184" s="11" t="s">
        <v>49</v>
      </c>
      <c r="I184" s="11" t="s">
        <v>49</v>
      </c>
      <c r="J184" s="11" t="s">
        <v>85</v>
      </c>
      <c r="K184" s="11" t="s">
        <v>85</v>
      </c>
      <c r="L184" s="41" t="s">
        <v>85</v>
      </c>
      <c r="M184" s="34">
        <f>SUM(H184:L184)</f>
        <v>0</v>
      </c>
      <c r="N184" s="34"/>
      <c r="O184" s="36">
        <f>M184-N184</f>
        <v>0</v>
      </c>
      <c r="P184" s="11"/>
      <c r="Q184" s="16"/>
      <c r="R184" s="10"/>
    </row>
    <row r="185" spans="1:18" x14ac:dyDescent="0.2">
      <c r="A185" s="45" t="s">
        <v>316</v>
      </c>
      <c r="B185" s="39" t="s">
        <v>317</v>
      </c>
      <c r="C185" s="46">
        <v>10</v>
      </c>
      <c r="D185" s="35" t="s">
        <v>14</v>
      </c>
      <c r="E185" s="9" t="s">
        <v>304</v>
      </c>
      <c r="F185" s="9" t="s">
        <v>305</v>
      </c>
      <c r="G185" s="9" t="s">
        <v>304</v>
      </c>
      <c r="H185" s="11" t="s">
        <v>85</v>
      </c>
      <c r="I185" s="11">
        <v>0</v>
      </c>
      <c r="J185" s="11" t="s">
        <v>85</v>
      </c>
      <c r="K185" s="11" t="s">
        <v>85</v>
      </c>
      <c r="L185" s="41" t="s">
        <v>85</v>
      </c>
      <c r="M185" s="34">
        <f>SUM(H185:L185)</f>
        <v>0</v>
      </c>
      <c r="N185" s="34"/>
      <c r="O185" s="36">
        <f>M185-N185</f>
        <v>0</v>
      </c>
      <c r="P185" s="41"/>
      <c r="Q185" s="16"/>
      <c r="R185" s="10"/>
    </row>
    <row r="186" spans="1:18" x14ac:dyDescent="0.2">
      <c r="A186" s="45" t="s">
        <v>322</v>
      </c>
      <c r="B186" s="9" t="s">
        <v>323</v>
      </c>
      <c r="C186" s="19">
        <v>9</v>
      </c>
      <c r="D186" s="4" t="s">
        <v>14</v>
      </c>
      <c r="E186" s="9" t="s">
        <v>324</v>
      </c>
      <c r="F186" s="9" t="s">
        <v>325</v>
      </c>
      <c r="G186" s="9" t="s">
        <v>324</v>
      </c>
      <c r="H186" s="11">
        <v>0</v>
      </c>
      <c r="I186" s="11" t="s">
        <v>85</v>
      </c>
      <c r="J186" s="11" t="s">
        <v>208</v>
      </c>
      <c r="K186" s="11" t="s">
        <v>85</v>
      </c>
      <c r="L186" s="11" t="s">
        <v>85</v>
      </c>
      <c r="M186" s="34">
        <f>SUM(H186:L186)</f>
        <v>0</v>
      </c>
      <c r="N186" s="34"/>
      <c r="O186" s="36">
        <f>M186-N186</f>
        <v>0</v>
      </c>
      <c r="P186" s="41"/>
      <c r="Q186" s="16"/>
      <c r="R186" s="10" t="s">
        <v>164</v>
      </c>
    </row>
    <row r="187" spans="1:18" x14ac:dyDescent="0.2">
      <c r="A187" s="45" t="s">
        <v>326</v>
      </c>
      <c r="B187" s="9" t="s">
        <v>327</v>
      </c>
      <c r="C187" s="19">
        <v>7</v>
      </c>
      <c r="D187" s="4" t="s">
        <v>14</v>
      </c>
      <c r="E187" s="9" t="s">
        <v>328</v>
      </c>
      <c r="F187" s="9" t="s">
        <v>329</v>
      </c>
      <c r="G187" s="9" t="s">
        <v>328</v>
      </c>
      <c r="H187" s="11">
        <v>0</v>
      </c>
      <c r="I187" s="11" t="s">
        <v>49</v>
      </c>
      <c r="J187" s="11" t="s">
        <v>208</v>
      </c>
      <c r="K187" s="11">
        <v>0</v>
      </c>
      <c r="L187" s="11" t="s">
        <v>85</v>
      </c>
      <c r="M187" s="34">
        <f>SUM(H187:L187)</f>
        <v>0</v>
      </c>
      <c r="N187" s="34"/>
      <c r="O187" s="36">
        <f>M187-N187</f>
        <v>0</v>
      </c>
      <c r="P187" s="11"/>
      <c r="Q187" s="16"/>
      <c r="R187" s="10" t="s">
        <v>858</v>
      </c>
    </row>
    <row r="188" spans="1:18" x14ac:dyDescent="0.2">
      <c r="A188" s="45" t="s">
        <v>332</v>
      </c>
      <c r="B188" s="39" t="s">
        <v>333</v>
      </c>
      <c r="C188" s="46">
        <v>9</v>
      </c>
      <c r="D188" s="35" t="s">
        <v>14</v>
      </c>
      <c r="E188" s="9" t="s">
        <v>304</v>
      </c>
      <c r="F188" s="9" t="s">
        <v>305</v>
      </c>
      <c r="G188" s="9" t="s">
        <v>304</v>
      </c>
      <c r="H188" s="11" t="s">
        <v>49</v>
      </c>
      <c r="I188" s="11">
        <v>0</v>
      </c>
      <c r="J188" s="11" t="s">
        <v>85</v>
      </c>
      <c r="K188" s="11" t="s">
        <v>49</v>
      </c>
      <c r="L188" s="11" t="s">
        <v>85</v>
      </c>
      <c r="M188" s="34">
        <f>SUM(H188:L188)</f>
        <v>0</v>
      </c>
      <c r="N188" s="34"/>
      <c r="O188" s="36">
        <f>M188-N188</f>
        <v>0</v>
      </c>
      <c r="P188" s="41"/>
      <c r="Q188" s="16"/>
      <c r="R188" s="10" t="s">
        <v>879</v>
      </c>
    </row>
    <row r="189" spans="1:18" x14ac:dyDescent="0.2">
      <c r="A189" s="45" t="s">
        <v>336</v>
      </c>
      <c r="B189" s="9" t="s">
        <v>337</v>
      </c>
      <c r="C189" s="19">
        <v>8</v>
      </c>
      <c r="D189" s="4" t="s">
        <v>14</v>
      </c>
      <c r="E189" s="9" t="s">
        <v>286</v>
      </c>
      <c r="F189" s="9" t="s">
        <v>287</v>
      </c>
      <c r="G189" s="9" t="s">
        <v>286</v>
      </c>
      <c r="H189" s="11">
        <v>0</v>
      </c>
      <c r="I189" s="11" t="s">
        <v>85</v>
      </c>
      <c r="J189" s="41" t="s">
        <v>85</v>
      </c>
      <c r="K189" s="41" t="s">
        <v>85</v>
      </c>
      <c r="L189" s="11" t="s">
        <v>85</v>
      </c>
      <c r="M189" s="34">
        <f>SUM(H189:L189)</f>
        <v>0</v>
      </c>
      <c r="N189" s="34"/>
      <c r="O189" s="36">
        <f>M189-N189</f>
        <v>0</v>
      </c>
      <c r="P189" s="41"/>
      <c r="Q189" s="16"/>
      <c r="R189" s="10"/>
    </row>
    <row r="190" spans="1:18" x14ac:dyDescent="0.2">
      <c r="A190" s="45" t="s">
        <v>340</v>
      </c>
      <c r="B190" s="9" t="s">
        <v>341</v>
      </c>
      <c r="C190" s="19">
        <v>8</v>
      </c>
      <c r="D190" s="4" t="s">
        <v>14</v>
      </c>
      <c r="E190" s="9" t="s">
        <v>342</v>
      </c>
      <c r="F190" s="9" t="s">
        <v>343</v>
      </c>
      <c r="G190" s="9" t="s">
        <v>342</v>
      </c>
      <c r="H190" s="11" t="s">
        <v>49</v>
      </c>
      <c r="I190" s="11" t="s">
        <v>208</v>
      </c>
      <c r="J190" s="41" t="s">
        <v>208</v>
      </c>
      <c r="K190" s="11" t="s">
        <v>85</v>
      </c>
      <c r="L190" s="11" t="s">
        <v>85</v>
      </c>
      <c r="M190" s="34">
        <f>SUM(H190:L190)</f>
        <v>0</v>
      </c>
      <c r="N190" s="34"/>
      <c r="O190" s="36">
        <f>M190-N190</f>
        <v>0</v>
      </c>
      <c r="P190" s="11"/>
      <c r="Q190" s="16"/>
      <c r="R190" s="10"/>
    </row>
    <row r="191" spans="1:18" x14ac:dyDescent="0.2">
      <c r="A191" s="45" t="s">
        <v>344</v>
      </c>
      <c r="B191" s="9" t="s">
        <v>345</v>
      </c>
      <c r="C191" s="46">
        <v>11</v>
      </c>
      <c r="D191" s="4" t="s">
        <v>15</v>
      </c>
      <c r="E191" s="9" t="s">
        <v>346</v>
      </c>
      <c r="F191" s="9" t="s">
        <v>347</v>
      </c>
      <c r="G191" s="9" t="s">
        <v>346</v>
      </c>
      <c r="H191" s="11">
        <v>0</v>
      </c>
      <c r="I191" s="11" t="s">
        <v>49</v>
      </c>
      <c r="J191" s="41" t="s">
        <v>49</v>
      </c>
      <c r="K191" s="11" t="s">
        <v>85</v>
      </c>
      <c r="L191" s="11" t="s">
        <v>85</v>
      </c>
      <c r="M191" s="34">
        <f>SUM(H191:L191)</f>
        <v>0</v>
      </c>
      <c r="N191" s="34"/>
      <c r="O191" s="36">
        <f>M191-N191</f>
        <v>0</v>
      </c>
      <c r="P191" s="11"/>
      <c r="Q191" s="16"/>
      <c r="R191" s="10" t="s">
        <v>164</v>
      </c>
    </row>
    <row r="192" spans="1:18" x14ac:dyDescent="0.2">
      <c r="A192" s="45" t="s">
        <v>348</v>
      </c>
      <c r="B192" s="39" t="s">
        <v>349</v>
      </c>
      <c r="C192" s="46">
        <v>10</v>
      </c>
      <c r="D192" s="35" t="s">
        <v>15</v>
      </c>
      <c r="E192" s="9" t="s">
        <v>350</v>
      </c>
      <c r="F192" s="9" t="s">
        <v>351</v>
      </c>
      <c r="G192" s="9" t="s">
        <v>350</v>
      </c>
      <c r="H192" s="11" t="s">
        <v>49</v>
      </c>
      <c r="I192" s="11" t="s">
        <v>49</v>
      </c>
      <c r="J192" s="48" t="s">
        <v>49</v>
      </c>
      <c r="K192" s="48" t="s">
        <v>49</v>
      </c>
      <c r="L192" s="11" t="s">
        <v>49</v>
      </c>
      <c r="M192" s="34">
        <f>SUM(H192:L192)</f>
        <v>0</v>
      </c>
      <c r="N192" s="34"/>
      <c r="O192" s="36">
        <f>M192-N192</f>
        <v>0</v>
      </c>
      <c r="P192" s="41"/>
      <c r="Q192" s="16"/>
      <c r="R192" s="10"/>
    </row>
    <row r="193" spans="1:18" x14ac:dyDescent="0.2">
      <c r="A193" s="45" t="s">
        <v>352</v>
      </c>
      <c r="B193" s="39" t="s">
        <v>353</v>
      </c>
      <c r="C193" s="46">
        <v>10</v>
      </c>
      <c r="D193" s="35" t="s">
        <v>15</v>
      </c>
      <c r="E193" s="9" t="s">
        <v>350</v>
      </c>
      <c r="F193" s="9" t="s">
        <v>351</v>
      </c>
      <c r="G193" s="9" t="s">
        <v>350</v>
      </c>
      <c r="H193" s="11">
        <v>0</v>
      </c>
      <c r="I193" s="11" t="s">
        <v>49</v>
      </c>
      <c r="J193" s="11" t="s">
        <v>49</v>
      </c>
      <c r="K193" s="11" t="s">
        <v>49</v>
      </c>
      <c r="L193" s="11" t="s">
        <v>49</v>
      </c>
      <c r="M193" s="34">
        <f>SUM(H193:L193)</f>
        <v>0</v>
      </c>
      <c r="N193" s="34"/>
      <c r="O193" s="36">
        <f>M193-N193</f>
        <v>0</v>
      </c>
      <c r="P193" s="41"/>
      <c r="Q193" s="16"/>
      <c r="R193" s="10"/>
    </row>
    <row r="194" spans="1:18" x14ac:dyDescent="0.2">
      <c r="A194" s="45" t="s">
        <v>358</v>
      </c>
      <c r="B194" s="9" t="s">
        <v>359</v>
      </c>
      <c r="C194" s="19">
        <v>9</v>
      </c>
      <c r="D194" s="4" t="s">
        <v>15</v>
      </c>
      <c r="E194" s="9" t="s">
        <v>360</v>
      </c>
      <c r="F194" s="9" t="s">
        <v>361</v>
      </c>
      <c r="G194" s="9" t="s">
        <v>360</v>
      </c>
      <c r="H194" s="11" t="s">
        <v>49</v>
      </c>
      <c r="I194" s="11" t="s">
        <v>85</v>
      </c>
      <c r="J194" s="11" t="s">
        <v>85</v>
      </c>
      <c r="K194" s="11" t="s">
        <v>85</v>
      </c>
      <c r="L194" s="11" t="s">
        <v>85</v>
      </c>
      <c r="M194" s="34">
        <f>SUM(H194:L194)</f>
        <v>0</v>
      </c>
      <c r="N194" s="34"/>
      <c r="O194" s="36">
        <f>M194-N194</f>
        <v>0</v>
      </c>
      <c r="P194" s="11"/>
      <c r="Q194" s="16"/>
      <c r="R194" s="10"/>
    </row>
    <row r="195" spans="1:18" x14ac:dyDescent="0.2">
      <c r="A195" s="45" t="s">
        <v>362</v>
      </c>
      <c r="B195" s="9" t="s">
        <v>363</v>
      </c>
      <c r="C195" s="46">
        <v>9</v>
      </c>
      <c r="D195" s="4" t="s">
        <v>15</v>
      </c>
      <c r="E195" s="9" t="s">
        <v>364</v>
      </c>
      <c r="F195" s="9" t="s">
        <v>365</v>
      </c>
      <c r="G195" s="9" t="s">
        <v>364</v>
      </c>
      <c r="H195" s="41">
        <v>0</v>
      </c>
      <c r="I195" s="11" t="s">
        <v>49</v>
      </c>
      <c r="J195" s="41" t="s">
        <v>85</v>
      </c>
      <c r="K195" s="41" t="s">
        <v>49</v>
      </c>
      <c r="L195" s="11" t="s">
        <v>85</v>
      </c>
      <c r="M195" s="34">
        <f>SUM(H195:L195)</f>
        <v>0</v>
      </c>
      <c r="N195" s="34"/>
      <c r="O195" s="36">
        <f>M195-N195</f>
        <v>0</v>
      </c>
      <c r="P195" s="11"/>
      <c r="Q195" s="16"/>
      <c r="R195" s="10" t="s">
        <v>164</v>
      </c>
    </row>
    <row r="196" spans="1:18" x14ac:dyDescent="0.2">
      <c r="A196" s="45" t="s">
        <v>370</v>
      </c>
      <c r="B196" s="9" t="s">
        <v>371</v>
      </c>
      <c r="C196" s="19">
        <v>9</v>
      </c>
      <c r="D196" s="4" t="s">
        <v>15</v>
      </c>
      <c r="E196" s="9" t="s">
        <v>372</v>
      </c>
      <c r="F196" s="9" t="s">
        <v>373</v>
      </c>
      <c r="G196" s="9" t="s">
        <v>372</v>
      </c>
      <c r="H196" s="11">
        <v>0</v>
      </c>
      <c r="I196" s="11" t="s">
        <v>49</v>
      </c>
      <c r="J196" s="11" t="s">
        <v>85</v>
      </c>
      <c r="K196" s="11" t="s">
        <v>85</v>
      </c>
      <c r="L196" s="11" t="s">
        <v>85</v>
      </c>
      <c r="M196" s="34">
        <f>SUM(H196:L196)</f>
        <v>0</v>
      </c>
      <c r="N196" s="34"/>
      <c r="O196" s="36">
        <f>M196-N196</f>
        <v>0</v>
      </c>
      <c r="P196" s="11"/>
      <c r="Q196" s="16"/>
      <c r="R196" s="10" t="s">
        <v>875</v>
      </c>
    </row>
    <row r="197" spans="1:18" x14ac:dyDescent="0.2">
      <c r="A197" s="45" t="s">
        <v>374</v>
      </c>
      <c r="B197" s="9" t="s">
        <v>375</v>
      </c>
      <c r="C197" s="46">
        <v>9</v>
      </c>
      <c r="D197" s="4" t="s">
        <v>15</v>
      </c>
      <c r="E197" s="9" t="s">
        <v>376</v>
      </c>
      <c r="F197" s="9" t="s">
        <v>377</v>
      </c>
      <c r="G197" s="9" t="s">
        <v>376</v>
      </c>
      <c r="H197" s="11">
        <v>0</v>
      </c>
      <c r="I197" s="11" t="s">
        <v>49</v>
      </c>
      <c r="J197" s="11" t="s">
        <v>49</v>
      </c>
      <c r="K197" s="11" t="s">
        <v>49</v>
      </c>
      <c r="L197" s="11" t="s">
        <v>85</v>
      </c>
      <c r="M197" s="34">
        <f>SUM(H197:L197)</f>
        <v>0</v>
      </c>
      <c r="N197" s="34"/>
      <c r="O197" s="36">
        <f>M197-N197</f>
        <v>0</v>
      </c>
      <c r="P197" s="11"/>
      <c r="Q197" s="16"/>
      <c r="R197" s="10" t="s">
        <v>164</v>
      </c>
    </row>
    <row r="198" spans="1:18" x14ac:dyDescent="0.2">
      <c r="A198" s="45" t="s">
        <v>378</v>
      </c>
      <c r="B198" s="39" t="s">
        <v>379</v>
      </c>
      <c r="C198" s="46">
        <v>8</v>
      </c>
      <c r="D198" s="35" t="s">
        <v>15</v>
      </c>
      <c r="E198" s="9" t="s">
        <v>380</v>
      </c>
      <c r="F198" s="9" t="s">
        <v>381</v>
      </c>
      <c r="G198" s="9" t="s">
        <v>382</v>
      </c>
      <c r="H198" s="11">
        <v>0</v>
      </c>
      <c r="I198" s="11">
        <v>0</v>
      </c>
      <c r="J198" s="11" t="s">
        <v>49</v>
      </c>
      <c r="K198" s="48" t="s">
        <v>49</v>
      </c>
      <c r="L198" s="11" t="s">
        <v>49</v>
      </c>
      <c r="M198" s="34">
        <f>SUM(H198:L198)</f>
        <v>0</v>
      </c>
      <c r="N198" s="34"/>
      <c r="O198" s="36">
        <f>M198-N198</f>
        <v>0</v>
      </c>
      <c r="P198" s="41"/>
      <c r="Q198" s="16"/>
      <c r="R198" s="10" t="s">
        <v>856</v>
      </c>
    </row>
    <row r="199" spans="1:18" x14ac:dyDescent="0.2">
      <c r="A199" s="45" t="s">
        <v>383</v>
      </c>
      <c r="B199" s="9" t="s">
        <v>384</v>
      </c>
      <c r="C199" s="19">
        <v>8</v>
      </c>
      <c r="D199" s="4" t="s">
        <v>15</v>
      </c>
      <c r="E199" s="9" t="s">
        <v>372</v>
      </c>
      <c r="F199" s="9" t="s">
        <v>373</v>
      </c>
      <c r="G199" s="9" t="s">
        <v>372</v>
      </c>
      <c r="H199" s="11" t="s">
        <v>49</v>
      </c>
      <c r="I199" s="11">
        <v>0</v>
      </c>
      <c r="J199" s="11">
        <v>0</v>
      </c>
      <c r="K199" s="11" t="s">
        <v>49</v>
      </c>
      <c r="L199" s="11" t="s">
        <v>85</v>
      </c>
      <c r="M199" s="34">
        <f>SUM(H199:L199)</f>
        <v>0</v>
      </c>
      <c r="N199" s="34"/>
      <c r="O199" s="36">
        <f>M199-N199</f>
        <v>0</v>
      </c>
      <c r="P199" s="41"/>
      <c r="Q199" s="16"/>
      <c r="R199" s="10" t="s">
        <v>206</v>
      </c>
    </row>
    <row r="200" spans="1:18" x14ac:dyDescent="0.2">
      <c r="A200" s="45" t="s">
        <v>385</v>
      </c>
      <c r="B200" s="9" t="s">
        <v>386</v>
      </c>
      <c r="C200" s="46">
        <v>8</v>
      </c>
      <c r="D200" s="4" t="s">
        <v>15</v>
      </c>
      <c r="E200" s="9" t="s">
        <v>387</v>
      </c>
      <c r="F200" s="9" t="s">
        <v>388</v>
      </c>
      <c r="G200" s="9" t="s">
        <v>387</v>
      </c>
      <c r="H200" s="11" t="s">
        <v>49</v>
      </c>
      <c r="I200" s="11" t="s">
        <v>85</v>
      </c>
      <c r="J200" s="48">
        <v>0</v>
      </c>
      <c r="K200" s="11" t="s">
        <v>85</v>
      </c>
      <c r="L200" s="11" t="s">
        <v>85</v>
      </c>
      <c r="M200" s="34">
        <f>SUM(H200:L200)</f>
        <v>0</v>
      </c>
      <c r="N200" s="34"/>
      <c r="O200" s="36">
        <f>M200-N200</f>
        <v>0</v>
      </c>
      <c r="P200" s="11"/>
      <c r="Q200" s="16"/>
      <c r="R200" s="10" t="s">
        <v>207</v>
      </c>
    </row>
    <row r="201" spans="1:18" x14ac:dyDescent="0.2">
      <c r="A201" s="45" t="s">
        <v>389</v>
      </c>
      <c r="B201" s="39" t="s">
        <v>390</v>
      </c>
      <c r="C201" s="46">
        <v>8</v>
      </c>
      <c r="D201" s="35" t="s">
        <v>15</v>
      </c>
      <c r="E201" s="9" t="s">
        <v>391</v>
      </c>
      <c r="F201" s="9" t="s">
        <v>392</v>
      </c>
      <c r="G201" s="9" t="s">
        <v>391</v>
      </c>
      <c r="H201" s="11">
        <v>0</v>
      </c>
      <c r="I201" s="11">
        <v>0</v>
      </c>
      <c r="J201" s="41">
        <v>0</v>
      </c>
      <c r="K201" s="41">
        <v>0</v>
      </c>
      <c r="L201" s="11">
        <v>0</v>
      </c>
      <c r="M201" s="34">
        <f>SUM(H201:L201)</f>
        <v>0</v>
      </c>
      <c r="N201" s="34"/>
      <c r="O201" s="36">
        <f>M201-N201</f>
        <v>0</v>
      </c>
      <c r="P201" s="41"/>
      <c r="Q201" s="16"/>
      <c r="R201" s="10" t="s">
        <v>861</v>
      </c>
    </row>
    <row r="202" spans="1:18" x14ac:dyDescent="0.2">
      <c r="A202" s="45" t="s">
        <v>393</v>
      </c>
      <c r="B202" s="9" t="s">
        <v>394</v>
      </c>
      <c r="C202" s="19">
        <v>7</v>
      </c>
      <c r="D202" s="4" t="s">
        <v>15</v>
      </c>
      <c r="E202" s="9" t="s">
        <v>395</v>
      </c>
      <c r="F202" s="9" t="s">
        <v>396</v>
      </c>
      <c r="G202" s="9" t="s">
        <v>395</v>
      </c>
      <c r="H202" s="11">
        <v>0</v>
      </c>
      <c r="I202" s="11" t="s">
        <v>85</v>
      </c>
      <c r="J202" s="41">
        <v>0</v>
      </c>
      <c r="K202" s="11" t="s">
        <v>85</v>
      </c>
      <c r="L202" s="11" t="s">
        <v>85</v>
      </c>
      <c r="M202" s="34">
        <f>SUM(H202:L202)</f>
        <v>0</v>
      </c>
      <c r="N202" s="34"/>
      <c r="O202" s="36">
        <f>M202-N202</f>
        <v>0</v>
      </c>
      <c r="P202" s="11"/>
      <c r="Q202" s="16"/>
      <c r="R202" s="10" t="s">
        <v>860</v>
      </c>
    </row>
    <row r="203" spans="1:18" x14ac:dyDescent="0.2">
      <c r="A203" s="45" t="s">
        <v>422</v>
      </c>
      <c r="B203" s="9" t="s">
        <v>400</v>
      </c>
      <c r="C203" s="19">
        <v>8</v>
      </c>
      <c r="D203" s="4" t="s">
        <v>401</v>
      </c>
      <c r="E203" s="9" t="s">
        <v>402</v>
      </c>
      <c r="F203" s="9" t="s">
        <v>403</v>
      </c>
      <c r="G203" s="9" t="s">
        <v>404</v>
      </c>
      <c r="H203" s="11">
        <v>0</v>
      </c>
      <c r="I203" s="11" t="s">
        <v>85</v>
      </c>
      <c r="J203" s="11" t="s">
        <v>85</v>
      </c>
      <c r="K203" s="11" t="s">
        <v>85</v>
      </c>
      <c r="L203" s="11" t="s">
        <v>85</v>
      </c>
      <c r="M203" s="34">
        <f>SUM(H203:L203)</f>
        <v>0</v>
      </c>
      <c r="N203" s="34"/>
      <c r="O203" s="36">
        <f>M203-N203</f>
        <v>0</v>
      </c>
      <c r="P203" s="11"/>
      <c r="Q203" s="16"/>
      <c r="R203" s="10"/>
    </row>
    <row r="204" spans="1:18" x14ac:dyDescent="0.2">
      <c r="A204" s="45" t="s">
        <v>424</v>
      </c>
      <c r="B204" s="9" t="s">
        <v>406</v>
      </c>
      <c r="C204" s="19">
        <v>6</v>
      </c>
      <c r="D204" s="4" t="s">
        <v>19</v>
      </c>
      <c r="E204" s="9" t="s">
        <v>398</v>
      </c>
      <c r="F204" s="9" t="s">
        <v>399</v>
      </c>
      <c r="G204" s="9" t="s">
        <v>398</v>
      </c>
      <c r="H204" s="41" t="s">
        <v>85</v>
      </c>
      <c r="I204" s="11" t="s">
        <v>49</v>
      </c>
      <c r="J204" s="41" t="s">
        <v>85</v>
      </c>
      <c r="K204" s="11" t="s">
        <v>85</v>
      </c>
      <c r="L204" s="11" t="s">
        <v>85</v>
      </c>
      <c r="M204" s="34">
        <f>SUM(H204:L204)</f>
        <v>0</v>
      </c>
      <c r="N204" s="34"/>
      <c r="O204" s="36">
        <f>M204-N204</f>
        <v>0</v>
      </c>
      <c r="P204" s="11"/>
      <c r="Q204" s="16"/>
      <c r="R204" s="10"/>
    </row>
    <row r="205" spans="1:18" x14ac:dyDescent="0.2">
      <c r="A205" s="45" t="s">
        <v>429</v>
      </c>
      <c r="B205" s="9" t="s">
        <v>411</v>
      </c>
      <c r="C205" s="19">
        <v>10</v>
      </c>
      <c r="D205" s="4" t="s">
        <v>19</v>
      </c>
      <c r="E205" s="35" t="s">
        <v>398</v>
      </c>
      <c r="F205" s="29" t="s">
        <v>399</v>
      </c>
      <c r="G205" s="29" t="s">
        <v>398</v>
      </c>
      <c r="H205" s="11" t="s">
        <v>49</v>
      </c>
      <c r="I205" s="11" t="s">
        <v>85</v>
      </c>
      <c r="J205" s="11" t="s">
        <v>85</v>
      </c>
      <c r="K205" s="11" t="s">
        <v>85</v>
      </c>
      <c r="L205" s="11" t="s">
        <v>85</v>
      </c>
      <c r="M205" s="34">
        <f>SUM(H205:L205)</f>
        <v>0</v>
      </c>
      <c r="N205" s="34"/>
      <c r="O205" s="36">
        <f>M205-N205</f>
        <v>0</v>
      </c>
      <c r="P205" s="11"/>
      <c r="Q205" s="16"/>
      <c r="R205" s="10"/>
    </row>
    <row r="206" spans="1:18" x14ac:dyDescent="0.2">
      <c r="A206" s="45" t="s">
        <v>430</v>
      </c>
      <c r="B206" s="9" t="s">
        <v>412</v>
      </c>
      <c r="C206" s="19" t="s">
        <v>179</v>
      </c>
      <c r="D206" s="4" t="s">
        <v>401</v>
      </c>
      <c r="E206" s="9" t="s">
        <v>413</v>
      </c>
      <c r="F206" s="9" t="s">
        <v>414</v>
      </c>
      <c r="G206" s="9" t="s">
        <v>413</v>
      </c>
      <c r="H206" s="11">
        <v>0</v>
      </c>
      <c r="I206" s="11" t="s">
        <v>85</v>
      </c>
      <c r="J206" s="11" t="s">
        <v>85</v>
      </c>
      <c r="K206" s="11" t="s">
        <v>85</v>
      </c>
      <c r="L206" s="11" t="s">
        <v>85</v>
      </c>
      <c r="M206" s="34">
        <f>SUM(H206:L206)</f>
        <v>0</v>
      </c>
      <c r="N206" s="34"/>
      <c r="O206" s="36">
        <f>M206-N206</f>
        <v>0</v>
      </c>
      <c r="P206" s="11"/>
      <c r="Q206" s="16"/>
      <c r="R206" s="10"/>
    </row>
    <row r="207" spans="1:18" x14ac:dyDescent="0.2">
      <c r="A207" s="18" t="s">
        <v>431</v>
      </c>
      <c r="B207" s="9" t="s">
        <v>415</v>
      </c>
      <c r="C207" s="46">
        <v>6</v>
      </c>
      <c r="D207" s="4" t="s">
        <v>19</v>
      </c>
      <c r="E207" s="9" t="s">
        <v>398</v>
      </c>
      <c r="F207" s="9" t="s">
        <v>399</v>
      </c>
      <c r="G207" s="9" t="s">
        <v>398</v>
      </c>
      <c r="H207" s="11" t="s">
        <v>85</v>
      </c>
      <c r="I207" s="11" t="s">
        <v>49</v>
      </c>
      <c r="J207" s="41" t="s">
        <v>85</v>
      </c>
      <c r="K207" s="11" t="s">
        <v>85</v>
      </c>
      <c r="L207" s="11" t="s">
        <v>85</v>
      </c>
      <c r="M207" s="34">
        <f>SUM(H207:L207)</f>
        <v>0</v>
      </c>
      <c r="N207" s="34"/>
      <c r="O207" s="36">
        <f>M207-N207</f>
        <v>0</v>
      </c>
      <c r="P207" s="11"/>
      <c r="Q207" s="16"/>
      <c r="R207" s="10"/>
    </row>
    <row r="208" spans="1:18" x14ac:dyDescent="0.2">
      <c r="A208" s="18" t="s">
        <v>432</v>
      </c>
      <c r="B208" s="9" t="s">
        <v>416</v>
      </c>
      <c r="C208" s="19">
        <v>11</v>
      </c>
      <c r="D208" s="4" t="s">
        <v>19</v>
      </c>
      <c r="E208" s="9" t="s">
        <v>417</v>
      </c>
      <c r="F208" s="9" t="s">
        <v>418</v>
      </c>
      <c r="G208" s="9" t="s">
        <v>417</v>
      </c>
      <c r="H208" s="11" t="s">
        <v>85</v>
      </c>
      <c r="I208" s="11" t="s">
        <v>85</v>
      </c>
      <c r="J208" s="41" t="s">
        <v>85</v>
      </c>
      <c r="K208" s="11" t="s">
        <v>85</v>
      </c>
      <c r="L208" s="11" t="s">
        <v>85</v>
      </c>
      <c r="M208" s="34">
        <f>SUM(H208:L208)</f>
        <v>0</v>
      </c>
      <c r="N208" s="34"/>
      <c r="O208" s="36">
        <f>M208-N208</f>
        <v>0</v>
      </c>
      <c r="P208" s="11"/>
      <c r="Q208" s="16"/>
      <c r="R208" s="10"/>
    </row>
    <row r="209" spans="1:18" x14ac:dyDescent="0.2">
      <c r="A209" s="45" t="s">
        <v>451</v>
      </c>
      <c r="B209" s="9" t="s">
        <v>442</v>
      </c>
      <c r="C209" s="46">
        <v>8</v>
      </c>
      <c r="D209" s="4" t="s">
        <v>31</v>
      </c>
      <c r="E209" s="9" t="s">
        <v>443</v>
      </c>
      <c r="F209" s="9" t="s">
        <v>444</v>
      </c>
      <c r="G209" s="9" t="s">
        <v>443</v>
      </c>
      <c r="H209" s="11" t="s">
        <v>85</v>
      </c>
      <c r="I209" s="11" t="s">
        <v>85</v>
      </c>
      <c r="J209" s="41" t="s">
        <v>85</v>
      </c>
      <c r="K209" s="41" t="s">
        <v>85</v>
      </c>
      <c r="L209" s="11" t="s">
        <v>85</v>
      </c>
      <c r="M209" s="34">
        <f>SUM(H209:L209)</f>
        <v>0</v>
      </c>
      <c r="N209" s="34"/>
      <c r="O209" s="36">
        <f>M209-N209</f>
        <v>0</v>
      </c>
      <c r="P209" s="11"/>
      <c r="Q209" s="16"/>
      <c r="R209" s="10"/>
    </row>
    <row r="210" spans="1:18" x14ac:dyDescent="0.2">
      <c r="A210" s="18" t="s">
        <v>452</v>
      </c>
      <c r="B210" s="39" t="s">
        <v>445</v>
      </c>
      <c r="C210" s="46">
        <v>11</v>
      </c>
      <c r="D210" s="35" t="s">
        <v>31</v>
      </c>
      <c r="E210" s="9" t="s">
        <v>440</v>
      </c>
      <c r="F210" s="9" t="s">
        <v>441</v>
      </c>
      <c r="G210" s="9" t="s">
        <v>440</v>
      </c>
      <c r="H210" s="11">
        <v>0</v>
      </c>
      <c r="I210" s="11" t="s">
        <v>85</v>
      </c>
      <c r="J210" s="11">
        <v>0</v>
      </c>
      <c r="K210" s="41" t="s">
        <v>85</v>
      </c>
      <c r="L210" s="11" t="s">
        <v>85</v>
      </c>
      <c r="M210" s="34">
        <f>SUM(H210:L210)</f>
        <v>0</v>
      </c>
      <c r="N210" s="34"/>
      <c r="O210" s="36">
        <f>M210-N210</f>
        <v>0</v>
      </c>
      <c r="P210" s="41"/>
      <c r="Q210" s="16"/>
      <c r="R210" s="10" t="s">
        <v>862</v>
      </c>
    </row>
    <row r="211" spans="1:18" x14ac:dyDescent="0.2">
      <c r="A211" s="45" t="s">
        <v>454</v>
      </c>
      <c r="B211" s="39" t="s">
        <v>449</v>
      </c>
      <c r="C211" s="46">
        <v>11</v>
      </c>
      <c r="D211" s="35" t="s">
        <v>31</v>
      </c>
      <c r="E211" s="9" t="s">
        <v>440</v>
      </c>
      <c r="F211" s="9" t="s">
        <v>441</v>
      </c>
      <c r="G211" s="9" t="s">
        <v>440</v>
      </c>
      <c r="H211" s="11">
        <v>0</v>
      </c>
      <c r="I211" s="11" t="s">
        <v>85</v>
      </c>
      <c r="J211" s="41">
        <v>0</v>
      </c>
      <c r="K211" s="11" t="s">
        <v>85</v>
      </c>
      <c r="L211" s="11" t="s">
        <v>85</v>
      </c>
      <c r="M211" s="34">
        <f>SUM(H211:L211)</f>
        <v>0</v>
      </c>
      <c r="N211" s="34"/>
      <c r="O211" s="36">
        <f>M211-N211</f>
        <v>0</v>
      </c>
      <c r="P211" s="41"/>
      <c r="Q211" s="16"/>
      <c r="R211" s="10" t="s">
        <v>863</v>
      </c>
    </row>
    <row r="212" spans="1:18" x14ac:dyDescent="0.2">
      <c r="A212" s="18" t="s">
        <v>81</v>
      </c>
      <c r="B212" s="39" t="s">
        <v>74</v>
      </c>
      <c r="C212" s="46">
        <v>10</v>
      </c>
      <c r="D212" s="35" t="s">
        <v>70</v>
      </c>
      <c r="E212" s="9" t="s">
        <v>78</v>
      </c>
      <c r="F212" s="9" t="s">
        <v>79</v>
      </c>
      <c r="G212" s="9" t="s">
        <v>78</v>
      </c>
      <c r="H212" s="34" t="s">
        <v>49</v>
      </c>
      <c r="I212" s="34">
        <v>0</v>
      </c>
      <c r="J212" s="34" t="s">
        <v>85</v>
      </c>
      <c r="K212" s="34" t="s">
        <v>85</v>
      </c>
      <c r="L212" s="34" t="s">
        <v>85</v>
      </c>
      <c r="M212" s="34">
        <f>SUM(H212:L212)</f>
        <v>0</v>
      </c>
      <c r="N212" s="34"/>
      <c r="O212" s="36">
        <f>M212-N212</f>
        <v>0</v>
      </c>
      <c r="P212" s="34"/>
      <c r="Q212" s="37"/>
      <c r="R212" s="10"/>
    </row>
    <row r="213" spans="1:18" x14ac:dyDescent="0.2">
      <c r="A213" s="18" t="s">
        <v>492</v>
      </c>
      <c r="B213" s="39" t="s">
        <v>455</v>
      </c>
      <c r="C213" s="46">
        <v>8</v>
      </c>
      <c r="D213" s="35" t="s">
        <v>32</v>
      </c>
      <c r="E213" s="9" t="s">
        <v>456</v>
      </c>
      <c r="F213" s="9" t="s">
        <v>457</v>
      </c>
      <c r="G213" s="9" t="s">
        <v>456</v>
      </c>
      <c r="H213" s="11">
        <v>0</v>
      </c>
      <c r="I213" s="11">
        <v>0</v>
      </c>
      <c r="J213" s="48">
        <v>0</v>
      </c>
      <c r="K213" s="11" t="s">
        <v>85</v>
      </c>
      <c r="L213" s="11" t="s">
        <v>85</v>
      </c>
      <c r="M213" s="34">
        <f>SUM(H213:L213)</f>
        <v>0</v>
      </c>
      <c r="N213" s="34"/>
      <c r="O213" s="36">
        <f>M213-N213</f>
        <v>0</v>
      </c>
      <c r="P213" s="41"/>
      <c r="Q213" s="16"/>
      <c r="R213" s="10" t="s">
        <v>864</v>
      </c>
    </row>
    <row r="214" spans="1:18" x14ac:dyDescent="0.2">
      <c r="A214" s="18" t="s">
        <v>493</v>
      </c>
      <c r="B214" s="39" t="s">
        <v>458</v>
      </c>
      <c r="C214" s="46">
        <v>10</v>
      </c>
      <c r="D214" s="35" t="s">
        <v>32</v>
      </c>
      <c r="E214" s="9" t="s">
        <v>459</v>
      </c>
      <c r="F214" s="9" t="s">
        <v>460</v>
      </c>
      <c r="G214" s="9" t="s">
        <v>459</v>
      </c>
      <c r="H214" s="11">
        <v>0</v>
      </c>
      <c r="I214" s="11" t="s">
        <v>85</v>
      </c>
      <c r="J214" s="41" t="s">
        <v>85</v>
      </c>
      <c r="K214" s="11" t="s">
        <v>85</v>
      </c>
      <c r="L214" s="11" t="s">
        <v>85</v>
      </c>
      <c r="M214" s="34">
        <f>SUM(H214:L214)</f>
        <v>0</v>
      </c>
      <c r="N214" s="34"/>
      <c r="O214" s="36">
        <f>M214-N214</f>
        <v>0</v>
      </c>
      <c r="P214" s="41"/>
      <c r="Q214" s="16"/>
      <c r="R214" s="10" t="s">
        <v>855</v>
      </c>
    </row>
    <row r="215" spans="1:18" x14ac:dyDescent="0.2">
      <c r="A215" s="18" t="s">
        <v>494</v>
      </c>
      <c r="B215" s="9" t="s">
        <v>461</v>
      </c>
      <c r="C215" s="19">
        <v>7</v>
      </c>
      <c r="D215" s="4" t="s">
        <v>32</v>
      </c>
      <c r="E215" s="9" t="s">
        <v>462</v>
      </c>
      <c r="F215" s="9" t="s">
        <v>463</v>
      </c>
      <c r="G215" s="9" t="s">
        <v>462</v>
      </c>
      <c r="H215" s="48">
        <v>0</v>
      </c>
      <c r="I215" s="11" t="s">
        <v>49</v>
      </c>
      <c r="J215" s="48">
        <v>0</v>
      </c>
      <c r="K215" s="11" t="s">
        <v>49</v>
      </c>
      <c r="L215" s="11">
        <v>0</v>
      </c>
      <c r="M215" s="34">
        <f>SUM(H215:L215)</f>
        <v>0</v>
      </c>
      <c r="N215" s="34"/>
      <c r="O215" s="36">
        <f>M215-N215</f>
        <v>0</v>
      </c>
      <c r="P215" s="11"/>
      <c r="Q215" s="16"/>
      <c r="R215" s="10" t="s">
        <v>865</v>
      </c>
    </row>
    <row r="216" spans="1:18" x14ac:dyDescent="0.2">
      <c r="A216" s="45" t="s">
        <v>497</v>
      </c>
      <c r="B216" s="9" t="s">
        <v>470</v>
      </c>
      <c r="C216" s="19">
        <v>10</v>
      </c>
      <c r="D216" s="4" t="s">
        <v>32</v>
      </c>
      <c r="E216" s="9" t="s">
        <v>471</v>
      </c>
      <c r="F216" s="9" t="s">
        <v>472</v>
      </c>
      <c r="G216" s="9" t="s">
        <v>471</v>
      </c>
      <c r="H216" s="11" t="s">
        <v>208</v>
      </c>
      <c r="I216" s="11" t="s">
        <v>85</v>
      </c>
      <c r="J216" s="11" t="s">
        <v>85</v>
      </c>
      <c r="K216" s="11" t="s">
        <v>85</v>
      </c>
      <c r="L216" s="11" t="s">
        <v>85</v>
      </c>
      <c r="M216" s="34">
        <f>SUM(H216:L216)</f>
        <v>0</v>
      </c>
      <c r="N216" s="34"/>
      <c r="O216" s="36">
        <f>M216-N216</f>
        <v>0</v>
      </c>
      <c r="P216" s="11"/>
      <c r="Q216" s="16"/>
      <c r="R216" s="10"/>
    </row>
    <row r="217" spans="1:18" x14ac:dyDescent="0.2">
      <c r="A217" s="18" t="s">
        <v>499</v>
      </c>
      <c r="B217" s="9" t="s">
        <v>476</v>
      </c>
      <c r="C217" s="19">
        <v>11</v>
      </c>
      <c r="D217" s="4" t="s">
        <v>32</v>
      </c>
      <c r="E217" s="9" t="s">
        <v>477</v>
      </c>
      <c r="F217" s="9" t="s">
        <v>478</v>
      </c>
      <c r="G217" s="9" t="s">
        <v>477</v>
      </c>
      <c r="H217" s="11" t="s">
        <v>49</v>
      </c>
      <c r="I217" s="11">
        <v>0</v>
      </c>
      <c r="J217" s="41" t="s">
        <v>49</v>
      </c>
      <c r="K217" s="11" t="s">
        <v>49</v>
      </c>
      <c r="L217" s="11" t="s">
        <v>85</v>
      </c>
      <c r="M217" s="34">
        <f>SUM(H217:L217)</f>
        <v>0</v>
      </c>
      <c r="N217" s="34"/>
      <c r="O217" s="36">
        <f>M217-N217</f>
        <v>0</v>
      </c>
      <c r="P217" s="11"/>
      <c r="Q217" s="16"/>
      <c r="R217" s="40"/>
    </row>
    <row r="218" spans="1:18" x14ac:dyDescent="0.2">
      <c r="A218" s="45" t="s">
        <v>502</v>
      </c>
      <c r="B218" s="9" t="s">
        <v>484</v>
      </c>
      <c r="C218" s="19">
        <v>10</v>
      </c>
      <c r="D218" s="4" t="s">
        <v>32</v>
      </c>
      <c r="E218" s="9" t="s">
        <v>459</v>
      </c>
      <c r="F218" s="9" t="s">
        <v>460</v>
      </c>
      <c r="G218" s="9" t="s">
        <v>459</v>
      </c>
      <c r="H218" s="11" t="s">
        <v>49</v>
      </c>
      <c r="I218" s="11">
        <v>0</v>
      </c>
      <c r="J218" s="48" t="s">
        <v>49</v>
      </c>
      <c r="K218" s="11" t="s">
        <v>85</v>
      </c>
      <c r="L218" s="11" t="s">
        <v>85</v>
      </c>
      <c r="M218" s="34">
        <f>SUM(H218:L218)</f>
        <v>0</v>
      </c>
      <c r="N218" s="34"/>
      <c r="O218" s="36">
        <f>M218-N218</f>
        <v>0</v>
      </c>
      <c r="P218" s="11"/>
      <c r="Q218" s="16"/>
      <c r="R218" s="10"/>
    </row>
    <row r="219" spans="1:18" x14ac:dyDescent="0.2">
      <c r="A219" s="18" t="s">
        <v>505</v>
      </c>
      <c r="B219" s="39" t="s">
        <v>489</v>
      </c>
      <c r="C219" s="46">
        <v>10</v>
      </c>
      <c r="D219" s="35" t="s">
        <v>32</v>
      </c>
      <c r="E219" s="9" t="s">
        <v>490</v>
      </c>
      <c r="F219" s="9" t="s">
        <v>491</v>
      </c>
      <c r="G219" s="9" t="s">
        <v>490</v>
      </c>
      <c r="H219" s="11" t="s">
        <v>49</v>
      </c>
      <c r="I219" s="11" t="s">
        <v>85</v>
      </c>
      <c r="J219" s="41" t="s">
        <v>85</v>
      </c>
      <c r="K219" s="41" t="s">
        <v>85</v>
      </c>
      <c r="L219" s="11" t="s">
        <v>85</v>
      </c>
      <c r="M219" s="34">
        <f>SUM(H219:L219)</f>
        <v>0</v>
      </c>
      <c r="N219" s="34"/>
      <c r="O219" s="36">
        <f>M219-N219</f>
        <v>0</v>
      </c>
      <c r="P219" s="41"/>
      <c r="Q219" s="16"/>
      <c r="R219" s="10"/>
    </row>
    <row r="220" spans="1:18" x14ac:dyDescent="0.2">
      <c r="A220" s="18" t="s">
        <v>528</v>
      </c>
      <c r="B220" s="9" t="s">
        <v>529</v>
      </c>
      <c r="C220" s="19">
        <v>10</v>
      </c>
      <c r="D220" s="4" t="s">
        <v>23</v>
      </c>
      <c r="E220" s="9" t="s">
        <v>530</v>
      </c>
      <c r="F220" s="9" t="s">
        <v>531</v>
      </c>
      <c r="G220" s="9" t="s">
        <v>530</v>
      </c>
      <c r="H220" s="48">
        <v>0</v>
      </c>
      <c r="I220" s="11" t="s">
        <v>85</v>
      </c>
      <c r="J220" s="11" t="s">
        <v>85</v>
      </c>
      <c r="K220" s="48">
        <v>0</v>
      </c>
      <c r="L220" s="11" t="s">
        <v>85</v>
      </c>
      <c r="M220" s="34">
        <f>SUM(H220:L220)</f>
        <v>0</v>
      </c>
      <c r="N220" s="34"/>
      <c r="O220" s="36">
        <f>M220-N220</f>
        <v>0</v>
      </c>
      <c r="P220" s="11"/>
      <c r="Q220" s="16"/>
      <c r="R220" s="10" t="s">
        <v>866</v>
      </c>
    </row>
    <row r="221" spans="1:18" x14ac:dyDescent="0.2">
      <c r="A221" s="18" t="s">
        <v>544</v>
      </c>
      <c r="B221" s="9" t="s">
        <v>545</v>
      </c>
      <c r="C221" s="19">
        <v>10</v>
      </c>
      <c r="D221" s="4" t="s">
        <v>23</v>
      </c>
      <c r="E221" s="9" t="s">
        <v>508</v>
      </c>
      <c r="F221" s="9" t="s">
        <v>509</v>
      </c>
      <c r="G221" s="9" t="s">
        <v>508</v>
      </c>
      <c r="H221" s="11">
        <v>0</v>
      </c>
      <c r="I221" s="11">
        <v>0</v>
      </c>
      <c r="J221" s="41">
        <v>0</v>
      </c>
      <c r="K221" s="41" t="s">
        <v>49</v>
      </c>
      <c r="L221" s="11" t="s">
        <v>85</v>
      </c>
      <c r="M221" s="34">
        <f>SUM(H221:L221)</f>
        <v>0</v>
      </c>
      <c r="N221" s="34"/>
      <c r="O221" s="36">
        <f>M221-N221</f>
        <v>0</v>
      </c>
      <c r="P221" s="41"/>
      <c r="Q221" s="16"/>
      <c r="R221" s="10" t="s">
        <v>859</v>
      </c>
    </row>
    <row r="222" spans="1:18" x14ac:dyDescent="0.2">
      <c r="A222" s="18" t="s">
        <v>577</v>
      </c>
      <c r="B222" s="39" t="s">
        <v>578</v>
      </c>
      <c r="C222" s="46">
        <v>9</v>
      </c>
      <c r="D222" s="35" t="s">
        <v>568</v>
      </c>
      <c r="E222" s="9" t="s">
        <v>573</v>
      </c>
      <c r="F222" s="9" t="s">
        <v>574</v>
      </c>
      <c r="G222" s="9" t="s">
        <v>573</v>
      </c>
      <c r="H222" s="11">
        <v>0</v>
      </c>
      <c r="I222" s="11">
        <v>0</v>
      </c>
      <c r="J222" s="48" t="s">
        <v>49</v>
      </c>
      <c r="K222" s="41">
        <v>0</v>
      </c>
      <c r="L222" s="11" t="s">
        <v>85</v>
      </c>
      <c r="M222" s="34">
        <f>SUM(H222:L222)</f>
        <v>0</v>
      </c>
      <c r="N222" s="34"/>
      <c r="O222" s="36">
        <f>M222-N222</f>
        <v>0</v>
      </c>
      <c r="P222" s="41"/>
      <c r="Q222" s="16"/>
      <c r="R222" s="10"/>
    </row>
    <row r="223" spans="1:18" x14ac:dyDescent="0.2">
      <c r="A223" s="45" t="s">
        <v>585</v>
      </c>
      <c r="B223" s="9" t="s">
        <v>586</v>
      </c>
      <c r="C223" s="46">
        <v>10</v>
      </c>
      <c r="D223" s="4" t="s">
        <v>17</v>
      </c>
      <c r="E223" s="9" t="s">
        <v>587</v>
      </c>
      <c r="F223" s="9" t="s">
        <v>588</v>
      </c>
      <c r="G223" s="9" t="s">
        <v>587</v>
      </c>
      <c r="H223" s="41">
        <v>0</v>
      </c>
      <c r="I223" s="11">
        <v>0</v>
      </c>
      <c r="J223" s="41" t="s">
        <v>49</v>
      </c>
      <c r="K223" s="11" t="s">
        <v>85</v>
      </c>
      <c r="L223" s="11" t="s">
        <v>85</v>
      </c>
      <c r="M223" s="34">
        <f>SUM(H223:L223)</f>
        <v>0</v>
      </c>
      <c r="N223" s="34"/>
      <c r="O223" s="36">
        <f>M223-N223</f>
        <v>0</v>
      </c>
      <c r="P223" s="11"/>
      <c r="Q223" s="16"/>
      <c r="R223" s="10" t="s">
        <v>856</v>
      </c>
    </row>
    <row r="224" spans="1:18" x14ac:dyDescent="0.2">
      <c r="A224" s="18" t="s">
        <v>589</v>
      </c>
      <c r="B224" s="9" t="s">
        <v>590</v>
      </c>
      <c r="C224" s="19">
        <v>10</v>
      </c>
      <c r="D224" s="4" t="s">
        <v>17</v>
      </c>
      <c r="E224" s="9" t="s">
        <v>591</v>
      </c>
      <c r="F224" s="9" t="s">
        <v>592</v>
      </c>
      <c r="G224" s="9" t="s">
        <v>591</v>
      </c>
      <c r="H224" s="11" t="s">
        <v>85</v>
      </c>
      <c r="I224" s="11" t="s">
        <v>85</v>
      </c>
      <c r="J224" s="11" t="s">
        <v>85</v>
      </c>
      <c r="K224" s="11">
        <v>0</v>
      </c>
      <c r="L224" s="11" t="s">
        <v>85</v>
      </c>
      <c r="M224" s="34">
        <f>SUM(H224:L224)</f>
        <v>0</v>
      </c>
      <c r="N224" s="34"/>
      <c r="O224" s="36">
        <f>M224-N224</f>
        <v>0</v>
      </c>
      <c r="P224" s="11"/>
      <c r="Q224" s="16"/>
      <c r="R224" s="10"/>
    </row>
    <row r="225" spans="1:18" x14ac:dyDescent="0.2">
      <c r="A225" s="18" t="s">
        <v>593</v>
      </c>
      <c r="B225" s="9" t="s">
        <v>594</v>
      </c>
      <c r="C225" s="19">
        <v>10</v>
      </c>
      <c r="D225" s="4" t="s">
        <v>17</v>
      </c>
      <c r="E225" s="9" t="s">
        <v>595</v>
      </c>
      <c r="F225" s="9" t="s">
        <v>596</v>
      </c>
      <c r="G225" s="9" t="s">
        <v>595</v>
      </c>
      <c r="H225" s="11">
        <v>0</v>
      </c>
      <c r="I225" s="11" t="s">
        <v>85</v>
      </c>
      <c r="J225" s="11">
        <v>0</v>
      </c>
      <c r="K225" s="11" t="s">
        <v>85</v>
      </c>
      <c r="L225" s="11" t="s">
        <v>85</v>
      </c>
      <c r="M225" s="34">
        <f>SUM(H225:L225)</f>
        <v>0</v>
      </c>
      <c r="N225" s="34"/>
      <c r="O225" s="36">
        <f>M225-N225</f>
        <v>0</v>
      </c>
      <c r="P225" s="11"/>
      <c r="Q225" s="16"/>
      <c r="R225" s="10" t="s">
        <v>860</v>
      </c>
    </row>
    <row r="226" spans="1:18" x14ac:dyDescent="0.2">
      <c r="A226" s="18" t="s">
        <v>601</v>
      </c>
      <c r="B226" s="39" t="s">
        <v>602</v>
      </c>
      <c r="C226" s="46">
        <v>9</v>
      </c>
      <c r="D226" s="35" t="s">
        <v>17</v>
      </c>
      <c r="E226" s="9" t="s">
        <v>603</v>
      </c>
      <c r="F226" s="9" t="s">
        <v>604</v>
      </c>
      <c r="G226" s="9" t="s">
        <v>603</v>
      </c>
      <c r="H226" s="11">
        <v>0</v>
      </c>
      <c r="I226" s="11">
        <v>0</v>
      </c>
      <c r="J226" s="41" t="s">
        <v>85</v>
      </c>
      <c r="K226" s="41" t="s">
        <v>85</v>
      </c>
      <c r="L226" s="11" t="s">
        <v>85</v>
      </c>
      <c r="M226" s="34">
        <f>SUM(H226:L226)</f>
        <v>0</v>
      </c>
      <c r="N226" s="34"/>
      <c r="O226" s="36">
        <f>M226-N226</f>
        <v>0</v>
      </c>
      <c r="P226" s="41"/>
      <c r="Q226" s="16"/>
      <c r="R226" s="10" t="s">
        <v>856</v>
      </c>
    </row>
    <row r="227" spans="1:18" x14ac:dyDescent="0.2">
      <c r="A227" s="45" t="s">
        <v>605</v>
      </c>
      <c r="B227" s="9" t="s">
        <v>606</v>
      </c>
      <c r="C227" s="46">
        <v>906</v>
      </c>
      <c r="D227" s="4" t="s">
        <v>17</v>
      </c>
      <c r="E227" s="9" t="s">
        <v>599</v>
      </c>
      <c r="F227" s="9" t="s">
        <v>600</v>
      </c>
      <c r="G227" s="9" t="s">
        <v>599</v>
      </c>
      <c r="H227" s="11" t="s">
        <v>85</v>
      </c>
      <c r="I227" s="11" t="s">
        <v>85</v>
      </c>
      <c r="J227" s="41">
        <v>0</v>
      </c>
      <c r="K227" s="41" t="s">
        <v>85</v>
      </c>
      <c r="L227" s="11" t="s">
        <v>85</v>
      </c>
      <c r="M227" s="34">
        <f>SUM(H227:L227)</f>
        <v>0</v>
      </c>
      <c r="N227" s="34"/>
      <c r="O227" s="36">
        <f>M227-N227</f>
        <v>0</v>
      </c>
      <c r="P227" s="11"/>
      <c r="Q227" s="16"/>
      <c r="R227" s="10"/>
    </row>
    <row r="228" spans="1:18" x14ac:dyDescent="0.2">
      <c r="A228" s="45" t="s">
        <v>611</v>
      </c>
      <c r="B228" s="9" t="s">
        <v>612</v>
      </c>
      <c r="C228" s="46">
        <v>9</v>
      </c>
      <c r="D228" s="4" t="s">
        <v>21</v>
      </c>
      <c r="E228" s="9" t="s">
        <v>613</v>
      </c>
      <c r="F228" s="9" t="s">
        <v>614</v>
      </c>
      <c r="G228" s="9" t="s">
        <v>613</v>
      </c>
      <c r="H228" s="11" t="s">
        <v>85</v>
      </c>
      <c r="I228" s="11" t="s">
        <v>85</v>
      </c>
      <c r="J228" s="41" t="s">
        <v>85</v>
      </c>
      <c r="K228" s="11" t="s">
        <v>85</v>
      </c>
      <c r="L228" s="11" t="s">
        <v>85</v>
      </c>
      <c r="M228" s="34">
        <f>SUM(H228:L228)</f>
        <v>0</v>
      </c>
      <c r="N228" s="34"/>
      <c r="O228" s="36">
        <f>M228-N228</f>
        <v>0</v>
      </c>
      <c r="P228" s="11"/>
      <c r="Q228" s="16"/>
      <c r="R228" s="10"/>
    </row>
    <row r="229" spans="1:18" x14ac:dyDescent="0.2">
      <c r="A229" s="18" t="s">
        <v>615</v>
      </c>
      <c r="B229" s="39" t="s">
        <v>616</v>
      </c>
      <c r="C229" s="46">
        <v>9</v>
      </c>
      <c r="D229" s="35" t="s">
        <v>21</v>
      </c>
      <c r="E229" s="9" t="s">
        <v>617</v>
      </c>
      <c r="F229" s="9" t="s">
        <v>618</v>
      </c>
      <c r="G229" s="9" t="s">
        <v>617</v>
      </c>
      <c r="H229" s="11">
        <v>0</v>
      </c>
      <c r="I229" s="11" t="s">
        <v>49</v>
      </c>
      <c r="J229" s="41" t="s">
        <v>85</v>
      </c>
      <c r="K229" s="41" t="s">
        <v>85</v>
      </c>
      <c r="L229" s="41" t="s">
        <v>85</v>
      </c>
      <c r="M229" s="34">
        <f>SUM(H229:L229)</f>
        <v>0</v>
      </c>
      <c r="N229" s="34"/>
      <c r="O229" s="36">
        <f>M229-N229</f>
        <v>0</v>
      </c>
      <c r="P229" s="41"/>
      <c r="Q229" s="16"/>
      <c r="R229" s="10"/>
    </row>
    <row r="230" spans="1:18" x14ac:dyDescent="0.2">
      <c r="A230" s="45" t="s">
        <v>645</v>
      </c>
      <c r="B230" s="9" t="s">
        <v>646</v>
      </c>
      <c r="C230" s="19">
        <v>9</v>
      </c>
      <c r="D230" s="4" t="s">
        <v>21</v>
      </c>
      <c r="E230" s="9" t="s">
        <v>613</v>
      </c>
      <c r="F230" s="9" t="s">
        <v>614</v>
      </c>
      <c r="G230" s="9" t="s">
        <v>613</v>
      </c>
      <c r="H230" s="11">
        <v>0</v>
      </c>
      <c r="I230" s="11" t="s">
        <v>85</v>
      </c>
      <c r="J230" s="41" t="s">
        <v>85</v>
      </c>
      <c r="K230" s="11" t="s">
        <v>85</v>
      </c>
      <c r="L230" s="11" t="s">
        <v>85</v>
      </c>
      <c r="M230" s="34">
        <f>SUM(H230:L230)</f>
        <v>0</v>
      </c>
      <c r="N230" s="34"/>
      <c r="O230" s="36">
        <f>M230-N230</f>
        <v>0</v>
      </c>
      <c r="P230" s="11"/>
      <c r="Q230" s="16"/>
      <c r="R230" s="40"/>
    </row>
    <row r="231" spans="1:18" x14ac:dyDescent="0.2">
      <c r="A231" s="38" t="s">
        <v>647</v>
      </c>
      <c r="B231" s="39" t="s">
        <v>648</v>
      </c>
      <c r="C231" s="34">
        <v>9</v>
      </c>
      <c r="D231" s="35" t="s">
        <v>21</v>
      </c>
      <c r="E231" s="39" t="s">
        <v>649</v>
      </c>
      <c r="F231" s="39" t="s">
        <v>650</v>
      </c>
      <c r="G231" s="39" t="s">
        <v>649</v>
      </c>
      <c r="H231" s="11">
        <v>0</v>
      </c>
      <c r="I231" s="11">
        <v>0</v>
      </c>
      <c r="J231" s="48">
        <v>0</v>
      </c>
      <c r="K231" s="41" t="s">
        <v>85</v>
      </c>
      <c r="L231" s="41" t="s">
        <v>85</v>
      </c>
      <c r="M231" s="34">
        <f>SUM(H231:L231)</f>
        <v>0</v>
      </c>
      <c r="N231" s="34"/>
      <c r="O231" s="36">
        <f>M231-N231</f>
        <v>0</v>
      </c>
      <c r="P231" s="41"/>
      <c r="Q231" s="16"/>
      <c r="R231" s="10"/>
    </row>
    <row r="232" spans="1:18" x14ac:dyDescent="0.2">
      <c r="A232" s="45" t="s">
        <v>661</v>
      </c>
      <c r="B232" s="39" t="s">
        <v>662</v>
      </c>
      <c r="C232" s="46">
        <v>9</v>
      </c>
      <c r="D232" s="35" t="s">
        <v>24</v>
      </c>
      <c r="E232" s="39" t="s">
        <v>663</v>
      </c>
      <c r="F232" s="39" t="s">
        <v>664</v>
      </c>
      <c r="G232" s="39"/>
      <c r="H232" s="11">
        <v>0</v>
      </c>
      <c r="I232" s="11" t="s">
        <v>85</v>
      </c>
      <c r="J232" s="11" t="s">
        <v>85</v>
      </c>
      <c r="K232" s="11" t="s">
        <v>85</v>
      </c>
      <c r="L232" s="62" t="s">
        <v>85</v>
      </c>
      <c r="M232" s="34">
        <f>SUM(H232:L232)</f>
        <v>0</v>
      </c>
      <c r="N232" s="34"/>
      <c r="O232" s="36">
        <f>M232-N232</f>
        <v>0</v>
      </c>
      <c r="P232" s="11"/>
      <c r="Q232" s="16"/>
      <c r="R232" s="10" t="s">
        <v>164</v>
      </c>
    </row>
    <row r="233" spans="1:18" x14ac:dyDescent="0.2">
      <c r="A233" s="45" t="s">
        <v>673</v>
      </c>
      <c r="B233" s="39" t="s">
        <v>674</v>
      </c>
      <c r="C233" s="46">
        <v>8</v>
      </c>
      <c r="D233" s="35" t="s">
        <v>24</v>
      </c>
      <c r="E233" s="39" t="s">
        <v>655</v>
      </c>
      <c r="F233" s="39" t="s">
        <v>656</v>
      </c>
      <c r="G233" s="39"/>
      <c r="H233" s="11" t="s">
        <v>49</v>
      </c>
      <c r="I233" s="11">
        <v>0</v>
      </c>
      <c r="J233" s="11" t="s">
        <v>208</v>
      </c>
      <c r="K233" s="11" t="s">
        <v>208</v>
      </c>
      <c r="L233" s="11" t="s">
        <v>85</v>
      </c>
      <c r="M233" s="34">
        <f>SUM(H233:L233)</f>
        <v>0</v>
      </c>
      <c r="N233" s="34"/>
      <c r="O233" s="36">
        <f>M233-N233</f>
        <v>0</v>
      </c>
      <c r="P233" s="11"/>
      <c r="Q233" s="16"/>
      <c r="R233" s="10"/>
    </row>
    <row r="234" spans="1:18" x14ac:dyDescent="0.2">
      <c r="A234" s="45" t="s">
        <v>691</v>
      </c>
      <c r="B234" s="39" t="s">
        <v>692</v>
      </c>
      <c r="C234" s="46">
        <v>10</v>
      </c>
      <c r="D234" s="35" t="s">
        <v>24</v>
      </c>
      <c r="E234" s="39" t="s">
        <v>655</v>
      </c>
      <c r="F234" s="39" t="s">
        <v>656</v>
      </c>
      <c r="G234" s="39"/>
      <c r="H234" s="11" t="s">
        <v>85</v>
      </c>
      <c r="I234" s="11">
        <v>0</v>
      </c>
      <c r="J234" s="41">
        <v>0</v>
      </c>
      <c r="K234" s="41" t="s">
        <v>85</v>
      </c>
      <c r="L234" s="11" t="s">
        <v>85</v>
      </c>
      <c r="M234" s="34">
        <f>SUM(H234:L234)</f>
        <v>0</v>
      </c>
      <c r="N234" s="34"/>
      <c r="O234" s="36">
        <f>M234-N234</f>
        <v>0</v>
      </c>
      <c r="P234" s="11"/>
      <c r="Q234" s="16"/>
      <c r="R234" s="10"/>
    </row>
    <row r="235" spans="1:18" x14ac:dyDescent="0.2">
      <c r="A235" s="38" t="s">
        <v>701</v>
      </c>
      <c r="B235" s="39" t="s">
        <v>702</v>
      </c>
      <c r="C235" s="34" t="s">
        <v>703</v>
      </c>
      <c r="D235" s="35" t="s">
        <v>24</v>
      </c>
      <c r="E235" s="39" t="s">
        <v>704</v>
      </c>
      <c r="F235" s="39" t="s">
        <v>705</v>
      </c>
      <c r="G235" s="39"/>
      <c r="H235" s="11" t="s">
        <v>85</v>
      </c>
      <c r="I235" s="11" t="s">
        <v>85</v>
      </c>
      <c r="J235" s="11" t="s">
        <v>85</v>
      </c>
      <c r="K235" s="11" t="s">
        <v>85</v>
      </c>
      <c r="L235" s="11" t="s">
        <v>85</v>
      </c>
      <c r="M235" s="34">
        <f>SUM(H235:L235)</f>
        <v>0</v>
      </c>
      <c r="N235" s="34"/>
      <c r="O235" s="36">
        <f>M235-N235</f>
        <v>0</v>
      </c>
      <c r="P235" s="11"/>
      <c r="Q235" s="16"/>
      <c r="R235" s="10"/>
    </row>
    <row r="236" spans="1:18" x14ac:dyDescent="0.2">
      <c r="A236" s="38" t="s">
        <v>720</v>
      </c>
      <c r="B236" s="39" t="s">
        <v>721</v>
      </c>
      <c r="C236" s="46">
        <v>10</v>
      </c>
      <c r="D236" s="35" t="s">
        <v>11</v>
      </c>
      <c r="E236" s="39" t="s">
        <v>722</v>
      </c>
      <c r="F236" s="39" t="s">
        <v>723</v>
      </c>
      <c r="G236" s="39" t="s">
        <v>722</v>
      </c>
      <c r="H236" s="48" t="s">
        <v>49</v>
      </c>
      <c r="I236" s="11">
        <v>0</v>
      </c>
      <c r="J236" s="48">
        <v>0</v>
      </c>
      <c r="K236" s="11" t="s">
        <v>85</v>
      </c>
      <c r="L236" s="11" t="s">
        <v>85</v>
      </c>
      <c r="M236" s="34">
        <f>SUM(H236:L236)</f>
        <v>0</v>
      </c>
      <c r="N236" s="34"/>
      <c r="O236" s="36">
        <f>M236-N236</f>
        <v>0</v>
      </c>
      <c r="P236" s="11"/>
      <c r="Q236" s="16"/>
      <c r="R236" s="10" t="s">
        <v>871</v>
      </c>
    </row>
    <row r="237" spans="1:18" x14ac:dyDescent="0.2">
      <c r="A237" s="38" t="s">
        <v>724</v>
      </c>
      <c r="B237" s="39" t="s">
        <v>725</v>
      </c>
      <c r="C237" s="46">
        <v>10</v>
      </c>
      <c r="D237" s="35" t="s">
        <v>11</v>
      </c>
      <c r="E237" s="39" t="s">
        <v>722</v>
      </c>
      <c r="F237" s="39" t="s">
        <v>723</v>
      </c>
      <c r="G237" s="39" t="s">
        <v>722</v>
      </c>
      <c r="H237" s="11">
        <v>0</v>
      </c>
      <c r="I237" s="11">
        <v>0</v>
      </c>
      <c r="J237" s="11" t="s">
        <v>208</v>
      </c>
      <c r="K237" s="11">
        <v>0</v>
      </c>
      <c r="L237" s="11" t="s">
        <v>85</v>
      </c>
      <c r="M237" s="34">
        <f>SUM(H237:L237)</f>
        <v>0</v>
      </c>
      <c r="N237" s="34"/>
      <c r="O237" s="36">
        <f>M237-N237</f>
        <v>0</v>
      </c>
      <c r="P237" s="41"/>
      <c r="Q237" s="16"/>
      <c r="R237" s="10"/>
    </row>
    <row r="238" spans="1:18" x14ac:dyDescent="0.2">
      <c r="A238" s="38" t="s">
        <v>726</v>
      </c>
      <c r="B238" s="39" t="s">
        <v>727</v>
      </c>
      <c r="C238" s="46">
        <v>10</v>
      </c>
      <c r="D238" s="35" t="s">
        <v>11</v>
      </c>
      <c r="E238" s="39" t="s">
        <v>728</v>
      </c>
      <c r="F238" s="39" t="s">
        <v>243</v>
      </c>
      <c r="G238" s="39" t="s">
        <v>728</v>
      </c>
      <c r="H238" s="11">
        <v>0</v>
      </c>
      <c r="I238" s="11">
        <v>0</v>
      </c>
      <c r="J238" s="11" t="s">
        <v>85</v>
      </c>
      <c r="K238" s="11" t="s">
        <v>85</v>
      </c>
      <c r="L238" s="11" t="s">
        <v>85</v>
      </c>
      <c r="M238" s="34">
        <f>SUM(H238:L238)</f>
        <v>0</v>
      </c>
      <c r="N238" s="34"/>
      <c r="O238" s="36">
        <f>M238-N238</f>
        <v>0</v>
      </c>
      <c r="P238" s="41"/>
      <c r="Q238" s="16"/>
      <c r="R238" s="10" t="s">
        <v>856</v>
      </c>
    </row>
    <row r="239" spans="1:18" x14ac:dyDescent="0.2">
      <c r="A239" s="38" t="s">
        <v>787</v>
      </c>
      <c r="B239" s="39" t="s">
        <v>751</v>
      </c>
      <c r="C239" s="46" t="s">
        <v>752</v>
      </c>
      <c r="D239" s="35" t="s">
        <v>30</v>
      </c>
      <c r="E239" s="39" t="s">
        <v>753</v>
      </c>
      <c r="F239" s="39" t="s">
        <v>754</v>
      </c>
      <c r="G239" s="39" t="s">
        <v>753</v>
      </c>
      <c r="H239" s="11" t="s">
        <v>49</v>
      </c>
      <c r="I239" s="11">
        <v>0</v>
      </c>
      <c r="J239" s="11">
        <v>0</v>
      </c>
      <c r="K239" s="11">
        <v>0</v>
      </c>
      <c r="L239" s="11">
        <v>0</v>
      </c>
      <c r="M239" s="34">
        <f>SUM(H239:L239)</f>
        <v>0</v>
      </c>
      <c r="N239" s="34"/>
      <c r="O239" s="36">
        <f>M239-N239</f>
        <v>0</v>
      </c>
      <c r="P239" s="11"/>
      <c r="Q239" s="16"/>
      <c r="R239" s="10" t="s">
        <v>870</v>
      </c>
    </row>
    <row r="240" spans="1:18" x14ac:dyDescent="0.2">
      <c r="A240" s="38" t="s">
        <v>801</v>
      </c>
      <c r="B240" s="39" t="s">
        <v>779</v>
      </c>
      <c r="C240" s="46">
        <v>7</v>
      </c>
      <c r="D240" s="35" t="s">
        <v>30</v>
      </c>
      <c r="E240" s="39" t="s">
        <v>745</v>
      </c>
      <c r="F240" s="39" t="s">
        <v>746</v>
      </c>
      <c r="G240" s="39" t="s">
        <v>745</v>
      </c>
      <c r="H240" s="11">
        <v>0</v>
      </c>
      <c r="I240" s="11" t="s">
        <v>49</v>
      </c>
      <c r="J240" s="48">
        <v>0</v>
      </c>
      <c r="K240" s="11">
        <v>0</v>
      </c>
      <c r="L240" s="11">
        <v>0</v>
      </c>
      <c r="M240" s="34">
        <f>SUM(H240:L240)</f>
        <v>0</v>
      </c>
      <c r="N240" s="34"/>
      <c r="O240" s="36">
        <f>M240-N240</f>
        <v>0</v>
      </c>
      <c r="P240" s="11"/>
      <c r="Q240" s="16"/>
      <c r="R240" s="10" t="s">
        <v>876</v>
      </c>
    </row>
    <row r="241" spans="1:18" x14ac:dyDescent="0.2">
      <c r="A241" s="38" t="s">
        <v>833</v>
      </c>
      <c r="B241" s="39" t="s">
        <v>822</v>
      </c>
      <c r="C241" s="46">
        <v>10</v>
      </c>
      <c r="D241" s="35" t="s">
        <v>20</v>
      </c>
      <c r="E241" s="39" t="s">
        <v>823</v>
      </c>
      <c r="F241" s="39" t="s">
        <v>824</v>
      </c>
      <c r="G241" s="39" t="s">
        <v>823</v>
      </c>
      <c r="H241" s="11" t="s">
        <v>85</v>
      </c>
      <c r="I241" s="11" t="s">
        <v>85</v>
      </c>
      <c r="J241" s="11" t="s">
        <v>85</v>
      </c>
      <c r="K241" s="11" t="s">
        <v>85</v>
      </c>
      <c r="L241" s="11" t="s">
        <v>85</v>
      </c>
      <c r="M241" s="34">
        <f>SUM(H241:L241)</f>
        <v>0</v>
      </c>
      <c r="N241" s="34"/>
      <c r="O241" s="36">
        <f>M241-N241</f>
        <v>0</v>
      </c>
      <c r="P241" s="11"/>
      <c r="Q241" s="16"/>
      <c r="R241" s="10"/>
    </row>
    <row r="242" spans="1:18" x14ac:dyDescent="0.2">
      <c r="A242" s="38" t="s">
        <v>834</v>
      </c>
      <c r="B242" s="39" t="s">
        <v>825</v>
      </c>
      <c r="C242" s="34">
        <v>7</v>
      </c>
      <c r="D242" s="35" t="s">
        <v>20</v>
      </c>
      <c r="E242" s="39" t="s">
        <v>826</v>
      </c>
      <c r="F242" s="39" t="s">
        <v>827</v>
      </c>
      <c r="G242" s="39" t="s">
        <v>826</v>
      </c>
      <c r="H242" s="11" t="s">
        <v>49</v>
      </c>
      <c r="I242" s="11" t="s">
        <v>85</v>
      </c>
      <c r="J242" s="41" t="s">
        <v>85</v>
      </c>
      <c r="K242" s="11" t="s">
        <v>85</v>
      </c>
      <c r="L242" s="11" t="s">
        <v>85</v>
      </c>
      <c r="M242" s="34">
        <f>SUM(H242:L242)</f>
        <v>0</v>
      </c>
      <c r="N242" s="34"/>
      <c r="O242" s="36">
        <f>M242-N242</f>
        <v>0</v>
      </c>
      <c r="P242" s="11"/>
      <c r="Q242" s="16"/>
      <c r="R242" s="10"/>
    </row>
    <row r="243" spans="1:18" x14ac:dyDescent="0.2">
      <c r="A243" s="45" t="s">
        <v>872</v>
      </c>
      <c r="B243" s="39" t="s">
        <v>835</v>
      </c>
      <c r="C243" s="46">
        <v>8</v>
      </c>
      <c r="D243" s="35" t="s">
        <v>26</v>
      </c>
      <c r="E243" s="39" t="s">
        <v>836</v>
      </c>
      <c r="F243" s="39" t="s">
        <v>837</v>
      </c>
      <c r="G243" s="39" t="s">
        <v>836</v>
      </c>
      <c r="H243" s="11">
        <v>0</v>
      </c>
      <c r="I243" s="11" t="s">
        <v>208</v>
      </c>
      <c r="J243" s="48">
        <v>0</v>
      </c>
      <c r="K243" s="11" t="s">
        <v>85</v>
      </c>
      <c r="L243" s="11" t="s">
        <v>85</v>
      </c>
      <c r="M243" s="34">
        <f>SUM(H243:L243)</f>
        <v>0</v>
      </c>
      <c r="N243" s="34"/>
      <c r="O243" s="36">
        <f>M243-N243</f>
        <v>0</v>
      </c>
      <c r="P243" s="11"/>
      <c r="Q243" s="16"/>
      <c r="R243" s="10" t="s">
        <v>871</v>
      </c>
    </row>
    <row r="244" spans="1:18" x14ac:dyDescent="0.2">
      <c r="A244" s="45" t="s">
        <v>874</v>
      </c>
      <c r="B244" s="39" t="s">
        <v>841</v>
      </c>
      <c r="C244" s="46">
        <v>9</v>
      </c>
      <c r="D244" s="35" t="s">
        <v>26</v>
      </c>
      <c r="E244" s="39" t="s">
        <v>839</v>
      </c>
      <c r="F244" s="39" t="s">
        <v>840</v>
      </c>
      <c r="G244" s="39" t="s">
        <v>839</v>
      </c>
      <c r="H244" s="11">
        <v>0</v>
      </c>
      <c r="I244" s="11">
        <v>0</v>
      </c>
      <c r="J244" s="48" t="s">
        <v>49</v>
      </c>
      <c r="K244" s="11">
        <v>0</v>
      </c>
      <c r="L244" s="11" t="s">
        <v>85</v>
      </c>
      <c r="M244" s="34">
        <f>SUM(H244:L244)</f>
        <v>0</v>
      </c>
      <c r="N244" s="34"/>
      <c r="O244" s="36">
        <f>M244-N244</f>
        <v>0</v>
      </c>
      <c r="P244" s="11"/>
      <c r="Q244" s="16"/>
      <c r="R244" s="10"/>
    </row>
    <row r="245" spans="1:18" x14ac:dyDescent="0.2">
      <c r="A245" s="45" t="s">
        <v>850</v>
      </c>
      <c r="B245" s="39" t="s">
        <v>842</v>
      </c>
      <c r="C245" s="46">
        <v>9</v>
      </c>
      <c r="D245" s="35" t="s">
        <v>13</v>
      </c>
      <c r="E245" s="39" t="s">
        <v>843</v>
      </c>
      <c r="F245" s="39" t="s">
        <v>844</v>
      </c>
      <c r="G245" s="39" t="s">
        <v>843</v>
      </c>
      <c r="H245" s="11" t="s">
        <v>49</v>
      </c>
      <c r="I245" s="11" t="s">
        <v>85</v>
      </c>
      <c r="J245" s="11" t="s">
        <v>85</v>
      </c>
      <c r="K245" s="11" t="s">
        <v>85</v>
      </c>
      <c r="L245" s="11" t="s">
        <v>85</v>
      </c>
      <c r="M245" s="34">
        <f>SUM(H245:L245)</f>
        <v>0</v>
      </c>
      <c r="N245" s="34"/>
      <c r="O245" s="36">
        <f>M245-N245</f>
        <v>0</v>
      </c>
      <c r="P245" s="11"/>
      <c r="Q245" s="16"/>
      <c r="R245" s="10" t="s">
        <v>855</v>
      </c>
    </row>
    <row r="246" spans="1:18" x14ac:dyDescent="0.2">
      <c r="A246" s="45" t="s">
        <v>851</v>
      </c>
      <c r="B246" s="39" t="s">
        <v>845</v>
      </c>
      <c r="C246" s="46">
        <v>10</v>
      </c>
      <c r="D246" s="35" t="s">
        <v>13</v>
      </c>
      <c r="E246" s="39" t="s">
        <v>846</v>
      </c>
      <c r="F246" s="39" t="s">
        <v>847</v>
      </c>
      <c r="G246" s="39" t="s">
        <v>846</v>
      </c>
      <c r="H246" s="11">
        <v>0</v>
      </c>
      <c r="I246" s="11" t="s">
        <v>85</v>
      </c>
      <c r="J246" s="11" t="s">
        <v>85</v>
      </c>
      <c r="K246" s="11" t="s">
        <v>85</v>
      </c>
      <c r="L246" s="11" t="s">
        <v>85</v>
      </c>
      <c r="M246" s="34">
        <f>SUM(H246:L246)</f>
        <v>0</v>
      </c>
      <c r="N246" s="34"/>
      <c r="O246" s="36">
        <f>M246-N246</f>
        <v>0</v>
      </c>
      <c r="P246" s="11"/>
      <c r="Q246" s="16"/>
      <c r="R246" s="10"/>
    </row>
    <row r="247" spans="1:18" x14ac:dyDescent="0.2">
      <c r="A247" s="45" t="s">
        <v>852</v>
      </c>
      <c r="B247" s="39" t="s">
        <v>848</v>
      </c>
      <c r="C247" s="46">
        <v>11</v>
      </c>
      <c r="D247" s="35" t="s">
        <v>13</v>
      </c>
      <c r="E247" s="39" t="s">
        <v>843</v>
      </c>
      <c r="F247" s="39" t="s">
        <v>849</v>
      </c>
      <c r="G247" s="39" t="s">
        <v>843</v>
      </c>
      <c r="H247" s="11">
        <v>0</v>
      </c>
      <c r="I247" s="11" t="s">
        <v>49</v>
      </c>
      <c r="J247" s="11" t="s">
        <v>85</v>
      </c>
      <c r="K247" s="11" t="s">
        <v>85</v>
      </c>
      <c r="L247" s="11" t="s">
        <v>85</v>
      </c>
      <c r="M247" s="34">
        <f>SUM(H247:L247)</f>
        <v>0</v>
      </c>
      <c r="N247" s="34"/>
      <c r="O247" s="36">
        <f>M247-N247</f>
        <v>0</v>
      </c>
      <c r="P247" s="11"/>
      <c r="Q247" s="16"/>
      <c r="R247" s="10"/>
    </row>
    <row r="248" spans="1:18" x14ac:dyDescent="0.2">
      <c r="B248" s="1">
        <f>COUNTA(B5:B247)</f>
        <v>243</v>
      </c>
      <c r="G248" s="32">
        <v>100</v>
      </c>
      <c r="H248" s="5">
        <f>COUNTIF(H$5:H$247,$G248)</f>
        <v>22</v>
      </c>
      <c r="I248" s="36">
        <f t="shared" ref="I248:L252" si="0">COUNTIF(I$5:I$247,$G248)</f>
        <v>5</v>
      </c>
      <c r="J248" s="36">
        <f t="shared" si="0"/>
        <v>48</v>
      </c>
      <c r="K248" s="36">
        <f t="shared" si="0"/>
        <v>20</v>
      </c>
      <c r="L248" s="36">
        <f t="shared" si="0"/>
        <v>4</v>
      </c>
    </row>
    <row r="249" spans="1:18" x14ac:dyDescent="0.2">
      <c r="G249" s="32">
        <v>0</v>
      </c>
      <c r="H249" s="36">
        <f>COUNTIF(H$5:H$247,$G249)</f>
        <v>51</v>
      </c>
      <c r="I249" s="36">
        <f t="shared" si="0"/>
        <v>49</v>
      </c>
      <c r="J249" s="36">
        <f t="shared" si="0"/>
        <v>35</v>
      </c>
      <c r="K249" s="36">
        <f t="shared" si="0"/>
        <v>31</v>
      </c>
      <c r="L249" s="36">
        <f t="shared" si="0"/>
        <v>15</v>
      </c>
    </row>
    <row r="250" spans="1:18" x14ac:dyDescent="0.2">
      <c r="G250" s="32" t="s">
        <v>49</v>
      </c>
      <c r="H250" s="36">
        <f t="shared" ref="H250:H251" si="1">COUNTIF(H$5:H$247,$G250)</f>
        <v>33</v>
      </c>
      <c r="I250" s="36">
        <f t="shared" si="0"/>
        <v>24</v>
      </c>
      <c r="J250" s="36">
        <f t="shared" si="0"/>
        <v>17</v>
      </c>
      <c r="K250" s="36">
        <f t="shared" si="0"/>
        <v>21</v>
      </c>
      <c r="L250" s="36">
        <f t="shared" si="0"/>
        <v>10</v>
      </c>
    </row>
    <row r="251" spans="1:18" x14ac:dyDescent="0.2">
      <c r="G251" s="32" t="s">
        <v>85</v>
      </c>
      <c r="H251" s="36">
        <f t="shared" si="1"/>
        <v>17</v>
      </c>
      <c r="I251" s="36">
        <f t="shared" si="0"/>
        <v>57</v>
      </c>
      <c r="J251" s="36">
        <f t="shared" si="0"/>
        <v>51</v>
      </c>
      <c r="K251" s="36">
        <f t="shared" si="0"/>
        <v>107</v>
      </c>
      <c r="L251" s="36">
        <f t="shared" si="0"/>
        <v>181</v>
      </c>
    </row>
    <row r="252" spans="1:18" x14ac:dyDescent="0.2">
      <c r="G252" s="32">
        <v>90</v>
      </c>
      <c r="K252" s="36">
        <f t="shared" si="0"/>
        <v>21</v>
      </c>
    </row>
    <row r="253" spans="1:18" x14ac:dyDescent="0.2">
      <c r="A253" s="13"/>
      <c r="B253" s="1" t="s">
        <v>38</v>
      </c>
    </row>
    <row r="254" spans="1:18" x14ac:dyDescent="0.2">
      <c r="B254" s="1" t="s">
        <v>39</v>
      </c>
    </row>
    <row r="255" spans="1:18" x14ac:dyDescent="0.2">
      <c r="B255" s="1" t="s">
        <v>40</v>
      </c>
    </row>
    <row r="256" spans="1:18" x14ac:dyDescent="0.2">
      <c r="A256" s="17"/>
      <c r="B256" s="1" t="s">
        <v>41</v>
      </c>
    </row>
    <row r="257" spans="1:2" x14ac:dyDescent="0.2">
      <c r="A257" s="15"/>
      <c r="B257" s="1" t="s">
        <v>42</v>
      </c>
    </row>
    <row r="258" spans="1:2" x14ac:dyDescent="0.2">
      <c r="B258" s="1" t="s">
        <v>43</v>
      </c>
    </row>
    <row r="259" spans="1:2" x14ac:dyDescent="0.2">
      <c r="A259" s="14"/>
      <c r="B259" s="1" t="s">
        <v>46</v>
      </c>
    </row>
    <row r="260" spans="1:2" x14ac:dyDescent="0.2">
      <c r="A260" s="14"/>
      <c r="B260" s="1" t="s">
        <v>44</v>
      </c>
    </row>
    <row r="261" spans="1:2" x14ac:dyDescent="0.2">
      <c r="A261" s="14"/>
      <c r="B261" s="1" t="s">
        <v>45</v>
      </c>
    </row>
    <row r="263" spans="1:2" x14ac:dyDescent="0.2">
      <c r="B263" s="1" t="s">
        <v>34</v>
      </c>
    </row>
  </sheetData>
  <autoFilter ref="A4:U251">
    <sortState ref="A5:U286">
      <sortCondition descending="1" ref="O5:O286"/>
    </sortState>
  </autoFilter>
  <sortState ref="A5:R247">
    <sortCondition descending="1" ref="O5:O247"/>
  </sortState>
  <mergeCells count="12">
    <mergeCell ref="R2:R3"/>
    <mergeCell ref="F2:F3"/>
    <mergeCell ref="A2:A3"/>
    <mergeCell ref="Q2:Q3"/>
    <mergeCell ref="G2:G3"/>
    <mergeCell ref="A1:P1"/>
    <mergeCell ref="P2:P3"/>
    <mergeCell ref="B2:B3"/>
    <mergeCell ref="C2:C3"/>
    <mergeCell ref="D2:D3"/>
    <mergeCell ref="E2:E3"/>
    <mergeCell ref="H2:O2"/>
  </mergeCells>
  <phoneticPr fontId="1" type="noConversion"/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  <rowBreaks count="1" manualBreakCount="1">
    <brk id="2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17" sqref="A17"/>
    </sheetView>
  </sheetViews>
  <sheetFormatPr defaultRowHeight="13.2" x14ac:dyDescent="0.25"/>
  <cols>
    <col min="1" max="1" width="13.44140625" bestFit="1" customWidth="1"/>
  </cols>
  <sheetData>
    <row r="1" spans="1:3" x14ac:dyDescent="0.25">
      <c r="A1" s="23" t="s">
        <v>25</v>
      </c>
      <c r="B1" t="s">
        <v>47</v>
      </c>
      <c r="C1" t="s">
        <v>72</v>
      </c>
    </row>
    <row r="2" spans="1:3" x14ac:dyDescent="0.25">
      <c r="A2" s="23" t="s">
        <v>27</v>
      </c>
      <c r="B2" t="s">
        <v>48</v>
      </c>
      <c r="C2" t="s">
        <v>72</v>
      </c>
    </row>
    <row r="3" spans="1:3" x14ac:dyDescent="0.25">
      <c r="A3" s="23" t="s">
        <v>29</v>
      </c>
      <c r="B3" t="s">
        <v>49</v>
      </c>
      <c r="C3" t="s">
        <v>72</v>
      </c>
    </row>
    <row r="4" spans="1:3" x14ac:dyDescent="0.25">
      <c r="A4" s="23" t="s">
        <v>12</v>
      </c>
      <c r="B4" t="s">
        <v>50</v>
      </c>
      <c r="C4" t="s">
        <v>72</v>
      </c>
    </row>
    <row r="5" spans="1:3" x14ac:dyDescent="0.25">
      <c r="A5" s="23" t="s">
        <v>28</v>
      </c>
      <c r="B5" t="s">
        <v>51</v>
      </c>
      <c r="C5" t="s">
        <v>72</v>
      </c>
    </row>
    <row r="6" spans="1:3" x14ac:dyDescent="0.25">
      <c r="A6" s="7" t="s">
        <v>14</v>
      </c>
      <c r="B6" t="s">
        <v>52</v>
      </c>
      <c r="C6" t="s">
        <v>72</v>
      </c>
    </row>
    <row r="7" spans="1:3" x14ac:dyDescent="0.25">
      <c r="A7" s="7" t="s">
        <v>15</v>
      </c>
      <c r="B7" t="s">
        <v>53</v>
      </c>
      <c r="C7" t="s">
        <v>72</v>
      </c>
    </row>
    <row r="8" spans="1:3" x14ac:dyDescent="0.25">
      <c r="A8" s="7" t="s">
        <v>19</v>
      </c>
      <c r="B8" t="s">
        <v>54</v>
      </c>
      <c r="C8" t="s">
        <v>72</v>
      </c>
    </row>
    <row r="9" spans="1:3" x14ac:dyDescent="0.25">
      <c r="A9" s="7" t="s">
        <v>22</v>
      </c>
      <c r="B9" t="s">
        <v>55</v>
      </c>
    </row>
    <row r="10" spans="1:3" x14ac:dyDescent="0.25">
      <c r="A10" s="7" t="s">
        <v>33</v>
      </c>
      <c r="B10" t="s">
        <v>56</v>
      </c>
      <c r="C10" t="s">
        <v>72</v>
      </c>
    </row>
    <row r="11" spans="1:3" x14ac:dyDescent="0.25">
      <c r="A11" s="7" t="s">
        <v>31</v>
      </c>
      <c r="B11" t="s">
        <v>57</v>
      </c>
      <c r="C11" t="s">
        <v>72</v>
      </c>
    </row>
    <row r="12" spans="1:3" x14ac:dyDescent="0.25">
      <c r="A12" s="23" t="s">
        <v>70</v>
      </c>
      <c r="B12" t="s">
        <v>58</v>
      </c>
      <c r="C12" t="s">
        <v>72</v>
      </c>
    </row>
    <row r="13" spans="1:3" x14ac:dyDescent="0.25">
      <c r="A13" s="7" t="s">
        <v>32</v>
      </c>
      <c r="B13" t="s">
        <v>59</v>
      </c>
      <c r="C13" t="s">
        <v>72</v>
      </c>
    </row>
    <row r="14" spans="1:3" x14ac:dyDescent="0.25">
      <c r="A14" s="7" t="s">
        <v>23</v>
      </c>
      <c r="B14" t="s">
        <v>60</v>
      </c>
      <c r="C14" t="s">
        <v>72</v>
      </c>
    </row>
    <row r="15" spans="1:3" x14ac:dyDescent="0.25">
      <c r="A15" s="7" t="s">
        <v>18</v>
      </c>
      <c r="B15" t="s">
        <v>61</v>
      </c>
      <c r="C15" t="s">
        <v>72</v>
      </c>
    </row>
    <row r="16" spans="1:3" x14ac:dyDescent="0.25">
      <c r="A16" s="7" t="s">
        <v>17</v>
      </c>
      <c r="B16" t="s">
        <v>62</v>
      </c>
      <c r="C16" t="s">
        <v>72</v>
      </c>
    </row>
    <row r="17" spans="1:3" x14ac:dyDescent="0.25">
      <c r="A17" s="7" t="s">
        <v>21</v>
      </c>
      <c r="B17" t="s">
        <v>63</v>
      </c>
      <c r="C17" t="s">
        <v>72</v>
      </c>
    </row>
    <row r="18" spans="1:3" x14ac:dyDescent="0.25">
      <c r="A18" s="7" t="s">
        <v>24</v>
      </c>
      <c r="B18" t="s">
        <v>64</v>
      </c>
      <c r="C18" t="s">
        <v>72</v>
      </c>
    </row>
    <row r="19" spans="1:3" x14ac:dyDescent="0.25">
      <c r="A19" s="7" t="s">
        <v>11</v>
      </c>
      <c r="B19" t="s">
        <v>65</v>
      </c>
      <c r="C19" t="s">
        <v>72</v>
      </c>
    </row>
    <row r="20" spans="1:3" x14ac:dyDescent="0.25">
      <c r="A20" s="7" t="s">
        <v>30</v>
      </c>
      <c r="B20" t="s">
        <v>66</v>
      </c>
      <c r="C20" t="s">
        <v>72</v>
      </c>
    </row>
    <row r="21" spans="1:3" x14ac:dyDescent="0.25">
      <c r="A21" s="7" t="s">
        <v>16</v>
      </c>
      <c r="B21" t="s">
        <v>67</v>
      </c>
      <c r="C21" t="s">
        <v>72</v>
      </c>
    </row>
    <row r="22" spans="1:3" x14ac:dyDescent="0.25">
      <c r="A22" s="7" t="s">
        <v>20</v>
      </c>
      <c r="B22" t="s">
        <v>68</v>
      </c>
      <c r="C22" t="s">
        <v>72</v>
      </c>
    </row>
    <row r="23" spans="1:3" x14ac:dyDescent="0.25">
      <c r="A23" s="7" t="s">
        <v>26</v>
      </c>
      <c r="B23" t="s">
        <v>69</v>
      </c>
      <c r="C23" t="s">
        <v>72</v>
      </c>
    </row>
    <row r="24" spans="1:3" x14ac:dyDescent="0.25">
      <c r="A24" s="7" t="s">
        <v>13</v>
      </c>
      <c r="B24" t="s">
        <v>71</v>
      </c>
      <c r="C24" t="s">
        <v>72</v>
      </c>
    </row>
    <row r="25" spans="1:3" x14ac:dyDescent="0.25">
      <c r="A25" s="7"/>
    </row>
    <row r="26" spans="1:3" x14ac:dyDescent="0.25">
      <c r="A26" s="7"/>
    </row>
    <row r="27" spans="1:3" x14ac:dyDescent="0.25">
      <c r="A27" s="7"/>
    </row>
    <row r="28" spans="1:3" x14ac:dyDescent="0.25">
      <c r="A28" s="7"/>
    </row>
    <row r="29" spans="1:3" x14ac:dyDescent="0.25">
      <c r="A29" s="7"/>
    </row>
    <row r="30" spans="1:3" x14ac:dyDescent="0.25">
      <c r="A30" s="7"/>
    </row>
    <row r="31" spans="1:3" x14ac:dyDescent="0.25">
      <c r="A31" s="7"/>
    </row>
    <row r="32" spans="1:3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Участники</vt:lpstr>
      <vt:lpstr>Районы</vt:lpstr>
    </vt:vector>
  </TitlesOfParts>
  <Company>MOIPK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Александр Андреевич Буславский</cp:lastModifiedBy>
  <cp:lastPrinted>2013-11-04T14:37:32Z</cp:lastPrinted>
  <dcterms:created xsi:type="dcterms:W3CDTF">2005-12-09T09:58:43Z</dcterms:created>
  <dcterms:modified xsi:type="dcterms:W3CDTF">2015-12-02T08:02:18Z</dcterms:modified>
</cp:coreProperties>
</file>