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_Python\homework_python\homework_008\"/>
    </mc:Choice>
  </mc:AlternateContent>
  <xr:revisionPtr revIDLastSave="0" documentId="13_ncr:1_{0A41C4FA-200F-4782-9E59-5B4E9CB18B77}" xr6:coauthVersionLast="47" xr6:coauthVersionMax="47" xr10:uidLastSave="{00000000-0000-0000-0000-000000000000}"/>
  <bookViews>
    <workbookView xWindow="6495" yWindow="6885" windowWidth="29475" windowHeight="11550" tabRatio="824" activeTab="8" xr2:uid="{D660D611-F36D-4C4F-A663-A456236E7F9C}"/>
  </bookViews>
  <sheets>
    <sheet name="Филиалы" sheetId="1" r:id="rId1"/>
    <sheet name="Товары" sheetId="2" r:id="rId2"/>
    <sheet name="Производители товаров" sheetId="3" r:id="rId3"/>
    <sheet name="Поставки" sheetId="4" r:id="rId4"/>
    <sheet name="Покупки" sheetId="5" r:id="rId5"/>
    <sheet name="Клиенты" sheetId="6" r:id="rId6"/>
    <sheet name="Категории" sheetId="7" r:id="rId7"/>
    <sheet name="Изменение цены на товары" sheetId="8" r:id="rId8"/>
    <sheet name="Запись в счете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2" i="9"/>
  <c r="D3" i="9"/>
  <c r="D4" i="9"/>
  <c r="D5" i="9"/>
  <c r="D2" i="9"/>
  <c r="C3" i="9"/>
  <c r="C4" i="9"/>
  <c r="C5" i="9"/>
  <c r="C2" i="9"/>
  <c r="B3" i="8"/>
  <c r="B4" i="8"/>
  <c r="B5" i="8"/>
  <c r="B6" i="8"/>
  <c r="B2" i="8"/>
  <c r="E3" i="5"/>
  <c r="E4" i="5"/>
  <c r="E5" i="5"/>
  <c r="E2" i="5"/>
  <c r="D3" i="5"/>
  <c r="D4" i="5"/>
  <c r="D5" i="5"/>
  <c r="D2" i="5"/>
  <c r="D3" i="6"/>
  <c r="D4" i="6"/>
  <c r="D5" i="6"/>
  <c r="D2" i="6"/>
  <c r="D5" i="4"/>
  <c r="D4" i="4"/>
  <c r="D3" i="4"/>
  <c r="E6" i="2"/>
  <c r="E5" i="2"/>
  <c r="E4" i="2"/>
  <c r="E3" i="2"/>
  <c r="E2" i="2"/>
  <c r="D2" i="4"/>
  <c r="C5" i="4"/>
  <c r="C4" i="4"/>
  <c r="C3" i="4"/>
  <c r="C2" i="4"/>
</calcChain>
</file>

<file path=xl/sharedStrings.xml><?xml version="1.0" encoding="utf-8"?>
<sst xmlns="http://schemas.openxmlformats.org/spreadsheetml/2006/main" count="68" uniqueCount="51">
  <si>
    <t>ID</t>
  </si>
  <si>
    <t>наименование фелиала</t>
  </si>
  <si>
    <t>фелиал №1</t>
  </si>
  <si>
    <t>фелиал №2</t>
  </si>
  <si>
    <t>фелиал №3</t>
  </si>
  <si>
    <t>фелиал №4</t>
  </si>
  <si>
    <t>Видеокарта Asus GeForce GT 1030</t>
  </si>
  <si>
    <t>Ноутбук HP ENVY 13-ad000</t>
  </si>
  <si>
    <t>Кухонный комбаин KitchenAid 5KSM156</t>
  </si>
  <si>
    <t xml:space="preserve">Фен Dewal 03-401 </t>
  </si>
  <si>
    <t>Кофеварка Gastrorag CM-717</t>
  </si>
  <si>
    <t>ID товара</t>
  </si>
  <si>
    <t>Наименование товара</t>
  </si>
  <si>
    <t>ID поставщика</t>
  </si>
  <si>
    <t>ID категории</t>
  </si>
  <si>
    <t>Calve</t>
  </si>
  <si>
    <t>TESCOMA</t>
  </si>
  <si>
    <t>Haer</t>
  </si>
  <si>
    <t>Nescafe</t>
  </si>
  <si>
    <t>Be quiet</t>
  </si>
  <si>
    <t>ID производителя</t>
  </si>
  <si>
    <t>Наименование производителя</t>
  </si>
  <si>
    <t>ID филиала</t>
  </si>
  <si>
    <t>Дата поставки</t>
  </si>
  <si>
    <t>Количество товара</t>
  </si>
  <si>
    <t>ID покупки</t>
  </si>
  <si>
    <t>ID покупателя</t>
  </si>
  <si>
    <t>Дата покупки</t>
  </si>
  <si>
    <t>Митофан</t>
  </si>
  <si>
    <t>Дорофеев</t>
  </si>
  <si>
    <t>Софрон</t>
  </si>
  <si>
    <t>Панов</t>
  </si>
  <si>
    <t>Демьян</t>
  </si>
  <si>
    <t>Мартынов</t>
  </si>
  <si>
    <t>Гостомысл</t>
  </si>
  <si>
    <t>Белоусов</t>
  </si>
  <si>
    <t>ID клиента</t>
  </si>
  <si>
    <t>Фамилия</t>
  </si>
  <si>
    <t>Имя</t>
  </si>
  <si>
    <t>Компьютерная техника</t>
  </si>
  <si>
    <t>Офис и канцелярия</t>
  </si>
  <si>
    <t>Мелкая бытовая техника</t>
  </si>
  <si>
    <t>Наименование категории</t>
  </si>
  <si>
    <t>5717.8</t>
  </si>
  <si>
    <t>2632.3</t>
  </si>
  <si>
    <t>32854.8</t>
  </si>
  <si>
    <t>Дата изменения цены</t>
  </si>
  <si>
    <t>Новая цена</t>
  </si>
  <si>
    <t>Цена товара</t>
  </si>
  <si>
    <t>ФИО</t>
  </si>
  <si>
    <t>ФИО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</si>
</sst>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6CB3-3BFA-4D57-B312-3BAF41AADEDE}">
  <dimension ref="A1:B5"/>
  <sheetViews>
    <sheetView workbookViewId="0">
      <selection activeCell="C8" sqref="C8"/>
    </sheetView>
  </sheetViews>
  <sheetFormatPr defaultRowHeight="15" x14ac:dyDescent="0.25"/>
  <cols>
    <col min="1" max="1" width="9.140625" style="2"/>
    <col min="2" max="2" width="25.5703125" style="2" customWidth="1"/>
    <col min="3" max="16384" width="9.140625" style="2"/>
  </cols>
  <sheetData>
    <row r="1" spans="1:2" x14ac:dyDescent="0.25">
      <c r="A1" s="2" t="s">
        <v>0</v>
      </c>
      <c r="B1" s="2" t="s">
        <v>1</v>
      </c>
    </row>
    <row r="2" spans="1:2" x14ac:dyDescent="0.25">
      <c r="A2" s="2">
        <v>1</v>
      </c>
      <c r="B2" s="2" t="s">
        <v>2</v>
      </c>
    </row>
    <row r="3" spans="1:2" x14ac:dyDescent="0.25">
      <c r="A3" s="2">
        <v>2</v>
      </c>
      <c r="B3" s="2" t="s">
        <v>3</v>
      </c>
    </row>
    <row r="4" spans="1:2" x14ac:dyDescent="0.25">
      <c r="A4" s="2">
        <v>3</v>
      </c>
      <c r="B4" s="2" t="s">
        <v>4</v>
      </c>
    </row>
    <row r="5" spans="1:2" x14ac:dyDescent="0.25">
      <c r="A5" s="2">
        <v>4</v>
      </c>
      <c r="B5" s="2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B3B27-11D5-4990-8F98-60F2885D8185}">
  <dimension ref="A1:E6"/>
  <sheetViews>
    <sheetView workbookViewId="0">
      <selection activeCell="C16" sqref="C16"/>
    </sheetView>
  </sheetViews>
  <sheetFormatPr defaultRowHeight="15" x14ac:dyDescent="0.25"/>
  <cols>
    <col min="1" max="1" width="9.42578125" style="2" bestFit="1" customWidth="1"/>
    <col min="2" max="2" width="38" style="2" bestFit="1" customWidth="1"/>
    <col min="3" max="3" width="14.140625" style="2" bestFit="1" customWidth="1"/>
    <col min="4" max="4" width="12.5703125" style="2" bestFit="1" customWidth="1"/>
    <col min="5" max="5" width="24.85546875" style="2" bestFit="1" customWidth="1"/>
    <col min="6" max="16384" width="9.140625" style="2"/>
  </cols>
  <sheetData>
    <row r="1" spans="1:5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42</v>
      </c>
    </row>
    <row r="2" spans="1:5" x14ac:dyDescent="0.25">
      <c r="A2" s="2">
        <v>2</v>
      </c>
      <c r="B2" s="2" t="s">
        <v>6</v>
      </c>
      <c r="C2" s="2">
        <v>29</v>
      </c>
      <c r="D2" s="2">
        <v>1</v>
      </c>
      <c r="E2" s="2" t="str">
        <f>VLOOKUP(D2,Категории!A2:B4,2,0)</f>
        <v>Компьютерная техника</v>
      </c>
    </row>
    <row r="3" spans="1:5" x14ac:dyDescent="0.25">
      <c r="A3" s="2">
        <v>3</v>
      </c>
      <c r="B3" s="2" t="s">
        <v>7</v>
      </c>
      <c r="C3" s="2">
        <v>486</v>
      </c>
      <c r="D3" s="2">
        <v>1</v>
      </c>
      <c r="E3" s="2" t="str">
        <f>VLOOKUP(D3,Категории!A2:B4,2,0)</f>
        <v>Компьютерная техника</v>
      </c>
    </row>
    <row r="4" spans="1:5" x14ac:dyDescent="0.25">
      <c r="A4" s="2">
        <v>1</v>
      </c>
      <c r="B4" s="2" t="s">
        <v>8</v>
      </c>
      <c r="C4" s="2">
        <v>71</v>
      </c>
      <c r="D4" s="2">
        <v>3</v>
      </c>
      <c r="E4" s="2" t="str">
        <f>VLOOKUP(D4,Категории!A2:B4,2,0)</f>
        <v>Мелкая бытовая техника</v>
      </c>
    </row>
    <row r="5" spans="1:5" x14ac:dyDescent="0.25">
      <c r="A5" s="2">
        <v>4</v>
      </c>
      <c r="B5" s="2" t="s">
        <v>9</v>
      </c>
      <c r="C5" s="2">
        <v>124</v>
      </c>
      <c r="D5" s="2">
        <v>3</v>
      </c>
      <c r="E5" s="2" t="str">
        <f>VLOOKUP(D5,Категории!A2:B4,2,0)</f>
        <v>Мелкая бытовая техника</v>
      </c>
    </row>
    <row r="6" spans="1:5" x14ac:dyDescent="0.25">
      <c r="A6" s="2">
        <v>5</v>
      </c>
      <c r="B6" s="2" t="s">
        <v>10</v>
      </c>
      <c r="C6" s="2">
        <v>225</v>
      </c>
      <c r="D6" s="2">
        <v>3</v>
      </c>
      <c r="E6" s="2" t="str">
        <f>VLOOKUP(D6,Категории!A2:B4,2,0)</f>
        <v>Мелкая бытовая техника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BB1D-4076-434B-B141-ECE118469A02}">
  <dimension ref="A1:B6"/>
  <sheetViews>
    <sheetView workbookViewId="0">
      <selection activeCell="A3" sqref="A3"/>
    </sheetView>
  </sheetViews>
  <sheetFormatPr defaultRowHeight="15" x14ac:dyDescent="0.25"/>
  <cols>
    <col min="1" max="1" width="17.5703125" style="2" bestFit="1" customWidth="1"/>
    <col min="2" max="2" width="29.85546875" style="2" bestFit="1" customWidth="1"/>
    <col min="3" max="16384" width="9.140625" style="2"/>
  </cols>
  <sheetData>
    <row r="1" spans="1:2" x14ac:dyDescent="0.25">
      <c r="A1" s="2" t="s">
        <v>20</v>
      </c>
      <c r="B1" s="2" t="s">
        <v>21</v>
      </c>
    </row>
    <row r="2" spans="1:2" x14ac:dyDescent="0.25">
      <c r="A2" s="2">
        <v>1</v>
      </c>
      <c r="B2" s="2" t="s">
        <v>15</v>
      </c>
    </row>
    <row r="3" spans="1:2" x14ac:dyDescent="0.25">
      <c r="A3" s="2">
        <v>2</v>
      </c>
      <c r="B3" s="2" t="s">
        <v>16</v>
      </c>
    </row>
    <row r="4" spans="1:2" x14ac:dyDescent="0.25">
      <c r="A4" s="2">
        <v>3</v>
      </c>
      <c r="B4" s="2" t="s">
        <v>17</v>
      </c>
    </row>
    <row r="5" spans="1:2" x14ac:dyDescent="0.25">
      <c r="A5" s="2">
        <v>4</v>
      </c>
      <c r="B5" s="2" t="s">
        <v>18</v>
      </c>
    </row>
    <row r="6" spans="1:2" x14ac:dyDescent="0.25">
      <c r="A6" s="2">
        <v>5</v>
      </c>
      <c r="B6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5184-0308-4A80-80BE-3994A95A1CDE}">
  <dimension ref="A1:F5"/>
  <sheetViews>
    <sheetView workbookViewId="0">
      <selection activeCell="D6" sqref="D6"/>
    </sheetView>
  </sheetViews>
  <sheetFormatPr defaultRowHeight="15" x14ac:dyDescent="0.25"/>
  <cols>
    <col min="1" max="1" width="9.42578125" style="2" bestFit="1" customWidth="1"/>
    <col min="2" max="2" width="11.140625" style="2" bestFit="1" customWidth="1"/>
    <col min="3" max="3" width="38" style="2" bestFit="1" customWidth="1"/>
    <col min="4" max="4" width="23.28515625" style="2" bestFit="1" customWidth="1"/>
    <col min="5" max="5" width="14" style="2" bestFit="1" customWidth="1"/>
    <col min="6" max="6" width="18.42578125" style="2" bestFit="1" customWidth="1"/>
    <col min="7" max="16384" width="9.140625" style="2"/>
  </cols>
  <sheetData>
    <row r="1" spans="1:6" x14ac:dyDescent="0.25">
      <c r="A1" s="2" t="s">
        <v>11</v>
      </c>
      <c r="B1" s="2" t="s">
        <v>22</v>
      </c>
      <c r="C1" s="2" t="s">
        <v>12</v>
      </c>
      <c r="D1" s="2" t="s">
        <v>1</v>
      </c>
      <c r="E1" s="2" t="s">
        <v>23</v>
      </c>
      <c r="F1" s="2" t="s">
        <v>24</v>
      </c>
    </row>
    <row r="2" spans="1:6" x14ac:dyDescent="0.25">
      <c r="A2" s="2">
        <v>1</v>
      </c>
      <c r="B2" s="2">
        <v>1</v>
      </c>
      <c r="C2" s="2" t="str">
        <f>VLOOKUP(A2,Товары!$A$2:$B$6,2,0)</f>
        <v>Кухонный комбаин KitchenAid 5KSM156</v>
      </c>
      <c r="D2" s="2" t="str">
        <f>VLOOKUP(B2,Филиалы!A2:B5,2,0)</f>
        <v>фелиал №1</v>
      </c>
      <c r="E2" s="1">
        <v>44484</v>
      </c>
      <c r="F2" s="2">
        <v>9</v>
      </c>
    </row>
    <row r="3" spans="1:6" x14ac:dyDescent="0.25">
      <c r="A3" s="2">
        <v>2</v>
      </c>
      <c r="B3" s="2">
        <v>2</v>
      </c>
      <c r="C3" s="2" t="str">
        <f>VLOOKUP(A3,Товары!$A$2:$B$6,2,0)</f>
        <v>Видеокарта Asus GeForce GT 1030</v>
      </c>
      <c r="D3" s="2" t="str">
        <f>VLOOKUP(B3,Филиалы!A2:B5,2,0)</f>
        <v>фелиал №2</v>
      </c>
      <c r="E3" s="1">
        <v>44544</v>
      </c>
      <c r="F3" s="2">
        <v>5</v>
      </c>
    </row>
    <row r="4" spans="1:6" x14ac:dyDescent="0.25">
      <c r="A4" s="2">
        <v>3</v>
      </c>
      <c r="B4" s="2">
        <v>3</v>
      </c>
      <c r="C4" s="2" t="str">
        <f>VLOOKUP(A4,Товары!$A$2:$B$6,2,0)</f>
        <v>Ноутбук HP ENVY 13-ad000</v>
      </c>
      <c r="D4" s="2" t="str">
        <f>VLOOKUP(B4,Филиалы!A2:B5,2,0)</f>
        <v>фелиал №3</v>
      </c>
      <c r="E4" s="1">
        <v>44542</v>
      </c>
      <c r="F4" s="2">
        <v>10</v>
      </c>
    </row>
    <row r="5" spans="1:6" x14ac:dyDescent="0.25">
      <c r="A5" s="2">
        <v>4</v>
      </c>
      <c r="B5" s="2">
        <v>4</v>
      </c>
      <c r="C5" s="2" t="str">
        <f>VLOOKUP(A5,Товары!$A$2:$B$6,2,0)</f>
        <v xml:space="preserve">Фен Dewal 03-401 </v>
      </c>
      <c r="D5" s="2" t="str">
        <f>VLOOKUP(B5,Филиалы!A2:B5,2,0)</f>
        <v>фелиал №4</v>
      </c>
      <c r="E5" s="1">
        <v>44505</v>
      </c>
      <c r="F5" s="2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0E40-2C27-4C31-AF02-264848B7C430}">
  <dimension ref="A1:F24"/>
  <sheetViews>
    <sheetView workbookViewId="0">
      <selection activeCell="F2" sqref="F2"/>
    </sheetView>
  </sheetViews>
  <sheetFormatPr defaultRowHeight="15" x14ac:dyDescent="0.25"/>
  <cols>
    <col min="1" max="1" width="10.85546875" style="2" bestFit="1" customWidth="1"/>
    <col min="2" max="2" width="14" style="2" bestFit="1" customWidth="1"/>
    <col min="3" max="3" width="11.140625" style="2" bestFit="1" customWidth="1"/>
    <col min="4" max="4" width="13.28515625" style="2" bestFit="1" customWidth="1"/>
    <col min="5" max="5" width="23.28515625" style="2" bestFit="1" customWidth="1"/>
    <col min="6" max="6" width="13.42578125" style="2" bestFit="1" customWidth="1"/>
    <col min="7" max="16384" width="9.140625" style="2"/>
  </cols>
  <sheetData>
    <row r="1" spans="1:6" x14ac:dyDescent="0.25">
      <c r="A1" s="2" t="s">
        <v>25</v>
      </c>
      <c r="B1" s="2" t="s">
        <v>26</v>
      </c>
      <c r="C1" s="2" t="s">
        <v>22</v>
      </c>
      <c r="D1" s="2" t="s">
        <v>50</v>
      </c>
      <c r="E1" s="2" t="s">
        <v>1</v>
      </c>
      <c r="F1" s="2" t="s">
        <v>27</v>
      </c>
    </row>
    <row r="2" spans="1:6" x14ac:dyDescent="0.25">
      <c r="A2" s="2">
        <v>1</v>
      </c>
      <c r="B2" s="2">
        <v>2</v>
      </c>
      <c r="C2" s="2">
        <v>3</v>
      </c>
      <c r="D2" s="2" t="str">
        <f>VLOOKUP(B2,Клиенты!$A$2:$D$5,4,0)</f>
        <v>Софрон П.</v>
      </c>
      <c r="E2" s="2" t="str">
        <f>VLOOKUP(C2,Филиалы!$A$2:$B$5,2,0)</f>
        <v>фелиал №3</v>
      </c>
      <c r="F2" s="1">
        <v>44480</v>
      </c>
    </row>
    <row r="3" spans="1:6" x14ac:dyDescent="0.25">
      <c r="A3" s="2">
        <v>2</v>
      </c>
      <c r="B3" s="2">
        <v>4</v>
      </c>
      <c r="C3" s="2">
        <v>1</v>
      </c>
      <c r="D3" s="2" t="str">
        <f>VLOOKUP(B3,Клиенты!$A$2:$D$5,4,0)</f>
        <v>Гостомысл Б.</v>
      </c>
      <c r="E3" s="2" t="str">
        <f>VLOOKUP(C3,Филиалы!$A$2:$B$5,2,0)</f>
        <v>фелиал №1</v>
      </c>
      <c r="F3" s="1">
        <v>44387</v>
      </c>
    </row>
    <row r="4" spans="1:6" x14ac:dyDescent="0.25">
      <c r="A4" s="2">
        <v>3</v>
      </c>
      <c r="B4" s="2">
        <v>1</v>
      </c>
      <c r="C4" s="2">
        <v>2</v>
      </c>
      <c r="D4" s="2" t="str">
        <f>VLOOKUP(B4,Клиенты!$A$2:$D$5,4,0)</f>
        <v>Митофан Д.</v>
      </c>
      <c r="E4" s="2" t="str">
        <f>VLOOKUP(C4,Филиалы!$A$2:$B$5,2,0)</f>
        <v>фелиал №2</v>
      </c>
      <c r="F4" s="1">
        <v>44449</v>
      </c>
    </row>
    <row r="5" spans="1:6" x14ac:dyDescent="0.25">
      <c r="A5" s="2">
        <v>4</v>
      </c>
      <c r="B5" s="2">
        <v>3</v>
      </c>
      <c r="C5" s="2">
        <v>4</v>
      </c>
      <c r="D5" s="2" t="str">
        <f>VLOOKUP(B5,Клиенты!$A$2:$D$5,4,0)</f>
        <v>Демьян М.</v>
      </c>
      <c r="E5" s="2" t="str">
        <f>VLOOKUP(C5,Филиалы!$A$2:$B$5,2,0)</f>
        <v>фелиал №4</v>
      </c>
      <c r="F5" s="1">
        <v>44497</v>
      </c>
    </row>
    <row r="6" spans="1:6" x14ac:dyDescent="0.25">
      <c r="F6" s="1"/>
    </row>
    <row r="7" spans="1:6" x14ac:dyDescent="0.25">
      <c r="F7" s="1"/>
    </row>
    <row r="8" spans="1:6" x14ac:dyDescent="0.25">
      <c r="F8" s="1"/>
    </row>
    <row r="9" spans="1:6" x14ac:dyDescent="0.25">
      <c r="F9" s="1"/>
    </row>
    <row r="10" spans="1:6" x14ac:dyDescent="0.25">
      <c r="F10" s="1"/>
    </row>
    <row r="11" spans="1:6" x14ac:dyDescent="0.25">
      <c r="F11" s="1"/>
    </row>
    <row r="12" spans="1:6" x14ac:dyDescent="0.25">
      <c r="F12" s="1"/>
    </row>
    <row r="13" spans="1:6" x14ac:dyDescent="0.25">
      <c r="F13" s="1"/>
    </row>
    <row r="14" spans="1:6" x14ac:dyDescent="0.25">
      <c r="F14" s="1"/>
    </row>
    <row r="15" spans="1:6" x14ac:dyDescent="0.25">
      <c r="F15" s="1"/>
    </row>
    <row r="16" spans="1:6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  <row r="24" spans="6:6" x14ac:dyDescent="0.25">
      <c r="F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6207-1F61-4532-8020-85E80B827125}">
  <dimension ref="A1:D5"/>
  <sheetViews>
    <sheetView workbookViewId="0">
      <selection activeCell="D6" sqref="D6"/>
    </sheetView>
  </sheetViews>
  <sheetFormatPr defaultRowHeight="15" x14ac:dyDescent="0.25"/>
  <cols>
    <col min="1" max="2" width="10.7109375" style="2" bestFit="1" customWidth="1"/>
    <col min="3" max="3" width="10.42578125" style="2" bestFit="1" customWidth="1"/>
    <col min="4" max="4" width="12.85546875" style="2" bestFit="1" customWidth="1"/>
    <col min="5" max="16384" width="9.140625" style="2"/>
  </cols>
  <sheetData>
    <row r="1" spans="1:4" x14ac:dyDescent="0.25">
      <c r="A1" s="2" t="s">
        <v>36</v>
      </c>
      <c r="B1" s="2" t="s">
        <v>37</v>
      </c>
      <c r="C1" s="2" t="s">
        <v>38</v>
      </c>
      <c r="D1" s="2" t="s">
        <v>49</v>
      </c>
    </row>
    <row r="2" spans="1:4" x14ac:dyDescent="0.25">
      <c r="A2" s="2">
        <v>1</v>
      </c>
      <c r="B2" s="2" t="s">
        <v>28</v>
      </c>
      <c r="C2" s="2" t="s">
        <v>29</v>
      </c>
      <c r="D2" s="2" t="str">
        <f>CONCATENATE(B2," ",LEFT(C2,1),".")</f>
        <v>Митофан Д.</v>
      </c>
    </row>
    <row r="3" spans="1:4" x14ac:dyDescent="0.25">
      <c r="A3" s="2">
        <v>2</v>
      </c>
      <c r="B3" s="2" t="s">
        <v>30</v>
      </c>
      <c r="C3" s="2" t="s">
        <v>31</v>
      </c>
      <c r="D3" s="2" t="str">
        <f t="shared" ref="D3:D5" si="0">CONCATENATE(B3," ",LEFT(C3,1),".")</f>
        <v>Софрон П.</v>
      </c>
    </row>
    <row r="4" spans="1:4" x14ac:dyDescent="0.25">
      <c r="A4" s="2">
        <v>3</v>
      </c>
      <c r="B4" s="2" t="s">
        <v>32</v>
      </c>
      <c r="C4" s="2" t="s">
        <v>33</v>
      </c>
      <c r="D4" s="2" t="str">
        <f t="shared" si="0"/>
        <v>Демьян М.</v>
      </c>
    </row>
    <row r="5" spans="1:4" x14ac:dyDescent="0.25">
      <c r="A5" s="2">
        <v>4</v>
      </c>
      <c r="B5" s="2" t="s">
        <v>34</v>
      </c>
      <c r="C5" s="2" t="s">
        <v>35</v>
      </c>
      <c r="D5" s="2" t="str">
        <f t="shared" si="0"/>
        <v>Гостомысл Б.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43F3-2673-4AC3-86F3-55562CFD3F9A}">
  <dimension ref="A1:B4"/>
  <sheetViews>
    <sheetView workbookViewId="0">
      <selection activeCell="B1" sqref="B1"/>
    </sheetView>
  </sheetViews>
  <sheetFormatPr defaultRowHeight="15" x14ac:dyDescent="0.25"/>
  <cols>
    <col min="1" max="1" width="12.5703125" style="2" bestFit="1" customWidth="1"/>
    <col min="2" max="2" width="24.85546875" style="2" bestFit="1" customWidth="1"/>
    <col min="3" max="16384" width="9.140625" style="2"/>
  </cols>
  <sheetData>
    <row r="1" spans="1:2" x14ac:dyDescent="0.25">
      <c r="A1" s="2" t="s">
        <v>14</v>
      </c>
      <c r="B1" s="2" t="s">
        <v>42</v>
      </c>
    </row>
    <row r="2" spans="1:2" x14ac:dyDescent="0.25">
      <c r="A2" s="2">
        <v>1</v>
      </c>
      <c r="B2" s="2" t="s">
        <v>39</v>
      </c>
    </row>
    <row r="3" spans="1:2" x14ac:dyDescent="0.25">
      <c r="A3" s="2">
        <v>2</v>
      </c>
      <c r="B3" s="2" t="s">
        <v>40</v>
      </c>
    </row>
    <row r="4" spans="1:2" x14ac:dyDescent="0.25">
      <c r="A4" s="2">
        <v>3</v>
      </c>
      <c r="B4" s="2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D69F-1B2D-4756-A1CD-9208400DE92F}">
  <dimension ref="A1:D6"/>
  <sheetViews>
    <sheetView workbookViewId="0">
      <selection activeCell="B4" sqref="B4"/>
    </sheetView>
  </sheetViews>
  <sheetFormatPr defaultRowHeight="15" x14ac:dyDescent="0.25"/>
  <cols>
    <col min="1" max="1" width="9.42578125" style="2" bestFit="1" customWidth="1"/>
    <col min="2" max="2" width="38" style="2" bestFit="1" customWidth="1"/>
    <col min="3" max="3" width="21.5703125" style="2" bestFit="1" customWidth="1"/>
    <col min="4" max="4" width="11.28515625" style="2" bestFit="1" customWidth="1"/>
    <col min="5" max="16384" width="9.140625" style="2"/>
  </cols>
  <sheetData>
    <row r="1" spans="1:4" x14ac:dyDescent="0.25">
      <c r="A1" s="2" t="s">
        <v>11</v>
      </c>
      <c r="B1" s="2" t="s">
        <v>12</v>
      </c>
      <c r="C1" s="2" t="s">
        <v>46</v>
      </c>
      <c r="D1" s="2" t="s">
        <v>47</v>
      </c>
    </row>
    <row r="2" spans="1:4" x14ac:dyDescent="0.25">
      <c r="A2" s="2">
        <v>1</v>
      </c>
      <c r="B2" s="2" t="str">
        <f>VLOOKUP(A2,Товары!$A$2:$B$6,2,0)</f>
        <v>Кухонный комбаин KitchenAid 5KSM156</v>
      </c>
      <c r="C2" s="2">
        <v>44268</v>
      </c>
      <c r="D2" s="2">
        <v>58399</v>
      </c>
    </row>
    <row r="3" spans="1:4" x14ac:dyDescent="0.25">
      <c r="A3" s="2">
        <v>2</v>
      </c>
      <c r="B3" s="2" t="str">
        <f>VLOOKUP(A3,Товары!$A$2:$B$6,2,0)</f>
        <v>Видеокарта Asus GeForce GT 1030</v>
      </c>
      <c r="C3" s="2">
        <v>43862</v>
      </c>
      <c r="D3" s="2" t="s">
        <v>43</v>
      </c>
    </row>
    <row r="4" spans="1:4" x14ac:dyDescent="0.25">
      <c r="A4" s="2">
        <v>3</v>
      </c>
      <c r="B4" s="2" t="str">
        <f>VLOOKUP(A4,Товары!$A$2:$B$6,2,0)</f>
        <v>Ноутбук HP ENVY 13-ad000</v>
      </c>
      <c r="C4" s="2">
        <v>44479</v>
      </c>
      <c r="D4" s="2">
        <v>54890</v>
      </c>
    </row>
    <row r="5" spans="1:4" x14ac:dyDescent="0.25">
      <c r="A5" s="2">
        <v>4</v>
      </c>
      <c r="B5" s="2" t="str">
        <f>VLOOKUP(A5,Товары!$A$2:$B$6,2,0)</f>
        <v xml:space="preserve">Фен Dewal 03-401 </v>
      </c>
      <c r="C5" s="2">
        <v>44381</v>
      </c>
      <c r="D5" s="2" t="s">
        <v>44</v>
      </c>
    </row>
    <row r="6" spans="1:4" x14ac:dyDescent="0.25">
      <c r="A6" s="2">
        <v>5</v>
      </c>
      <c r="B6" s="2" t="str">
        <f>VLOOKUP(A6,Товары!$A$2:$B$6,2,0)</f>
        <v>Кофеварка Gastrorag CM-717</v>
      </c>
      <c r="C6" s="2">
        <v>43893</v>
      </c>
      <c r="D6" s="2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6FB57-3A86-4D16-82AC-FF67D711402D}">
  <dimension ref="A1:G24"/>
  <sheetViews>
    <sheetView tabSelected="1" workbookViewId="0">
      <selection activeCell="H3" sqref="H3"/>
    </sheetView>
  </sheetViews>
  <sheetFormatPr defaultRowHeight="15" x14ac:dyDescent="0.25"/>
  <cols>
    <col min="1" max="1" width="10.85546875" style="2" bestFit="1" customWidth="1"/>
    <col min="2" max="2" width="9.42578125" style="2" bestFit="1" customWidth="1"/>
    <col min="3" max="3" width="17" style="2" customWidth="1"/>
    <col min="4" max="4" width="38" style="2" bestFit="1" customWidth="1"/>
    <col min="5" max="5" width="18.42578125" style="2" bestFit="1" customWidth="1"/>
    <col min="6" max="6" width="12.28515625" style="2" bestFit="1" customWidth="1"/>
    <col min="7" max="7" width="13.42578125" style="2" bestFit="1" customWidth="1"/>
    <col min="8" max="16384" width="9.140625" style="2"/>
  </cols>
  <sheetData>
    <row r="1" spans="1:7" x14ac:dyDescent="0.25">
      <c r="A1" s="2" t="s">
        <v>25</v>
      </c>
      <c r="B1" s="2" t="s">
        <v>11</v>
      </c>
      <c r="C1" s="2" t="s">
        <v>50</v>
      </c>
      <c r="D1" s="2" t="s">
        <v>12</v>
      </c>
      <c r="E1" s="2" t="s">
        <v>24</v>
      </c>
      <c r="F1" s="2" t="s">
        <v>48</v>
      </c>
      <c r="G1" s="2" t="s">
        <v>27</v>
      </c>
    </row>
    <row r="2" spans="1:7" x14ac:dyDescent="0.25">
      <c r="A2" s="2">
        <v>1</v>
      </c>
      <c r="B2" s="2">
        <v>1</v>
      </c>
      <c r="C2" s="2" t="str">
        <f>VLOOKUP(A2,Покупки!$A$2:$D$5,4,0)</f>
        <v>Софрон П.</v>
      </c>
      <c r="D2" s="2" t="str">
        <f>VLOOKUP(B2,Товары!$A$2:$B$6,2,0)</f>
        <v>Кухонный комбаин KitchenAid 5KSM156</v>
      </c>
      <c r="E2" s="2">
        <v>1</v>
      </c>
      <c r="F2" s="2">
        <v>58399</v>
      </c>
      <c r="G2" s="1">
        <f>VLOOKUP(A2,Покупки!$A$2:$F$5,6,0)</f>
        <v>44480</v>
      </c>
    </row>
    <row r="3" spans="1:7" x14ac:dyDescent="0.25">
      <c r="A3" s="2">
        <v>2</v>
      </c>
      <c r="B3" s="2">
        <v>4</v>
      </c>
      <c r="C3" s="2" t="str">
        <f>VLOOKUP(A3,Покупки!$A$2:$D$5,4,0)</f>
        <v>Гостомысл Б.</v>
      </c>
      <c r="D3" s="2" t="str">
        <f>VLOOKUP(B3,Товары!$A$2:$B$6,2,0)</f>
        <v xml:space="preserve">Фен Dewal 03-401 </v>
      </c>
      <c r="E3" s="2">
        <v>1</v>
      </c>
      <c r="F3" s="2" t="s">
        <v>44</v>
      </c>
      <c r="G3" s="1">
        <f>VLOOKUP(A3,Покупки!$A$2:$F$5,6,0)</f>
        <v>44387</v>
      </c>
    </row>
    <row r="4" spans="1:7" x14ac:dyDescent="0.25">
      <c r="A4" s="2">
        <v>3</v>
      </c>
      <c r="B4" s="2">
        <v>2</v>
      </c>
      <c r="C4" s="2" t="str">
        <f>VLOOKUP(A4,Покупки!$A$2:$D$5,4,0)</f>
        <v>Митофан Д.</v>
      </c>
      <c r="D4" s="2" t="str">
        <f>VLOOKUP(B4,Товары!$A$2:$B$6,2,0)</f>
        <v>Видеокарта Asus GeForce GT 1030</v>
      </c>
      <c r="E4" s="2">
        <v>1</v>
      </c>
      <c r="F4" s="2" t="s">
        <v>43</v>
      </c>
      <c r="G4" s="1">
        <f>VLOOKUP(A4,Покупки!$A$2:$F$5,6,0)</f>
        <v>44449</v>
      </c>
    </row>
    <row r="5" spans="1:7" x14ac:dyDescent="0.25">
      <c r="A5" s="2">
        <v>4</v>
      </c>
      <c r="B5" s="2">
        <v>3</v>
      </c>
      <c r="C5" s="2" t="str">
        <f>VLOOKUP(A5,Покупки!$A$2:$D$5,4,0)</f>
        <v>Демьян М.</v>
      </c>
      <c r="D5" s="2" t="str">
        <f>VLOOKUP(B5,Товары!$A$2:$B$6,2,0)</f>
        <v>Ноутбук HP ENVY 13-ad000</v>
      </c>
      <c r="E5" s="2">
        <v>1</v>
      </c>
      <c r="F5" s="2">
        <v>54890</v>
      </c>
      <c r="G5" s="1">
        <f>VLOOKUP(A5,Покупки!$A$2:$F$5,6,0)</f>
        <v>44497</v>
      </c>
    </row>
    <row r="6" spans="1:7" x14ac:dyDescent="0.25">
      <c r="G6" s="1"/>
    </row>
    <row r="7" spans="1:7" x14ac:dyDescent="0.25">
      <c r="G7" s="1"/>
    </row>
    <row r="8" spans="1:7" x14ac:dyDescent="0.25">
      <c r="G8" s="1"/>
    </row>
    <row r="9" spans="1:7" x14ac:dyDescent="0.25">
      <c r="G9" s="1"/>
    </row>
    <row r="10" spans="1:7" x14ac:dyDescent="0.25">
      <c r="G10" s="1"/>
    </row>
    <row r="11" spans="1:7" x14ac:dyDescent="0.25">
      <c r="G11" s="1"/>
    </row>
    <row r="12" spans="1:7" x14ac:dyDescent="0.25">
      <c r="G12" s="1"/>
    </row>
    <row r="13" spans="1:7" x14ac:dyDescent="0.25"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Филиалы</vt:lpstr>
      <vt:lpstr>Товары</vt:lpstr>
      <vt:lpstr>Производители товаров</vt:lpstr>
      <vt:lpstr>Поставки</vt:lpstr>
      <vt:lpstr>Покупки</vt:lpstr>
      <vt:lpstr>Клиенты</vt:lpstr>
      <vt:lpstr>Категории</vt:lpstr>
      <vt:lpstr>Изменение цены на товары</vt:lpstr>
      <vt:lpstr>Запись в счете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2022-10-23T03:39:20Z</dcterms:created>
  <dcterms:modified xsi:type="dcterms:W3CDTF">2022-10-23T10:43:12Z</dcterms:modified>
</cp:coreProperties>
</file>