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timelines/timeline2.xml" ContentType="application/vnd.ms-excel.timelin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lar\Desktop 2\"/>
    </mc:Choice>
  </mc:AlternateContent>
  <xr:revisionPtr revIDLastSave="0" documentId="13_ncr:1_{3C87EBA8-2856-48C4-B7EB-7CF0F573E348}" xr6:coauthVersionLast="47" xr6:coauthVersionMax="47" xr10:uidLastSave="{00000000-0000-0000-0000-000000000000}"/>
  <bookViews>
    <workbookView xWindow="-11220" yWindow="910" windowWidth="25800" windowHeight="7150" tabRatio="731" xr2:uid="{00000000-000D-0000-FFFF-FFFF00000000}"/>
  </bookViews>
  <sheets>
    <sheet name="dashboard" sheetId="21" r:id="rId1"/>
    <sheet name="TotalSales" sheetId="18" r:id="rId2"/>
    <sheet name="Country barchat" sheetId="19" r:id="rId3"/>
    <sheet name="Top5Customers" sheetId="20" r:id="rId4"/>
    <sheet name="orders" sheetId="17" r:id="rId5"/>
    <sheet name="customers" sheetId="13" r:id="rId6"/>
    <sheet name="products" sheetId="2" r:id="rId7"/>
  </sheets>
  <externalReferences>
    <externalReference r:id="rId8"/>
  </externalReferences>
  <definedNames>
    <definedName name="_xlnm._FilterDatabase" localSheetId="4" hidden="1">orders!$A$1:$M$1001</definedName>
    <definedName name="_xlnm._FilterDatabase" localSheetId="6" hidden="1">products!$A$1:$G$49</definedName>
    <definedName name="ВстроеннаяВременнаяШкала_Order_Date">#N/A</definedName>
    <definedName name="Срез_Loyality_card">#N/A</definedName>
    <definedName name="Срез_Roast_Type_Name">#N/A</definedName>
    <definedName name="Срез_Size">#N/A</definedName>
  </definedNames>
  <calcPr calcId="191028"/>
  <pivotCaches>
    <pivotCache cacheId="0" r:id="rId9"/>
  </pivotCaches>
  <extLst>
    <ext xmlns:x14="http://schemas.microsoft.com/office/spreadsheetml/2009/9/main" uri="{BBE1A952-AA13-448e-AADC-164F8A28A991}">
      <x14:slicerCaches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3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01" i="17" l="1"/>
  <c r="K1000" i="17"/>
  <c r="K999" i="17"/>
  <c r="K998" i="17"/>
  <c r="K997" i="17"/>
  <c r="K996" i="17"/>
  <c r="K995" i="17"/>
  <c r="K994" i="17"/>
  <c r="K993" i="17"/>
  <c r="K992" i="17"/>
  <c r="K991" i="17"/>
  <c r="K990" i="17"/>
  <c r="K989" i="17"/>
  <c r="K988" i="17"/>
  <c r="K987" i="17"/>
  <c r="K986" i="17"/>
  <c r="K985" i="17"/>
  <c r="K984" i="17"/>
  <c r="K983" i="17"/>
  <c r="K982" i="17"/>
  <c r="K981" i="17"/>
  <c r="K980" i="17"/>
  <c r="K979" i="17"/>
  <c r="K978" i="17"/>
  <c r="K977" i="17"/>
  <c r="K976" i="17"/>
  <c r="K975" i="17"/>
  <c r="K974" i="17"/>
  <c r="K973" i="17"/>
  <c r="K972" i="17"/>
  <c r="K971" i="17"/>
  <c r="K970" i="17"/>
  <c r="K969" i="17"/>
  <c r="K968" i="17"/>
  <c r="K967" i="17"/>
  <c r="K966" i="17"/>
  <c r="K965" i="17"/>
  <c r="K964" i="17"/>
  <c r="K963" i="17"/>
  <c r="K962" i="17"/>
  <c r="K961" i="17"/>
  <c r="K960" i="17"/>
  <c r="K959" i="17"/>
  <c r="K958" i="17"/>
  <c r="K957" i="17"/>
  <c r="K956" i="17"/>
  <c r="K955" i="17"/>
  <c r="K954" i="17"/>
  <c r="K953" i="17"/>
  <c r="K952" i="17"/>
  <c r="K951" i="17"/>
  <c r="K950" i="17"/>
  <c r="K949" i="17"/>
  <c r="K948" i="17"/>
  <c r="K947" i="17"/>
  <c r="K946" i="17"/>
  <c r="K945" i="17"/>
  <c r="K944" i="17"/>
  <c r="K943" i="17"/>
  <c r="K942" i="17"/>
  <c r="K941" i="17"/>
  <c r="K940" i="17"/>
  <c r="K939" i="17"/>
  <c r="K938" i="17"/>
  <c r="K937" i="17"/>
  <c r="K936" i="17"/>
  <c r="K935" i="17"/>
  <c r="K934" i="17"/>
  <c r="K933" i="17"/>
  <c r="K932" i="17"/>
  <c r="K931" i="17"/>
  <c r="K930" i="17"/>
  <c r="K929" i="17"/>
  <c r="K928" i="17"/>
  <c r="K927" i="17"/>
  <c r="K926" i="17"/>
  <c r="K925" i="17"/>
  <c r="K924" i="17"/>
  <c r="K923" i="17"/>
  <c r="K922" i="17"/>
  <c r="K921" i="17"/>
  <c r="K920" i="17"/>
  <c r="K919" i="17"/>
  <c r="K918" i="17"/>
  <c r="K917" i="17"/>
  <c r="K916" i="17"/>
  <c r="K915" i="17"/>
  <c r="K914" i="17"/>
  <c r="K913" i="17"/>
  <c r="K912" i="17"/>
  <c r="K911" i="17"/>
  <c r="K910" i="17"/>
  <c r="K909" i="17"/>
  <c r="K908" i="17"/>
  <c r="K907" i="17"/>
  <c r="K906" i="17"/>
  <c r="K905" i="17"/>
  <c r="K904" i="17"/>
  <c r="K903" i="17"/>
  <c r="K902" i="17"/>
  <c r="K901" i="17"/>
  <c r="K900" i="17"/>
  <c r="K899" i="17"/>
  <c r="K898" i="17"/>
  <c r="K897" i="17"/>
  <c r="K896" i="17"/>
  <c r="K895" i="17"/>
  <c r="K894" i="17"/>
  <c r="K893" i="17"/>
  <c r="K892" i="17"/>
  <c r="K891" i="17"/>
  <c r="K890" i="17"/>
  <c r="K889" i="17"/>
  <c r="K888" i="17"/>
  <c r="K887" i="17"/>
  <c r="K886" i="17"/>
  <c r="K885" i="17"/>
  <c r="K884" i="17"/>
  <c r="K883" i="17"/>
  <c r="K882" i="17"/>
  <c r="K881" i="17"/>
  <c r="K880" i="17"/>
  <c r="K879" i="17"/>
  <c r="K878" i="17"/>
  <c r="K877" i="17"/>
  <c r="K876" i="17"/>
  <c r="K875" i="17"/>
  <c r="K874" i="17"/>
  <c r="K873" i="17"/>
  <c r="K872" i="17"/>
  <c r="K871" i="17"/>
  <c r="K870" i="17"/>
  <c r="K869" i="17"/>
  <c r="K868" i="17"/>
  <c r="K867" i="17"/>
  <c r="K866" i="17"/>
  <c r="K865" i="17"/>
  <c r="K864" i="17"/>
  <c r="K863" i="17"/>
  <c r="K862" i="17"/>
  <c r="K861" i="17"/>
  <c r="K860" i="17"/>
  <c r="K859" i="17"/>
  <c r="K858" i="17"/>
  <c r="K857" i="17"/>
  <c r="K856" i="17"/>
  <c r="K855" i="17"/>
  <c r="K854" i="17"/>
  <c r="K853" i="17"/>
  <c r="K852" i="17"/>
  <c r="K851" i="17"/>
  <c r="K850" i="17"/>
  <c r="K849" i="17"/>
  <c r="K848" i="17"/>
  <c r="K847" i="17"/>
  <c r="K846" i="17"/>
  <c r="K845" i="17"/>
  <c r="K844" i="17"/>
  <c r="K843" i="17"/>
  <c r="K842" i="17"/>
  <c r="K841" i="17"/>
  <c r="K840" i="17"/>
  <c r="K839" i="17"/>
  <c r="K838" i="17"/>
  <c r="K837" i="17"/>
  <c r="K836" i="17"/>
  <c r="K835" i="17"/>
  <c r="K834" i="17"/>
  <c r="K833" i="17"/>
  <c r="K832" i="17"/>
  <c r="K831" i="17"/>
  <c r="K830" i="17"/>
  <c r="K829" i="17"/>
  <c r="K828" i="17"/>
  <c r="K827" i="17"/>
  <c r="K826" i="17"/>
  <c r="K825" i="17"/>
  <c r="K824" i="17"/>
  <c r="K823" i="17"/>
  <c r="K822" i="17"/>
  <c r="K821" i="17"/>
  <c r="K820" i="17"/>
  <c r="K819" i="17"/>
  <c r="K818" i="17"/>
  <c r="K817" i="17"/>
  <c r="K816" i="17"/>
  <c r="K815" i="17"/>
  <c r="K814" i="17"/>
  <c r="K813" i="17"/>
  <c r="K812" i="17"/>
  <c r="K811" i="17"/>
  <c r="K810" i="17"/>
  <c r="K809" i="17"/>
  <c r="K808" i="17"/>
  <c r="K807" i="17"/>
  <c r="K806" i="17"/>
  <c r="K805" i="17"/>
  <c r="K804" i="17"/>
  <c r="K803" i="17"/>
  <c r="K802" i="17"/>
  <c r="K801" i="17"/>
  <c r="K800" i="17"/>
  <c r="K799" i="17"/>
  <c r="K798" i="17"/>
  <c r="K797" i="17"/>
  <c r="K796" i="17"/>
  <c r="K795" i="17"/>
  <c r="K794" i="17"/>
  <c r="K793" i="17"/>
  <c r="K792" i="17"/>
  <c r="K791" i="17"/>
  <c r="K790" i="17"/>
  <c r="K789" i="17"/>
  <c r="K788" i="17"/>
  <c r="K787" i="17"/>
  <c r="K786" i="17"/>
  <c r="K785" i="17"/>
  <c r="K784" i="17"/>
  <c r="K783" i="17"/>
  <c r="K782" i="17"/>
  <c r="K781" i="17"/>
  <c r="K780" i="17"/>
  <c r="K779" i="17"/>
  <c r="K778" i="17"/>
  <c r="K777" i="17"/>
  <c r="K776" i="17"/>
  <c r="K775" i="17"/>
  <c r="K774" i="17"/>
  <c r="K773" i="17"/>
  <c r="K772" i="17"/>
  <c r="K771" i="17"/>
  <c r="K770" i="17"/>
  <c r="K769" i="17"/>
  <c r="K768" i="17"/>
  <c r="K767" i="17"/>
  <c r="K766" i="17"/>
  <c r="K765" i="17"/>
  <c r="K764" i="17"/>
  <c r="K763" i="17"/>
  <c r="K762" i="17"/>
  <c r="K761" i="17"/>
  <c r="K760" i="17"/>
  <c r="K759" i="17"/>
  <c r="K758" i="17"/>
  <c r="K757" i="17"/>
  <c r="K756" i="17"/>
  <c r="K755" i="17"/>
  <c r="K754" i="17"/>
  <c r="K753" i="17"/>
  <c r="K752" i="17"/>
  <c r="K751" i="17"/>
  <c r="K750" i="17"/>
  <c r="K749" i="17"/>
  <c r="K748" i="17"/>
  <c r="K747" i="17"/>
  <c r="K746" i="17"/>
  <c r="K745" i="17"/>
  <c r="K744" i="17"/>
  <c r="K743" i="17"/>
  <c r="K742" i="17"/>
  <c r="K741" i="17"/>
  <c r="K740" i="17"/>
  <c r="K739" i="17"/>
  <c r="K738" i="17"/>
  <c r="K737" i="17"/>
  <c r="K736" i="17"/>
  <c r="K735" i="17"/>
  <c r="K734" i="17"/>
  <c r="K733" i="17"/>
  <c r="K732" i="17"/>
  <c r="K731" i="17"/>
  <c r="K730" i="17"/>
  <c r="K729" i="17"/>
  <c r="K728" i="17"/>
  <c r="K727" i="17"/>
  <c r="K726" i="17"/>
  <c r="K725" i="17"/>
  <c r="K724" i="17"/>
  <c r="K723" i="17"/>
  <c r="K722" i="17"/>
  <c r="K721" i="17"/>
  <c r="K720" i="17"/>
  <c r="K719" i="17"/>
  <c r="K718" i="17"/>
  <c r="K717" i="17"/>
  <c r="K716" i="17"/>
  <c r="K715" i="17"/>
  <c r="K714" i="17"/>
  <c r="K713" i="17"/>
  <c r="K712" i="17"/>
  <c r="K711" i="17"/>
  <c r="K710" i="17"/>
  <c r="K709" i="17"/>
  <c r="K708" i="17"/>
  <c r="K707" i="17"/>
  <c r="K706" i="17"/>
  <c r="K705" i="17"/>
  <c r="K704" i="17"/>
  <c r="K703" i="17"/>
  <c r="K702" i="17"/>
  <c r="K701" i="17"/>
  <c r="K700" i="17"/>
  <c r="K699" i="17"/>
  <c r="K698" i="17"/>
  <c r="K697" i="17"/>
  <c r="K696" i="17"/>
  <c r="K695" i="17"/>
  <c r="K694" i="17"/>
  <c r="K693" i="17"/>
  <c r="K692" i="17"/>
  <c r="K691" i="17"/>
  <c r="K690" i="17"/>
  <c r="K689" i="17"/>
  <c r="K688" i="17"/>
  <c r="K687" i="17"/>
  <c r="K686" i="17"/>
  <c r="K685" i="17"/>
  <c r="K684" i="17"/>
  <c r="K683" i="17"/>
  <c r="K682" i="17"/>
  <c r="K681" i="17"/>
  <c r="K680" i="17"/>
  <c r="K679" i="17"/>
  <c r="K678" i="17"/>
  <c r="K677" i="17"/>
  <c r="K676" i="17"/>
  <c r="K675" i="17"/>
  <c r="K674" i="17"/>
  <c r="K673" i="17"/>
  <c r="K672" i="17"/>
  <c r="K671" i="17"/>
  <c r="K670" i="17"/>
  <c r="K669" i="17"/>
  <c r="K668" i="17"/>
  <c r="K667" i="17"/>
  <c r="K666" i="17"/>
  <c r="K665" i="17"/>
  <c r="K664" i="17"/>
  <c r="K663" i="17"/>
  <c r="K662" i="17"/>
  <c r="K661" i="17"/>
  <c r="K660" i="17"/>
  <c r="K659" i="17"/>
  <c r="K658" i="17"/>
  <c r="K657" i="17"/>
  <c r="K656" i="17"/>
  <c r="K655" i="17"/>
  <c r="K654" i="17"/>
  <c r="K653" i="17"/>
  <c r="K652" i="17"/>
  <c r="K651" i="17"/>
  <c r="K650" i="17"/>
  <c r="K649" i="17"/>
  <c r="K648" i="17"/>
  <c r="K647" i="17"/>
  <c r="K646" i="17"/>
  <c r="K645" i="17"/>
  <c r="K644" i="17"/>
  <c r="K643" i="17"/>
  <c r="K642" i="17"/>
  <c r="K641" i="17"/>
  <c r="K640" i="17"/>
  <c r="K639" i="17"/>
  <c r="K638" i="17"/>
  <c r="K637" i="17"/>
  <c r="K636" i="17"/>
  <c r="K635" i="17"/>
  <c r="K634" i="17"/>
  <c r="K633" i="17"/>
  <c r="K632" i="17"/>
  <c r="K631" i="17"/>
  <c r="K630" i="17"/>
  <c r="K629" i="17"/>
  <c r="K628" i="17"/>
  <c r="K627" i="17"/>
  <c r="K626" i="17"/>
  <c r="K625" i="17"/>
  <c r="K624" i="17"/>
  <c r="K623" i="17"/>
  <c r="K622" i="17"/>
  <c r="K621" i="17"/>
  <c r="K620" i="17"/>
  <c r="K619" i="17"/>
  <c r="K618" i="17"/>
  <c r="K617" i="17"/>
  <c r="K616" i="17"/>
  <c r="K615" i="17"/>
  <c r="K614" i="17"/>
  <c r="K613" i="17"/>
  <c r="K612" i="17"/>
  <c r="K611" i="17"/>
  <c r="K610" i="17"/>
  <c r="K609" i="17"/>
  <c r="K608" i="17"/>
  <c r="K607" i="17"/>
  <c r="K606" i="17"/>
  <c r="K605" i="17"/>
  <c r="K604" i="17"/>
  <c r="K603" i="17"/>
  <c r="K602" i="17"/>
  <c r="K601" i="17"/>
  <c r="K600" i="17"/>
  <c r="K599" i="17"/>
  <c r="K598" i="17"/>
  <c r="K597" i="17"/>
  <c r="K596" i="17"/>
  <c r="K595" i="17"/>
  <c r="K594" i="17"/>
  <c r="K593" i="17"/>
  <c r="K592" i="17"/>
  <c r="K591" i="17"/>
  <c r="K590" i="17"/>
  <c r="K589" i="17"/>
  <c r="K588" i="17"/>
  <c r="K587" i="17"/>
  <c r="K586" i="17"/>
  <c r="K585" i="17"/>
  <c r="K584" i="17"/>
  <c r="K583" i="17"/>
  <c r="K582" i="17"/>
  <c r="K581" i="17"/>
  <c r="K580" i="17"/>
  <c r="K579" i="17"/>
  <c r="K578" i="17"/>
  <c r="K577" i="17"/>
  <c r="K576" i="17"/>
  <c r="K575" i="17"/>
  <c r="K574" i="17"/>
  <c r="K573" i="17"/>
  <c r="K572" i="17"/>
  <c r="K571" i="17"/>
  <c r="K570" i="17"/>
  <c r="K569" i="17"/>
  <c r="K568" i="17"/>
  <c r="K567" i="17"/>
  <c r="K566" i="17"/>
  <c r="K565" i="17"/>
  <c r="K564" i="17"/>
  <c r="K563" i="17"/>
  <c r="K562" i="17"/>
  <c r="K561" i="17"/>
  <c r="K560" i="17"/>
  <c r="K559" i="17"/>
  <c r="K558" i="17"/>
  <c r="K557" i="17"/>
  <c r="K556" i="17"/>
  <c r="K555" i="17"/>
  <c r="K554" i="17"/>
  <c r="K553" i="17"/>
  <c r="K552" i="17"/>
  <c r="K551" i="17"/>
  <c r="K550" i="17"/>
  <c r="K549" i="17"/>
  <c r="K548" i="17"/>
  <c r="K547" i="17"/>
  <c r="K546" i="17"/>
  <c r="K545" i="17"/>
  <c r="K544" i="17"/>
  <c r="K543" i="17"/>
  <c r="K542" i="17"/>
  <c r="K541" i="17"/>
  <c r="K540" i="17"/>
  <c r="K539" i="17"/>
  <c r="K538" i="17"/>
  <c r="K537" i="17"/>
  <c r="K536" i="17"/>
  <c r="K535" i="17"/>
  <c r="K534" i="17"/>
  <c r="K533" i="17"/>
  <c r="K532" i="17"/>
  <c r="K531" i="17"/>
  <c r="K530" i="17"/>
  <c r="K529" i="17"/>
  <c r="K528" i="17"/>
  <c r="K527" i="17"/>
  <c r="K526" i="17"/>
  <c r="K525" i="17"/>
  <c r="K524" i="17"/>
  <c r="K523" i="17"/>
  <c r="K522" i="17"/>
  <c r="K521" i="17"/>
  <c r="K520" i="17"/>
  <c r="K519" i="17"/>
  <c r="K518" i="17"/>
  <c r="K517" i="17"/>
  <c r="K516" i="17"/>
  <c r="K515" i="17"/>
  <c r="K514" i="17"/>
  <c r="K513" i="17"/>
  <c r="K512" i="17"/>
  <c r="K511" i="17"/>
  <c r="K510" i="17"/>
  <c r="K509" i="17"/>
  <c r="K508" i="17"/>
  <c r="K507" i="17"/>
  <c r="K506" i="17"/>
  <c r="K505" i="17"/>
  <c r="K504" i="17"/>
  <c r="K503" i="17"/>
  <c r="K502" i="17"/>
  <c r="K501" i="17"/>
  <c r="K500" i="17"/>
  <c r="K499" i="17"/>
  <c r="K498" i="17"/>
  <c r="K497" i="17"/>
  <c r="K496" i="17"/>
  <c r="K495" i="17"/>
  <c r="K494" i="17"/>
  <c r="K493" i="17"/>
  <c r="K492" i="17"/>
  <c r="K491" i="17"/>
  <c r="K490" i="17"/>
  <c r="K489" i="17"/>
  <c r="K488" i="17"/>
  <c r="K487" i="17"/>
  <c r="K486" i="17"/>
  <c r="K485" i="17"/>
  <c r="K484" i="17"/>
  <c r="K483" i="17"/>
  <c r="K482" i="17"/>
  <c r="K481" i="17"/>
  <c r="K480" i="17"/>
  <c r="K479" i="17"/>
  <c r="K478" i="17"/>
  <c r="K477" i="17"/>
  <c r="K476" i="17"/>
  <c r="K475" i="17"/>
  <c r="K474" i="17"/>
  <c r="K473" i="17"/>
  <c r="K472" i="17"/>
  <c r="K471" i="17"/>
  <c r="K470" i="17"/>
  <c r="K469" i="17"/>
  <c r="K468" i="17"/>
  <c r="K467" i="17"/>
  <c r="K466" i="17"/>
  <c r="K465" i="17"/>
  <c r="K464" i="17"/>
  <c r="K463" i="17"/>
  <c r="K462" i="17"/>
  <c r="K461" i="17"/>
  <c r="K460" i="17"/>
  <c r="K459" i="17"/>
  <c r="K458" i="17"/>
  <c r="K457" i="17"/>
  <c r="K456" i="17"/>
  <c r="K455" i="17"/>
  <c r="K454" i="17"/>
  <c r="K453" i="17"/>
  <c r="K452" i="17"/>
  <c r="K451" i="17"/>
  <c r="K450" i="17"/>
  <c r="K449" i="17"/>
  <c r="K448" i="17"/>
  <c r="K447" i="17"/>
  <c r="K446" i="17"/>
  <c r="K445" i="17"/>
  <c r="K444" i="17"/>
  <c r="K443" i="17"/>
  <c r="K442" i="17"/>
  <c r="K441" i="17"/>
  <c r="K440" i="17"/>
  <c r="K439" i="17"/>
  <c r="K438" i="17"/>
  <c r="K437" i="17"/>
  <c r="K436" i="17"/>
  <c r="K435" i="17"/>
  <c r="K434" i="17"/>
  <c r="K433" i="17"/>
  <c r="K432" i="17"/>
  <c r="K431" i="17"/>
  <c r="K430" i="17"/>
  <c r="K429" i="17"/>
  <c r="K428" i="17"/>
  <c r="K427" i="17"/>
  <c r="K426" i="17"/>
  <c r="K425" i="17"/>
  <c r="K424" i="17"/>
  <c r="K423" i="17"/>
  <c r="K422" i="17"/>
  <c r="K421" i="17"/>
  <c r="K420" i="17"/>
  <c r="K419" i="17"/>
  <c r="K418" i="17"/>
  <c r="K417" i="17"/>
  <c r="K416" i="17"/>
  <c r="K415" i="17"/>
  <c r="K414" i="17"/>
  <c r="K413" i="17"/>
  <c r="K412" i="17"/>
  <c r="K411" i="17"/>
  <c r="K410" i="17"/>
  <c r="K409" i="17"/>
  <c r="K408" i="17"/>
  <c r="K407" i="17"/>
  <c r="K406" i="17"/>
  <c r="K405" i="17"/>
  <c r="K404" i="17"/>
  <c r="K403" i="17"/>
  <c r="K402" i="17"/>
  <c r="K401" i="17"/>
  <c r="K400" i="17"/>
  <c r="K399" i="17"/>
  <c r="K398" i="17"/>
  <c r="K397" i="17"/>
  <c r="K396" i="17"/>
  <c r="K395" i="17"/>
  <c r="K394" i="17"/>
  <c r="K393" i="17"/>
  <c r="K392" i="17"/>
  <c r="K391" i="17"/>
  <c r="K390" i="17"/>
  <c r="K389" i="17"/>
  <c r="K388" i="17"/>
  <c r="K387" i="17"/>
  <c r="K386" i="17"/>
  <c r="K385" i="17"/>
  <c r="K384" i="17"/>
  <c r="K383" i="17"/>
  <c r="K382" i="17"/>
  <c r="K381" i="17"/>
  <c r="K380" i="17"/>
  <c r="K379" i="17"/>
  <c r="K378" i="17"/>
  <c r="K377" i="17"/>
  <c r="K376" i="17"/>
  <c r="K375" i="17"/>
  <c r="K374" i="17"/>
  <c r="K373" i="17"/>
  <c r="K372" i="17"/>
  <c r="K371" i="17"/>
  <c r="K370" i="17"/>
  <c r="K369" i="17"/>
  <c r="K368" i="17"/>
  <c r="K367" i="17"/>
  <c r="K366" i="17"/>
  <c r="K365" i="17"/>
  <c r="K364" i="17"/>
  <c r="K363" i="17"/>
  <c r="K362" i="17"/>
  <c r="K361" i="17"/>
  <c r="K360" i="17"/>
  <c r="K359" i="17"/>
  <c r="K358" i="17"/>
  <c r="K357" i="17"/>
  <c r="K356" i="17"/>
  <c r="K355" i="17"/>
  <c r="K354" i="17"/>
  <c r="K353" i="17"/>
  <c r="K352" i="17"/>
  <c r="K351" i="17"/>
  <c r="K350" i="17"/>
  <c r="K349" i="17"/>
  <c r="K348" i="17"/>
  <c r="K347" i="17"/>
  <c r="K346" i="17"/>
  <c r="K345" i="17"/>
  <c r="K344" i="17"/>
  <c r="K343" i="17"/>
  <c r="K342" i="17"/>
  <c r="K341" i="17"/>
  <c r="K340" i="17"/>
  <c r="K339" i="17"/>
  <c r="K338" i="17"/>
  <c r="K337" i="17"/>
  <c r="K336" i="17"/>
  <c r="K335" i="17"/>
  <c r="K334" i="17"/>
  <c r="K333" i="17"/>
  <c r="K332" i="17"/>
  <c r="K331" i="17"/>
  <c r="K330" i="17"/>
  <c r="K329" i="17"/>
  <c r="K328" i="17"/>
  <c r="K327" i="17"/>
  <c r="K326" i="17"/>
  <c r="K325" i="17"/>
  <c r="K324" i="17"/>
  <c r="K323" i="17"/>
  <c r="K322" i="17"/>
  <c r="K321" i="17"/>
  <c r="K320" i="17"/>
  <c r="K319" i="17"/>
  <c r="K318" i="17"/>
  <c r="K317" i="17"/>
  <c r="K316" i="17"/>
  <c r="K315" i="17"/>
  <c r="K314" i="17"/>
  <c r="K313" i="17"/>
  <c r="K312" i="17"/>
  <c r="K311" i="17"/>
  <c r="K310" i="17"/>
  <c r="K309" i="17"/>
  <c r="K308" i="17"/>
  <c r="K307" i="17"/>
  <c r="K306" i="17"/>
  <c r="K305" i="17"/>
  <c r="K304" i="17"/>
  <c r="K303" i="17"/>
  <c r="K302" i="17"/>
  <c r="K301" i="17"/>
  <c r="K300" i="17"/>
  <c r="K299" i="17"/>
  <c r="K298" i="17"/>
  <c r="K297" i="17"/>
  <c r="K296" i="17"/>
  <c r="K295" i="17"/>
  <c r="K294" i="17"/>
  <c r="K293" i="17"/>
  <c r="K292" i="17"/>
  <c r="K291" i="17"/>
  <c r="K290" i="17"/>
  <c r="K289" i="17"/>
  <c r="K288" i="17"/>
  <c r="K287" i="17"/>
  <c r="K286" i="17"/>
  <c r="K285" i="17"/>
  <c r="K284" i="17"/>
  <c r="K283" i="17"/>
  <c r="K282" i="17"/>
  <c r="K281" i="17"/>
  <c r="K280" i="17"/>
  <c r="K279" i="17"/>
  <c r="K278" i="17"/>
  <c r="K277" i="17"/>
  <c r="K276" i="17"/>
  <c r="K275" i="17"/>
  <c r="K274" i="17"/>
  <c r="K273" i="17"/>
  <c r="K272" i="17"/>
  <c r="K271" i="17"/>
  <c r="K270" i="17"/>
  <c r="K269" i="17"/>
  <c r="K268" i="17"/>
  <c r="K267" i="17"/>
  <c r="K266" i="17"/>
  <c r="K265" i="17"/>
  <c r="K264" i="17"/>
  <c r="K263" i="17"/>
  <c r="K262" i="17"/>
  <c r="K261" i="17"/>
  <c r="K260" i="17"/>
  <c r="K259" i="17"/>
  <c r="K258" i="17"/>
  <c r="K257" i="17"/>
  <c r="K256" i="17"/>
  <c r="K255" i="17"/>
  <c r="K254" i="17"/>
  <c r="K253" i="17"/>
  <c r="K252" i="17"/>
  <c r="K251" i="17"/>
  <c r="K250" i="17"/>
  <c r="K249" i="17"/>
  <c r="K248" i="17"/>
  <c r="K247" i="17"/>
  <c r="K246" i="17"/>
  <c r="K245" i="17"/>
  <c r="K244" i="17"/>
  <c r="K243" i="17"/>
  <c r="K242" i="17"/>
  <c r="K241" i="17"/>
  <c r="K240" i="17"/>
  <c r="K239" i="17"/>
  <c r="K238" i="17"/>
  <c r="K237" i="17"/>
  <c r="K236" i="17"/>
  <c r="K235" i="17"/>
  <c r="K234" i="17"/>
  <c r="K233" i="17"/>
  <c r="K232" i="17"/>
  <c r="K231" i="17"/>
  <c r="K230" i="17"/>
  <c r="K229" i="17"/>
  <c r="K228" i="17"/>
  <c r="K227" i="17"/>
  <c r="K226" i="17"/>
  <c r="K225" i="17"/>
  <c r="K224" i="17"/>
  <c r="K223" i="17"/>
  <c r="K222" i="17"/>
  <c r="K221" i="17"/>
  <c r="K220" i="17"/>
  <c r="K219" i="17"/>
  <c r="K218" i="17"/>
  <c r="K217" i="17"/>
  <c r="K216" i="17"/>
  <c r="K215" i="17"/>
  <c r="K214" i="17"/>
  <c r="K213" i="17"/>
  <c r="K212" i="17"/>
  <c r="K211" i="17"/>
  <c r="K210" i="17"/>
  <c r="K209" i="17"/>
  <c r="K208" i="17"/>
  <c r="K207" i="17"/>
  <c r="K206" i="17"/>
  <c r="K205" i="17"/>
  <c r="K204" i="17"/>
  <c r="K203" i="17"/>
  <c r="K202" i="17"/>
  <c r="K201" i="17"/>
  <c r="K200" i="17"/>
  <c r="K199" i="17"/>
  <c r="K198" i="17"/>
  <c r="K197" i="17"/>
  <c r="K196" i="17"/>
  <c r="K195" i="17"/>
  <c r="K194" i="17"/>
  <c r="K193" i="17"/>
  <c r="K192" i="17"/>
  <c r="K191" i="17"/>
  <c r="K190" i="17"/>
  <c r="K189" i="17"/>
  <c r="K188" i="17"/>
  <c r="K187" i="17"/>
  <c r="K186" i="17"/>
  <c r="K185" i="17"/>
  <c r="K184" i="17"/>
  <c r="K183" i="17"/>
  <c r="K182" i="17"/>
  <c r="K181" i="17"/>
  <c r="K180" i="17"/>
  <c r="K179" i="17"/>
  <c r="K178" i="17"/>
  <c r="K177" i="17"/>
  <c r="K176" i="17"/>
  <c r="K175" i="17"/>
  <c r="K174" i="17"/>
  <c r="K173" i="17"/>
  <c r="K172" i="17"/>
  <c r="K171" i="17"/>
  <c r="K170" i="17"/>
  <c r="K169" i="17"/>
  <c r="K168" i="17"/>
  <c r="K167" i="17"/>
  <c r="K166" i="17"/>
  <c r="K165" i="17"/>
  <c r="K164" i="17"/>
  <c r="K163" i="17"/>
  <c r="K162" i="17"/>
  <c r="K161" i="17"/>
  <c r="K160" i="17"/>
  <c r="K159" i="17"/>
  <c r="K158" i="17"/>
  <c r="K157" i="17"/>
  <c r="K156" i="17"/>
  <c r="K155" i="17"/>
  <c r="K154" i="17"/>
  <c r="K153" i="17"/>
  <c r="K152" i="17"/>
  <c r="K151" i="17"/>
  <c r="K150" i="17"/>
  <c r="K149" i="17"/>
  <c r="K148" i="17"/>
  <c r="K147" i="17"/>
  <c r="K146" i="17"/>
  <c r="K145" i="17"/>
  <c r="K144" i="17"/>
  <c r="K143" i="17"/>
  <c r="K142" i="17"/>
  <c r="K141" i="17"/>
  <c r="K140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7" i="17"/>
  <c r="K126" i="17"/>
  <c r="K125" i="17"/>
  <c r="K124" i="17"/>
  <c r="K123" i="17"/>
  <c r="K122" i="17"/>
  <c r="K121" i="17"/>
  <c r="K120" i="17"/>
  <c r="K119" i="17"/>
  <c r="K118" i="17"/>
  <c r="K117" i="17"/>
  <c r="K116" i="17"/>
  <c r="K115" i="17"/>
  <c r="K114" i="17"/>
  <c r="K113" i="17"/>
  <c r="K112" i="17"/>
  <c r="K111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6" i="17"/>
  <c r="K85" i="17"/>
  <c r="K84" i="17"/>
  <c r="K83" i="17"/>
  <c r="K82" i="17"/>
  <c r="K81" i="17"/>
  <c r="K80" i="17"/>
  <c r="K79" i="17"/>
  <c r="K78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30" i="17"/>
  <c r="K29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K2" i="17"/>
  <c r="P2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I3" i="17"/>
  <c r="N3" i="17" s="1"/>
  <c r="J3" i="17"/>
  <c r="O3" i="17" s="1"/>
  <c r="L3" i="17"/>
  <c r="M3" i="17" s="1"/>
  <c r="I4" i="17"/>
  <c r="N4" i="17" s="1"/>
  <c r="J4" i="17"/>
  <c r="O4" i="17" s="1"/>
  <c r="L4" i="17"/>
  <c r="M4" i="17" s="1"/>
  <c r="I5" i="17"/>
  <c r="N5" i="17" s="1"/>
  <c r="J5" i="17"/>
  <c r="O5" i="17" s="1"/>
  <c r="L5" i="17"/>
  <c r="M5" i="17" s="1"/>
  <c r="I6" i="17"/>
  <c r="N6" i="17" s="1"/>
  <c r="J6" i="17"/>
  <c r="O6" i="17" s="1"/>
  <c r="L6" i="17"/>
  <c r="M6" i="17" s="1"/>
  <c r="I7" i="17"/>
  <c r="N7" i="17" s="1"/>
  <c r="J7" i="17"/>
  <c r="O7" i="17" s="1"/>
  <c r="L7" i="17"/>
  <c r="M7" i="17" s="1"/>
  <c r="I8" i="17"/>
  <c r="N8" i="17" s="1"/>
  <c r="J8" i="17"/>
  <c r="O8" i="17" s="1"/>
  <c r="L8" i="17"/>
  <c r="M8" i="17" s="1"/>
  <c r="I9" i="17"/>
  <c r="N9" i="17" s="1"/>
  <c r="J9" i="17"/>
  <c r="O9" i="17" s="1"/>
  <c r="L9" i="17"/>
  <c r="M9" i="17" s="1"/>
  <c r="I10" i="17"/>
  <c r="N10" i="17" s="1"/>
  <c r="J10" i="17"/>
  <c r="O10" i="17" s="1"/>
  <c r="L10" i="17"/>
  <c r="M10" i="17" s="1"/>
  <c r="I11" i="17"/>
  <c r="N11" i="17" s="1"/>
  <c r="J11" i="17"/>
  <c r="O11" i="17" s="1"/>
  <c r="L11" i="17"/>
  <c r="M11" i="17" s="1"/>
  <c r="I12" i="17"/>
  <c r="N12" i="17" s="1"/>
  <c r="J12" i="17"/>
  <c r="O12" i="17" s="1"/>
  <c r="L12" i="17"/>
  <c r="M12" i="17" s="1"/>
  <c r="I13" i="17"/>
  <c r="N13" i="17" s="1"/>
  <c r="J13" i="17"/>
  <c r="O13" i="17" s="1"/>
  <c r="L13" i="17"/>
  <c r="M13" i="17" s="1"/>
  <c r="I14" i="17"/>
  <c r="N14" i="17" s="1"/>
  <c r="J14" i="17"/>
  <c r="O14" i="17" s="1"/>
  <c r="L14" i="17"/>
  <c r="M14" i="17" s="1"/>
  <c r="I15" i="17"/>
  <c r="N15" i="17" s="1"/>
  <c r="J15" i="17"/>
  <c r="O15" i="17" s="1"/>
  <c r="L15" i="17"/>
  <c r="M15" i="17" s="1"/>
  <c r="I16" i="17"/>
  <c r="N16" i="17" s="1"/>
  <c r="J16" i="17"/>
  <c r="O16" i="17" s="1"/>
  <c r="L16" i="17"/>
  <c r="M16" i="17" s="1"/>
  <c r="I17" i="17"/>
  <c r="N17" i="17" s="1"/>
  <c r="J17" i="17"/>
  <c r="O17" i="17" s="1"/>
  <c r="L17" i="17"/>
  <c r="M17" i="17" s="1"/>
  <c r="I18" i="17"/>
  <c r="N18" i="17" s="1"/>
  <c r="J18" i="17"/>
  <c r="O18" i="17" s="1"/>
  <c r="L18" i="17"/>
  <c r="M18" i="17" s="1"/>
  <c r="I19" i="17"/>
  <c r="N19" i="17" s="1"/>
  <c r="J19" i="17"/>
  <c r="O19" i="17" s="1"/>
  <c r="L19" i="17"/>
  <c r="M19" i="17" s="1"/>
  <c r="I20" i="17"/>
  <c r="N20" i="17" s="1"/>
  <c r="J20" i="17"/>
  <c r="O20" i="17" s="1"/>
  <c r="L20" i="17"/>
  <c r="M20" i="17" s="1"/>
  <c r="I21" i="17"/>
  <c r="N21" i="17" s="1"/>
  <c r="J21" i="17"/>
  <c r="O21" i="17" s="1"/>
  <c r="L21" i="17"/>
  <c r="M21" i="17" s="1"/>
  <c r="I22" i="17"/>
  <c r="N22" i="17" s="1"/>
  <c r="J22" i="17"/>
  <c r="O22" i="17" s="1"/>
  <c r="L22" i="17"/>
  <c r="M22" i="17" s="1"/>
  <c r="I23" i="17"/>
  <c r="N23" i="17" s="1"/>
  <c r="J23" i="17"/>
  <c r="O23" i="17" s="1"/>
  <c r="L23" i="17"/>
  <c r="M23" i="17" s="1"/>
  <c r="I24" i="17"/>
  <c r="N24" i="17" s="1"/>
  <c r="J24" i="17"/>
  <c r="O24" i="17" s="1"/>
  <c r="L24" i="17"/>
  <c r="M24" i="17" s="1"/>
  <c r="I25" i="17"/>
  <c r="N25" i="17" s="1"/>
  <c r="J25" i="17"/>
  <c r="O25" i="17" s="1"/>
  <c r="L25" i="17"/>
  <c r="M25" i="17" s="1"/>
  <c r="I26" i="17"/>
  <c r="N26" i="17" s="1"/>
  <c r="J26" i="17"/>
  <c r="O26" i="17" s="1"/>
  <c r="L26" i="17"/>
  <c r="M26" i="17" s="1"/>
  <c r="I27" i="17"/>
  <c r="N27" i="17" s="1"/>
  <c r="J27" i="17"/>
  <c r="O27" i="17" s="1"/>
  <c r="L27" i="17"/>
  <c r="M27" i="17" s="1"/>
  <c r="I28" i="17"/>
  <c r="N28" i="17" s="1"/>
  <c r="J28" i="17"/>
  <c r="O28" i="17" s="1"/>
  <c r="L28" i="17"/>
  <c r="M28" i="17" s="1"/>
  <c r="I29" i="17"/>
  <c r="N29" i="17" s="1"/>
  <c r="J29" i="17"/>
  <c r="O29" i="17" s="1"/>
  <c r="L29" i="17"/>
  <c r="M29" i="17" s="1"/>
  <c r="I30" i="17"/>
  <c r="N30" i="17" s="1"/>
  <c r="J30" i="17"/>
  <c r="O30" i="17" s="1"/>
  <c r="L30" i="17"/>
  <c r="M30" i="17" s="1"/>
  <c r="I31" i="17"/>
  <c r="N31" i="17" s="1"/>
  <c r="J31" i="17"/>
  <c r="O31" i="17" s="1"/>
  <c r="L31" i="17"/>
  <c r="M31" i="17" s="1"/>
  <c r="I32" i="17"/>
  <c r="N32" i="17" s="1"/>
  <c r="J32" i="17"/>
  <c r="O32" i="17" s="1"/>
  <c r="L32" i="17"/>
  <c r="M32" i="17" s="1"/>
  <c r="I33" i="17"/>
  <c r="N33" i="17" s="1"/>
  <c r="J33" i="17"/>
  <c r="O33" i="17" s="1"/>
  <c r="L33" i="17"/>
  <c r="M33" i="17" s="1"/>
  <c r="I34" i="17"/>
  <c r="N34" i="17" s="1"/>
  <c r="J34" i="17"/>
  <c r="O34" i="17" s="1"/>
  <c r="L34" i="17"/>
  <c r="M34" i="17" s="1"/>
  <c r="I35" i="17"/>
  <c r="N35" i="17" s="1"/>
  <c r="J35" i="17"/>
  <c r="O35" i="17" s="1"/>
  <c r="L35" i="17"/>
  <c r="M35" i="17" s="1"/>
  <c r="I36" i="17"/>
  <c r="N36" i="17" s="1"/>
  <c r="J36" i="17"/>
  <c r="O36" i="17" s="1"/>
  <c r="L36" i="17"/>
  <c r="M36" i="17" s="1"/>
  <c r="I37" i="17"/>
  <c r="N37" i="17" s="1"/>
  <c r="J37" i="17"/>
  <c r="O37" i="17" s="1"/>
  <c r="L37" i="17"/>
  <c r="M37" i="17" s="1"/>
  <c r="I38" i="17"/>
  <c r="N38" i="17" s="1"/>
  <c r="J38" i="17"/>
  <c r="O38" i="17" s="1"/>
  <c r="L38" i="17"/>
  <c r="M38" i="17" s="1"/>
  <c r="I39" i="17"/>
  <c r="N39" i="17" s="1"/>
  <c r="J39" i="17"/>
  <c r="O39" i="17" s="1"/>
  <c r="L39" i="17"/>
  <c r="M39" i="17" s="1"/>
  <c r="I40" i="17"/>
  <c r="N40" i="17" s="1"/>
  <c r="J40" i="17"/>
  <c r="O40" i="17" s="1"/>
  <c r="L40" i="17"/>
  <c r="M40" i="17" s="1"/>
  <c r="I41" i="17"/>
  <c r="N41" i="17" s="1"/>
  <c r="J41" i="17"/>
  <c r="O41" i="17" s="1"/>
  <c r="L41" i="17"/>
  <c r="M41" i="17" s="1"/>
  <c r="I42" i="17"/>
  <c r="N42" i="17" s="1"/>
  <c r="J42" i="17"/>
  <c r="O42" i="17" s="1"/>
  <c r="L42" i="17"/>
  <c r="M42" i="17" s="1"/>
  <c r="I43" i="17"/>
  <c r="N43" i="17" s="1"/>
  <c r="J43" i="17"/>
  <c r="O43" i="17" s="1"/>
  <c r="L43" i="17"/>
  <c r="M43" i="17" s="1"/>
  <c r="I44" i="17"/>
  <c r="N44" i="17" s="1"/>
  <c r="J44" i="17"/>
  <c r="O44" i="17" s="1"/>
  <c r="L44" i="17"/>
  <c r="M44" i="17" s="1"/>
  <c r="I45" i="17"/>
  <c r="N45" i="17" s="1"/>
  <c r="J45" i="17"/>
  <c r="O45" i="17" s="1"/>
  <c r="L45" i="17"/>
  <c r="M45" i="17" s="1"/>
  <c r="I46" i="17"/>
  <c r="N46" i="17" s="1"/>
  <c r="J46" i="17"/>
  <c r="O46" i="17" s="1"/>
  <c r="L46" i="17"/>
  <c r="M46" i="17" s="1"/>
  <c r="I47" i="17"/>
  <c r="N47" i="17" s="1"/>
  <c r="J47" i="17"/>
  <c r="O47" i="17" s="1"/>
  <c r="L47" i="17"/>
  <c r="M47" i="17" s="1"/>
  <c r="I48" i="17"/>
  <c r="N48" i="17" s="1"/>
  <c r="J48" i="17"/>
  <c r="O48" i="17" s="1"/>
  <c r="L48" i="17"/>
  <c r="M48" i="17" s="1"/>
  <c r="I49" i="17"/>
  <c r="N49" i="17" s="1"/>
  <c r="J49" i="17"/>
  <c r="O49" i="17" s="1"/>
  <c r="L49" i="17"/>
  <c r="M49" i="17" s="1"/>
  <c r="I50" i="17"/>
  <c r="N50" i="17" s="1"/>
  <c r="J50" i="17"/>
  <c r="O50" i="17" s="1"/>
  <c r="L50" i="17"/>
  <c r="M50" i="17" s="1"/>
  <c r="I51" i="17"/>
  <c r="N51" i="17" s="1"/>
  <c r="J51" i="17"/>
  <c r="O51" i="17" s="1"/>
  <c r="L51" i="17"/>
  <c r="M51" i="17" s="1"/>
  <c r="I52" i="17"/>
  <c r="N52" i="17" s="1"/>
  <c r="J52" i="17"/>
  <c r="O52" i="17" s="1"/>
  <c r="L52" i="17"/>
  <c r="M52" i="17" s="1"/>
  <c r="I53" i="17"/>
  <c r="N53" i="17" s="1"/>
  <c r="J53" i="17"/>
  <c r="O53" i="17" s="1"/>
  <c r="L53" i="17"/>
  <c r="M53" i="17" s="1"/>
  <c r="I54" i="17"/>
  <c r="N54" i="17" s="1"/>
  <c r="J54" i="17"/>
  <c r="O54" i="17" s="1"/>
  <c r="L54" i="17"/>
  <c r="M54" i="17" s="1"/>
  <c r="I55" i="17"/>
  <c r="N55" i="17" s="1"/>
  <c r="J55" i="17"/>
  <c r="O55" i="17" s="1"/>
  <c r="L55" i="17"/>
  <c r="M55" i="17" s="1"/>
  <c r="I56" i="17"/>
  <c r="N56" i="17" s="1"/>
  <c r="J56" i="17"/>
  <c r="O56" i="17" s="1"/>
  <c r="L56" i="17"/>
  <c r="M56" i="17" s="1"/>
  <c r="I57" i="17"/>
  <c r="N57" i="17" s="1"/>
  <c r="J57" i="17"/>
  <c r="O57" i="17" s="1"/>
  <c r="L57" i="17"/>
  <c r="M57" i="17" s="1"/>
  <c r="I58" i="17"/>
  <c r="N58" i="17" s="1"/>
  <c r="J58" i="17"/>
  <c r="O58" i="17" s="1"/>
  <c r="L58" i="17"/>
  <c r="M58" i="17" s="1"/>
  <c r="I59" i="17"/>
  <c r="N59" i="17" s="1"/>
  <c r="J59" i="17"/>
  <c r="O59" i="17" s="1"/>
  <c r="L59" i="17"/>
  <c r="M59" i="17" s="1"/>
  <c r="I60" i="17"/>
  <c r="N60" i="17" s="1"/>
  <c r="J60" i="17"/>
  <c r="O60" i="17" s="1"/>
  <c r="L60" i="17"/>
  <c r="M60" i="17" s="1"/>
  <c r="I61" i="17"/>
  <c r="N61" i="17" s="1"/>
  <c r="J61" i="17"/>
  <c r="O61" i="17" s="1"/>
  <c r="L61" i="17"/>
  <c r="M61" i="17" s="1"/>
  <c r="I62" i="17"/>
  <c r="N62" i="17" s="1"/>
  <c r="J62" i="17"/>
  <c r="O62" i="17" s="1"/>
  <c r="L62" i="17"/>
  <c r="M62" i="17" s="1"/>
  <c r="I63" i="17"/>
  <c r="N63" i="17" s="1"/>
  <c r="J63" i="17"/>
  <c r="O63" i="17" s="1"/>
  <c r="L63" i="17"/>
  <c r="M63" i="17" s="1"/>
  <c r="I64" i="17"/>
  <c r="N64" i="17" s="1"/>
  <c r="J64" i="17"/>
  <c r="O64" i="17" s="1"/>
  <c r="L64" i="17"/>
  <c r="M64" i="17" s="1"/>
  <c r="I65" i="17"/>
  <c r="N65" i="17" s="1"/>
  <c r="J65" i="17"/>
  <c r="O65" i="17" s="1"/>
  <c r="L65" i="17"/>
  <c r="M65" i="17" s="1"/>
  <c r="I66" i="17"/>
  <c r="N66" i="17" s="1"/>
  <c r="J66" i="17"/>
  <c r="O66" i="17" s="1"/>
  <c r="L66" i="17"/>
  <c r="M66" i="17" s="1"/>
  <c r="I67" i="17"/>
  <c r="N67" i="17" s="1"/>
  <c r="J67" i="17"/>
  <c r="O67" i="17" s="1"/>
  <c r="L67" i="17"/>
  <c r="M67" i="17" s="1"/>
  <c r="I68" i="17"/>
  <c r="N68" i="17" s="1"/>
  <c r="J68" i="17"/>
  <c r="O68" i="17" s="1"/>
  <c r="L68" i="17"/>
  <c r="M68" i="17" s="1"/>
  <c r="I69" i="17"/>
  <c r="N69" i="17" s="1"/>
  <c r="J69" i="17"/>
  <c r="O69" i="17" s="1"/>
  <c r="L69" i="17"/>
  <c r="M69" i="17" s="1"/>
  <c r="I70" i="17"/>
  <c r="N70" i="17" s="1"/>
  <c r="J70" i="17"/>
  <c r="O70" i="17" s="1"/>
  <c r="L70" i="17"/>
  <c r="M70" i="17" s="1"/>
  <c r="I71" i="17"/>
  <c r="N71" i="17" s="1"/>
  <c r="J71" i="17"/>
  <c r="O71" i="17" s="1"/>
  <c r="L71" i="17"/>
  <c r="M71" i="17" s="1"/>
  <c r="I72" i="17"/>
  <c r="N72" i="17" s="1"/>
  <c r="J72" i="17"/>
  <c r="O72" i="17" s="1"/>
  <c r="L72" i="17"/>
  <c r="M72" i="17" s="1"/>
  <c r="I73" i="17"/>
  <c r="N73" i="17" s="1"/>
  <c r="J73" i="17"/>
  <c r="O73" i="17" s="1"/>
  <c r="L73" i="17"/>
  <c r="M73" i="17" s="1"/>
  <c r="I74" i="17"/>
  <c r="N74" i="17" s="1"/>
  <c r="J74" i="17"/>
  <c r="O74" i="17" s="1"/>
  <c r="L74" i="17"/>
  <c r="M74" i="17" s="1"/>
  <c r="I75" i="17"/>
  <c r="N75" i="17" s="1"/>
  <c r="J75" i="17"/>
  <c r="O75" i="17" s="1"/>
  <c r="L75" i="17"/>
  <c r="M75" i="17" s="1"/>
  <c r="I76" i="17"/>
  <c r="N76" i="17" s="1"/>
  <c r="J76" i="17"/>
  <c r="O76" i="17" s="1"/>
  <c r="L76" i="17"/>
  <c r="M76" i="17" s="1"/>
  <c r="I77" i="17"/>
  <c r="N77" i="17" s="1"/>
  <c r="J77" i="17"/>
  <c r="O77" i="17" s="1"/>
  <c r="L77" i="17"/>
  <c r="M77" i="17" s="1"/>
  <c r="I78" i="17"/>
  <c r="N78" i="17" s="1"/>
  <c r="J78" i="17"/>
  <c r="O78" i="17" s="1"/>
  <c r="L78" i="17"/>
  <c r="M78" i="17" s="1"/>
  <c r="I79" i="17"/>
  <c r="N79" i="17" s="1"/>
  <c r="J79" i="17"/>
  <c r="O79" i="17" s="1"/>
  <c r="L79" i="17"/>
  <c r="M79" i="17" s="1"/>
  <c r="I80" i="17"/>
  <c r="N80" i="17" s="1"/>
  <c r="J80" i="17"/>
  <c r="O80" i="17" s="1"/>
  <c r="L80" i="17"/>
  <c r="M80" i="17" s="1"/>
  <c r="I81" i="17"/>
  <c r="N81" i="17" s="1"/>
  <c r="J81" i="17"/>
  <c r="O81" i="17" s="1"/>
  <c r="L81" i="17"/>
  <c r="M81" i="17" s="1"/>
  <c r="I82" i="17"/>
  <c r="N82" i="17" s="1"/>
  <c r="J82" i="17"/>
  <c r="O82" i="17" s="1"/>
  <c r="L82" i="17"/>
  <c r="M82" i="17" s="1"/>
  <c r="I83" i="17"/>
  <c r="N83" i="17" s="1"/>
  <c r="J83" i="17"/>
  <c r="O83" i="17" s="1"/>
  <c r="L83" i="17"/>
  <c r="M83" i="17" s="1"/>
  <c r="I84" i="17"/>
  <c r="N84" i="17" s="1"/>
  <c r="J84" i="17"/>
  <c r="O84" i="17" s="1"/>
  <c r="L84" i="17"/>
  <c r="M84" i="17" s="1"/>
  <c r="I85" i="17"/>
  <c r="N85" i="17" s="1"/>
  <c r="J85" i="17"/>
  <c r="O85" i="17" s="1"/>
  <c r="L85" i="17"/>
  <c r="M85" i="17" s="1"/>
  <c r="I86" i="17"/>
  <c r="N86" i="17" s="1"/>
  <c r="J86" i="17"/>
  <c r="O86" i="17" s="1"/>
  <c r="L86" i="17"/>
  <c r="M86" i="17" s="1"/>
  <c r="I87" i="17"/>
  <c r="N87" i="17" s="1"/>
  <c r="J87" i="17"/>
  <c r="O87" i="17" s="1"/>
  <c r="L87" i="17"/>
  <c r="M87" i="17" s="1"/>
  <c r="I88" i="17"/>
  <c r="N88" i="17" s="1"/>
  <c r="J88" i="17"/>
  <c r="O88" i="17" s="1"/>
  <c r="L88" i="17"/>
  <c r="M88" i="17" s="1"/>
  <c r="I89" i="17"/>
  <c r="N89" i="17" s="1"/>
  <c r="J89" i="17"/>
  <c r="O89" i="17" s="1"/>
  <c r="L89" i="17"/>
  <c r="M89" i="17" s="1"/>
  <c r="I90" i="17"/>
  <c r="N90" i="17" s="1"/>
  <c r="J90" i="17"/>
  <c r="O90" i="17" s="1"/>
  <c r="L90" i="17"/>
  <c r="M90" i="17" s="1"/>
  <c r="I91" i="17"/>
  <c r="N91" i="17" s="1"/>
  <c r="J91" i="17"/>
  <c r="O91" i="17" s="1"/>
  <c r="L91" i="17"/>
  <c r="M91" i="17" s="1"/>
  <c r="I92" i="17"/>
  <c r="N92" i="17" s="1"/>
  <c r="J92" i="17"/>
  <c r="O92" i="17" s="1"/>
  <c r="L92" i="17"/>
  <c r="M92" i="17" s="1"/>
  <c r="I93" i="17"/>
  <c r="N93" i="17" s="1"/>
  <c r="J93" i="17"/>
  <c r="O93" i="17" s="1"/>
  <c r="L93" i="17"/>
  <c r="M93" i="17" s="1"/>
  <c r="I94" i="17"/>
  <c r="N94" i="17" s="1"/>
  <c r="J94" i="17"/>
  <c r="O94" i="17" s="1"/>
  <c r="L94" i="17"/>
  <c r="M94" i="17" s="1"/>
  <c r="I95" i="17"/>
  <c r="N95" i="17" s="1"/>
  <c r="J95" i="17"/>
  <c r="O95" i="17" s="1"/>
  <c r="L95" i="17"/>
  <c r="M95" i="17" s="1"/>
  <c r="I96" i="17"/>
  <c r="N96" i="17" s="1"/>
  <c r="J96" i="17"/>
  <c r="O96" i="17" s="1"/>
  <c r="L96" i="17"/>
  <c r="M96" i="17" s="1"/>
  <c r="I97" i="17"/>
  <c r="N97" i="17" s="1"/>
  <c r="J97" i="17"/>
  <c r="O97" i="17" s="1"/>
  <c r="L97" i="17"/>
  <c r="M97" i="17" s="1"/>
  <c r="I98" i="17"/>
  <c r="N98" i="17" s="1"/>
  <c r="J98" i="17"/>
  <c r="O98" i="17" s="1"/>
  <c r="L98" i="17"/>
  <c r="M98" i="17" s="1"/>
  <c r="I99" i="17"/>
  <c r="N99" i="17" s="1"/>
  <c r="J99" i="17"/>
  <c r="O99" i="17" s="1"/>
  <c r="L99" i="17"/>
  <c r="M99" i="17" s="1"/>
  <c r="I100" i="17"/>
  <c r="N100" i="17" s="1"/>
  <c r="J100" i="17"/>
  <c r="O100" i="17" s="1"/>
  <c r="L100" i="17"/>
  <c r="M100" i="17" s="1"/>
  <c r="I101" i="17"/>
  <c r="N101" i="17" s="1"/>
  <c r="J101" i="17"/>
  <c r="O101" i="17" s="1"/>
  <c r="L101" i="17"/>
  <c r="M101" i="17" s="1"/>
  <c r="I102" i="17"/>
  <c r="N102" i="17" s="1"/>
  <c r="J102" i="17"/>
  <c r="O102" i="17" s="1"/>
  <c r="L102" i="17"/>
  <c r="M102" i="17" s="1"/>
  <c r="I103" i="17"/>
  <c r="N103" i="17" s="1"/>
  <c r="J103" i="17"/>
  <c r="O103" i="17" s="1"/>
  <c r="L103" i="17"/>
  <c r="M103" i="17" s="1"/>
  <c r="I104" i="17"/>
  <c r="N104" i="17" s="1"/>
  <c r="J104" i="17"/>
  <c r="O104" i="17" s="1"/>
  <c r="L104" i="17"/>
  <c r="M104" i="17" s="1"/>
  <c r="I105" i="17"/>
  <c r="N105" i="17" s="1"/>
  <c r="J105" i="17"/>
  <c r="O105" i="17" s="1"/>
  <c r="L105" i="17"/>
  <c r="M105" i="17" s="1"/>
  <c r="I106" i="17"/>
  <c r="N106" i="17" s="1"/>
  <c r="J106" i="17"/>
  <c r="O106" i="17" s="1"/>
  <c r="L106" i="17"/>
  <c r="M106" i="17" s="1"/>
  <c r="I107" i="17"/>
  <c r="N107" i="17" s="1"/>
  <c r="J107" i="17"/>
  <c r="O107" i="17" s="1"/>
  <c r="L107" i="17"/>
  <c r="M107" i="17" s="1"/>
  <c r="I108" i="17"/>
  <c r="N108" i="17" s="1"/>
  <c r="J108" i="17"/>
  <c r="O108" i="17" s="1"/>
  <c r="L108" i="17"/>
  <c r="M108" i="17" s="1"/>
  <c r="I109" i="17"/>
  <c r="N109" i="17" s="1"/>
  <c r="J109" i="17"/>
  <c r="O109" i="17" s="1"/>
  <c r="L109" i="17"/>
  <c r="M109" i="17" s="1"/>
  <c r="I110" i="17"/>
  <c r="N110" i="17" s="1"/>
  <c r="J110" i="17"/>
  <c r="O110" i="17" s="1"/>
  <c r="L110" i="17"/>
  <c r="M110" i="17" s="1"/>
  <c r="I111" i="17"/>
  <c r="N111" i="17" s="1"/>
  <c r="J111" i="17"/>
  <c r="O111" i="17" s="1"/>
  <c r="L111" i="17"/>
  <c r="M111" i="17" s="1"/>
  <c r="I112" i="17"/>
  <c r="N112" i="17" s="1"/>
  <c r="J112" i="17"/>
  <c r="O112" i="17" s="1"/>
  <c r="L112" i="17"/>
  <c r="M112" i="17" s="1"/>
  <c r="I113" i="17"/>
  <c r="N113" i="17" s="1"/>
  <c r="J113" i="17"/>
  <c r="O113" i="17" s="1"/>
  <c r="L113" i="17"/>
  <c r="M113" i="17" s="1"/>
  <c r="I114" i="17"/>
  <c r="N114" i="17" s="1"/>
  <c r="J114" i="17"/>
  <c r="O114" i="17" s="1"/>
  <c r="L114" i="17"/>
  <c r="M114" i="17" s="1"/>
  <c r="I115" i="17"/>
  <c r="N115" i="17" s="1"/>
  <c r="J115" i="17"/>
  <c r="O115" i="17" s="1"/>
  <c r="L115" i="17"/>
  <c r="M115" i="17" s="1"/>
  <c r="I116" i="17"/>
  <c r="N116" i="17" s="1"/>
  <c r="J116" i="17"/>
  <c r="O116" i="17" s="1"/>
  <c r="L116" i="17"/>
  <c r="M116" i="17" s="1"/>
  <c r="I117" i="17"/>
  <c r="N117" i="17" s="1"/>
  <c r="J117" i="17"/>
  <c r="O117" i="17" s="1"/>
  <c r="L117" i="17"/>
  <c r="M117" i="17" s="1"/>
  <c r="I118" i="17"/>
  <c r="N118" i="17" s="1"/>
  <c r="J118" i="17"/>
  <c r="O118" i="17" s="1"/>
  <c r="L118" i="17"/>
  <c r="M118" i="17" s="1"/>
  <c r="I119" i="17"/>
  <c r="N119" i="17" s="1"/>
  <c r="J119" i="17"/>
  <c r="O119" i="17" s="1"/>
  <c r="L119" i="17"/>
  <c r="M119" i="17" s="1"/>
  <c r="I120" i="17"/>
  <c r="N120" i="17" s="1"/>
  <c r="J120" i="17"/>
  <c r="O120" i="17" s="1"/>
  <c r="L120" i="17"/>
  <c r="M120" i="17" s="1"/>
  <c r="I121" i="17"/>
  <c r="N121" i="17" s="1"/>
  <c r="J121" i="17"/>
  <c r="O121" i="17" s="1"/>
  <c r="L121" i="17"/>
  <c r="M121" i="17" s="1"/>
  <c r="I122" i="17"/>
  <c r="N122" i="17" s="1"/>
  <c r="J122" i="17"/>
  <c r="O122" i="17" s="1"/>
  <c r="L122" i="17"/>
  <c r="M122" i="17" s="1"/>
  <c r="I123" i="17"/>
  <c r="N123" i="17" s="1"/>
  <c r="J123" i="17"/>
  <c r="O123" i="17" s="1"/>
  <c r="L123" i="17"/>
  <c r="M123" i="17" s="1"/>
  <c r="I124" i="17"/>
  <c r="N124" i="17" s="1"/>
  <c r="J124" i="17"/>
  <c r="O124" i="17" s="1"/>
  <c r="L124" i="17"/>
  <c r="M124" i="17" s="1"/>
  <c r="I125" i="17"/>
  <c r="N125" i="17" s="1"/>
  <c r="J125" i="17"/>
  <c r="O125" i="17" s="1"/>
  <c r="L125" i="17"/>
  <c r="M125" i="17" s="1"/>
  <c r="I126" i="17"/>
  <c r="N126" i="17" s="1"/>
  <c r="J126" i="17"/>
  <c r="O126" i="17" s="1"/>
  <c r="L126" i="17"/>
  <c r="M126" i="17" s="1"/>
  <c r="I127" i="17"/>
  <c r="N127" i="17" s="1"/>
  <c r="J127" i="17"/>
  <c r="O127" i="17" s="1"/>
  <c r="L127" i="17"/>
  <c r="M127" i="17" s="1"/>
  <c r="I128" i="17"/>
  <c r="N128" i="17" s="1"/>
  <c r="J128" i="17"/>
  <c r="O128" i="17" s="1"/>
  <c r="L128" i="17"/>
  <c r="M128" i="17" s="1"/>
  <c r="I129" i="17"/>
  <c r="N129" i="17" s="1"/>
  <c r="J129" i="17"/>
  <c r="O129" i="17" s="1"/>
  <c r="L129" i="17"/>
  <c r="M129" i="17" s="1"/>
  <c r="I130" i="17"/>
  <c r="N130" i="17" s="1"/>
  <c r="J130" i="17"/>
  <c r="O130" i="17" s="1"/>
  <c r="L130" i="17"/>
  <c r="M130" i="17" s="1"/>
  <c r="I131" i="17"/>
  <c r="N131" i="17" s="1"/>
  <c r="J131" i="17"/>
  <c r="O131" i="17" s="1"/>
  <c r="L131" i="17"/>
  <c r="M131" i="17" s="1"/>
  <c r="I132" i="17"/>
  <c r="N132" i="17" s="1"/>
  <c r="J132" i="17"/>
  <c r="O132" i="17" s="1"/>
  <c r="L132" i="17"/>
  <c r="M132" i="17" s="1"/>
  <c r="I133" i="17"/>
  <c r="N133" i="17" s="1"/>
  <c r="J133" i="17"/>
  <c r="O133" i="17" s="1"/>
  <c r="L133" i="17"/>
  <c r="M133" i="17" s="1"/>
  <c r="I134" i="17"/>
  <c r="N134" i="17" s="1"/>
  <c r="J134" i="17"/>
  <c r="O134" i="17" s="1"/>
  <c r="L134" i="17"/>
  <c r="M134" i="17" s="1"/>
  <c r="I135" i="17"/>
  <c r="N135" i="17" s="1"/>
  <c r="J135" i="17"/>
  <c r="O135" i="17" s="1"/>
  <c r="L135" i="17"/>
  <c r="M135" i="17" s="1"/>
  <c r="I136" i="17"/>
  <c r="N136" i="17" s="1"/>
  <c r="J136" i="17"/>
  <c r="O136" i="17" s="1"/>
  <c r="L136" i="17"/>
  <c r="M136" i="17" s="1"/>
  <c r="I137" i="17"/>
  <c r="N137" i="17" s="1"/>
  <c r="J137" i="17"/>
  <c r="O137" i="17" s="1"/>
  <c r="L137" i="17"/>
  <c r="M137" i="17" s="1"/>
  <c r="I138" i="17"/>
  <c r="N138" i="17" s="1"/>
  <c r="J138" i="17"/>
  <c r="O138" i="17" s="1"/>
  <c r="L138" i="17"/>
  <c r="M138" i="17" s="1"/>
  <c r="I139" i="17"/>
  <c r="N139" i="17" s="1"/>
  <c r="J139" i="17"/>
  <c r="O139" i="17" s="1"/>
  <c r="L139" i="17"/>
  <c r="M139" i="17" s="1"/>
  <c r="I140" i="17"/>
  <c r="N140" i="17" s="1"/>
  <c r="J140" i="17"/>
  <c r="O140" i="17" s="1"/>
  <c r="L140" i="17"/>
  <c r="M140" i="17" s="1"/>
  <c r="I141" i="17"/>
  <c r="N141" i="17" s="1"/>
  <c r="J141" i="17"/>
  <c r="O141" i="17" s="1"/>
  <c r="L141" i="17"/>
  <c r="M141" i="17" s="1"/>
  <c r="I142" i="17"/>
  <c r="N142" i="17" s="1"/>
  <c r="J142" i="17"/>
  <c r="O142" i="17" s="1"/>
  <c r="L142" i="17"/>
  <c r="M142" i="17" s="1"/>
  <c r="I143" i="17"/>
  <c r="N143" i="17" s="1"/>
  <c r="J143" i="17"/>
  <c r="O143" i="17" s="1"/>
  <c r="L143" i="17"/>
  <c r="M143" i="17" s="1"/>
  <c r="I144" i="17"/>
  <c r="N144" i="17" s="1"/>
  <c r="J144" i="17"/>
  <c r="O144" i="17" s="1"/>
  <c r="L144" i="17"/>
  <c r="M144" i="17" s="1"/>
  <c r="I145" i="17"/>
  <c r="N145" i="17" s="1"/>
  <c r="J145" i="17"/>
  <c r="O145" i="17" s="1"/>
  <c r="L145" i="17"/>
  <c r="M145" i="17" s="1"/>
  <c r="I146" i="17"/>
  <c r="N146" i="17" s="1"/>
  <c r="J146" i="17"/>
  <c r="O146" i="17" s="1"/>
  <c r="L146" i="17"/>
  <c r="M146" i="17" s="1"/>
  <c r="I147" i="17"/>
  <c r="N147" i="17" s="1"/>
  <c r="J147" i="17"/>
  <c r="O147" i="17" s="1"/>
  <c r="L147" i="17"/>
  <c r="M147" i="17" s="1"/>
  <c r="I148" i="17"/>
  <c r="N148" i="17" s="1"/>
  <c r="J148" i="17"/>
  <c r="O148" i="17" s="1"/>
  <c r="L148" i="17"/>
  <c r="M148" i="17" s="1"/>
  <c r="I149" i="17"/>
  <c r="N149" i="17" s="1"/>
  <c r="J149" i="17"/>
  <c r="O149" i="17" s="1"/>
  <c r="L149" i="17"/>
  <c r="M149" i="17" s="1"/>
  <c r="I150" i="17"/>
  <c r="N150" i="17" s="1"/>
  <c r="J150" i="17"/>
  <c r="O150" i="17" s="1"/>
  <c r="L150" i="17"/>
  <c r="M150" i="17" s="1"/>
  <c r="I151" i="17"/>
  <c r="N151" i="17" s="1"/>
  <c r="J151" i="17"/>
  <c r="O151" i="17" s="1"/>
  <c r="L151" i="17"/>
  <c r="M151" i="17" s="1"/>
  <c r="I152" i="17"/>
  <c r="N152" i="17" s="1"/>
  <c r="J152" i="17"/>
  <c r="O152" i="17" s="1"/>
  <c r="L152" i="17"/>
  <c r="M152" i="17" s="1"/>
  <c r="I153" i="17"/>
  <c r="N153" i="17" s="1"/>
  <c r="J153" i="17"/>
  <c r="O153" i="17" s="1"/>
  <c r="L153" i="17"/>
  <c r="M153" i="17" s="1"/>
  <c r="I154" i="17"/>
  <c r="N154" i="17" s="1"/>
  <c r="J154" i="17"/>
  <c r="O154" i="17" s="1"/>
  <c r="L154" i="17"/>
  <c r="M154" i="17" s="1"/>
  <c r="I155" i="17"/>
  <c r="N155" i="17" s="1"/>
  <c r="J155" i="17"/>
  <c r="O155" i="17" s="1"/>
  <c r="L155" i="17"/>
  <c r="M155" i="17" s="1"/>
  <c r="I156" i="17"/>
  <c r="N156" i="17" s="1"/>
  <c r="J156" i="17"/>
  <c r="O156" i="17" s="1"/>
  <c r="L156" i="17"/>
  <c r="M156" i="17" s="1"/>
  <c r="I157" i="17"/>
  <c r="N157" i="17" s="1"/>
  <c r="J157" i="17"/>
  <c r="O157" i="17" s="1"/>
  <c r="L157" i="17"/>
  <c r="M157" i="17" s="1"/>
  <c r="I158" i="17"/>
  <c r="N158" i="17" s="1"/>
  <c r="J158" i="17"/>
  <c r="O158" i="17" s="1"/>
  <c r="L158" i="17"/>
  <c r="M158" i="17" s="1"/>
  <c r="I159" i="17"/>
  <c r="N159" i="17" s="1"/>
  <c r="J159" i="17"/>
  <c r="O159" i="17" s="1"/>
  <c r="L159" i="17"/>
  <c r="M159" i="17" s="1"/>
  <c r="I160" i="17"/>
  <c r="N160" i="17" s="1"/>
  <c r="J160" i="17"/>
  <c r="O160" i="17" s="1"/>
  <c r="L160" i="17"/>
  <c r="M160" i="17" s="1"/>
  <c r="I161" i="17"/>
  <c r="N161" i="17" s="1"/>
  <c r="J161" i="17"/>
  <c r="O161" i="17" s="1"/>
  <c r="L161" i="17"/>
  <c r="M161" i="17" s="1"/>
  <c r="I162" i="17"/>
  <c r="N162" i="17" s="1"/>
  <c r="J162" i="17"/>
  <c r="O162" i="17" s="1"/>
  <c r="L162" i="17"/>
  <c r="M162" i="17" s="1"/>
  <c r="I163" i="17"/>
  <c r="N163" i="17" s="1"/>
  <c r="J163" i="17"/>
  <c r="O163" i="17" s="1"/>
  <c r="L163" i="17"/>
  <c r="M163" i="17" s="1"/>
  <c r="I164" i="17"/>
  <c r="N164" i="17" s="1"/>
  <c r="J164" i="17"/>
  <c r="O164" i="17" s="1"/>
  <c r="L164" i="17"/>
  <c r="M164" i="17" s="1"/>
  <c r="I165" i="17"/>
  <c r="N165" i="17" s="1"/>
  <c r="J165" i="17"/>
  <c r="O165" i="17" s="1"/>
  <c r="L165" i="17"/>
  <c r="M165" i="17" s="1"/>
  <c r="I166" i="17"/>
  <c r="N166" i="17" s="1"/>
  <c r="J166" i="17"/>
  <c r="O166" i="17" s="1"/>
  <c r="L166" i="17"/>
  <c r="M166" i="17" s="1"/>
  <c r="I167" i="17"/>
  <c r="N167" i="17" s="1"/>
  <c r="J167" i="17"/>
  <c r="O167" i="17" s="1"/>
  <c r="L167" i="17"/>
  <c r="M167" i="17" s="1"/>
  <c r="I168" i="17"/>
  <c r="N168" i="17" s="1"/>
  <c r="J168" i="17"/>
  <c r="O168" i="17" s="1"/>
  <c r="L168" i="17"/>
  <c r="M168" i="17" s="1"/>
  <c r="I169" i="17"/>
  <c r="N169" i="17" s="1"/>
  <c r="J169" i="17"/>
  <c r="O169" i="17" s="1"/>
  <c r="L169" i="17"/>
  <c r="M169" i="17" s="1"/>
  <c r="I170" i="17"/>
  <c r="N170" i="17" s="1"/>
  <c r="J170" i="17"/>
  <c r="O170" i="17" s="1"/>
  <c r="L170" i="17"/>
  <c r="M170" i="17" s="1"/>
  <c r="I171" i="17"/>
  <c r="N171" i="17" s="1"/>
  <c r="J171" i="17"/>
  <c r="O171" i="17" s="1"/>
  <c r="L171" i="17"/>
  <c r="M171" i="17" s="1"/>
  <c r="I172" i="17"/>
  <c r="N172" i="17" s="1"/>
  <c r="J172" i="17"/>
  <c r="O172" i="17" s="1"/>
  <c r="L172" i="17"/>
  <c r="M172" i="17" s="1"/>
  <c r="I173" i="17"/>
  <c r="N173" i="17" s="1"/>
  <c r="J173" i="17"/>
  <c r="O173" i="17" s="1"/>
  <c r="L173" i="17"/>
  <c r="M173" i="17" s="1"/>
  <c r="I174" i="17"/>
  <c r="N174" i="17" s="1"/>
  <c r="J174" i="17"/>
  <c r="O174" i="17" s="1"/>
  <c r="L174" i="17"/>
  <c r="M174" i="17" s="1"/>
  <c r="I175" i="17"/>
  <c r="N175" i="17" s="1"/>
  <c r="J175" i="17"/>
  <c r="O175" i="17" s="1"/>
  <c r="L175" i="17"/>
  <c r="M175" i="17" s="1"/>
  <c r="I176" i="17"/>
  <c r="N176" i="17" s="1"/>
  <c r="J176" i="17"/>
  <c r="O176" i="17" s="1"/>
  <c r="L176" i="17"/>
  <c r="M176" i="17" s="1"/>
  <c r="I177" i="17"/>
  <c r="N177" i="17" s="1"/>
  <c r="J177" i="17"/>
  <c r="O177" i="17" s="1"/>
  <c r="L177" i="17"/>
  <c r="M177" i="17" s="1"/>
  <c r="I178" i="17"/>
  <c r="N178" i="17" s="1"/>
  <c r="J178" i="17"/>
  <c r="O178" i="17" s="1"/>
  <c r="L178" i="17"/>
  <c r="M178" i="17" s="1"/>
  <c r="I179" i="17"/>
  <c r="N179" i="17" s="1"/>
  <c r="J179" i="17"/>
  <c r="O179" i="17" s="1"/>
  <c r="L179" i="17"/>
  <c r="M179" i="17" s="1"/>
  <c r="I180" i="17"/>
  <c r="N180" i="17" s="1"/>
  <c r="J180" i="17"/>
  <c r="O180" i="17" s="1"/>
  <c r="L180" i="17"/>
  <c r="M180" i="17" s="1"/>
  <c r="I181" i="17"/>
  <c r="N181" i="17" s="1"/>
  <c r="J181" i="17"/>
  <c r="O181" i="17" s="1"/>
  <c r="L181" i="17"/>
  <c r="M181" i="17" s="1"/>
  <c r="I182" i="17"/>
  <c r="N182" i="17" s="1"/>
  <c r="J182" i="17"/>
  <c r="O182" i="17" s="1"/>
  <c r="L182" i="17"/>
  <c r="M182" i="17" s="1"/>
  <c r="I183" i="17"/>
  <c r="N183" i="17" s="1"/>
  <c r="J183" i="17"/>
  <c r="O183" i="17" s="1"/>
  <c r="L183" i="17"/>
  <c r="M183" i="17" s="1"/>
  <c r="I184" i="17"/>
  <c r="N184" i="17" s="1"/>
  <c r="J184" i="17"/>
  <c r="O184" i="17" s="1"/>
  <c r="L184" i="17"/>
  <c r="M184" i="17" s="1"/>
  <c r="I185" i="17"/>
  <c r="N185" i="17" s="1"/>
  <c r="J185" i="17"/>
  <c r="O185" i="17" s="1"/>
  <c r="L185" i="17"/>
  <c r="M185" i="17" s="1"/>
  <c r="I186" i="17"/>
  <c r="N186" i="17" s="1"/>
  <c r="J186" i="17"/>
  <c r="O186" i="17" s="1"/>
  <c r="L186" i="17"/>
  <c r="M186" i="17" s="1"/>
  <c r="I187" i="17"/>
  <c r="N187" i="17" s="1"/>
  <c r="J187" i="17"/>
  <c r="O187" i="17" s="1"/>
  <c r="L187" i="17"/>
  <c r="M187" i="17" s="1"/>
  <c r="I188" i="17"/>
  <c r="N188" i="17" s="1"/>
  <c r="J188" i="17"/>
  <c r="O188" i="17" s="1"/>
  <c r="L188" i="17"/>
  <c r="M188" i="17" s="1"/>
  <c r="I189" i="17"/>
  <c r="N189" i="17" s="1"/>
  <c r="J189" i="17"/>
  <c r="O189" i="17" s="1"/>
  <c r="L189" i="17"/>
  <c r="M189" i="17" s="1"/>
  <c r="I190" i="17"/>
  <c r="N190" i="17" s="1"/>
  <c r="J190" i="17"/>
  <c r="O190" i="17" s="1"/>
  <c r="L190" i="17"/>
  <c r="M190" i="17" s="1"/>
  <c r="I191" i="17"/>
  <c r="N191" i="17" s="1"/>
  <c r="J191" i="17"/>
  <c r="O191" i="17" s="1"/>
  <c r="L191" i="17"/>
  <c r="M191" i="17" s="1"/>
  <c r="I192" i="17"/>
  <c r="N192" i="17" s="1"/>
  <c r="J192" i="17"/>
  <c r="O192" i="17" s="1"/>
  <c r="L192" i="17"/>
  <c r="M192" i="17" s="1"/>
  <c r="I193" i="17"/>
  <c r="N193" i="17" s="1"/>
  <c r="J193" i="17"/>
  <c r="O193" i="17" s="1"/>
  <c r="L193" i="17"/>
  <c r="M193" i="17" s="1"/>
  <c r="I194" i="17"/>
  <c r="N194" i="17" s="1"/>
  <c r="J194" i="17"/>
  <c r="O194" i="17" s="1"/>
  <c r="L194" i="17"/>
  <c r="M194" i="17" s="1"/>
  <c r="I195" i="17"/>
  <c r="N195" i="17" s="1"/>
  <c r="J195" i="17"/>
  <c r="O195" i="17" s="1"/>
  <c r="L195" i="17"/>
  <c r="M195" i="17" s="1"/>
  <c r="I196" i="17"/>
  <c r="N196" i="17" s="1"/>
  <c r="J196" i="17"/>
  <c r="O196" i="17" s="1"/>
  <c r="L196" i="17"/>
  <c r="M196" i="17" s="1"/>
  <c r="I197" i="17"/>
  <c r="N197" i="17" s="1"/>
  <c r="J197" i="17"/>
  <c r="O197" i="17" s="1"/>
  <c r="L197" i="17"/>
  <c r="M197" i="17" s="1"/>
  <c r="I198" i="17"/>
  <c r="N198" i="17" s="1"/>
  <c r="J198" i="17"/>
  <c r="O198" i="17" s="1"/>
  <c r="L198" i="17"/>
  <c r="M198" i="17" s="1"/>
  <c r="I199" i="17"/>
  <c r="N199" i="17" s="1"/>
  <c r="J199" i="17"/>
  <c r="O199" i="17" s="1"/>
  <c r="L199" i="17"/>
  <c r="M199" i="17" s="1"/>
  <c r="I200" i="17"/>
  <c r="N200" i="17" s="1"/>
  <c r="J200" i="17"/>
  <c r="O200" i="17" s="1"/>
  <c r="L200" i="17"/>
  <c r="M200" i="17" s="1"/>
  <c r="I201" i="17"/>
  <c r="N201" i="17" s="1"/>
  <c r="J201" i="17"/>
  <c r="O201" i="17" s="1"/>
  <c r="L201" i="17"/>
  <c r="M201" i="17" s="1"/>
  <c r="I202" i="17"/>
  <c r="N202" i="17" s="1"/>
  <c r="J202" i="17"/>
  <c r="O202" i="17" s="1"/>
  <c r="L202" i="17"/>
  <c r="M202" i="17" s="1"/>
  <c r="I203" i="17"/>
  <c r="N203" i="17" s="1"/>
  <c r="J203" i="17"/>
  <c r="O203" i="17" s="1"/>
  <c r="L203" i="17"/>
  <c r="M203" i="17" s="1"/>
  <c r="I204" i="17"/>
  <c r="N204" i="17" s="1"/>
  <c r="J204" i="17"/>
  <c r="O204" i="17" s="1"/>
  <c r="L204" i="17"/>
  <c r="M204" i="17" s="1"/>
  <c r="I205" i="17"/>
  <c r="N205" i="17" s="1"/>
  <c r="J205" i="17"/>
  <c r="O205" i="17" s="1"/>
  <c r="L205" i="17"/>
  <c r="M205" i="17" s="1"/>
  <c r="I206" i="17"/>
  <c r="N206" i="17" s="1"/>
  <c r="J206" i="17"/>
  <c r="O206" i="17" s="1"/>
  <c r="L206" i="17"/>
  <c r="M206" i="17" s="1"/>
  <c r="I207" i="17"/>
  <c r="N207" i="17" s="1"/>
  <c r="J207" i="17"/>
  <c r="O207" i="17" s="1"/>
  <c r="L207" i="17"/>
  <c r="M207" i="17" s="1"/>
  <c r="I208" i="17"/>
  <c r="N208" i="17" s="1"/>
  <c r="J208" i="17"/>
  <c r="O208" i="17" s="1"/>
  <c r="L208" i="17"/>
  <c r="M208" i="17" s="1"/>
  <c r="I209" i="17"/>
  <c r="N209" i="17" s="1"/>
  <c r="J209" i="17"/>
  <c r="O209" i="17" s="1"/>
  <c r="L209" i="17"/>
  <c r="M209" i="17" s="1"/>
  <c r="I210" i="17"/>
  <c r="N210" i="17" s="1"/>
  <c r="J210" i="17"/>
  <c r="O210" i="17" s="1"/>
  <c r="L210" i="17"/>
  <c r="M210" i="17" s="1"/>
  <c r="I211" i="17"/>
  <c r="N211" i="17" s="1"/>
  <c r="J211" i="17"/>
  <c r="O211" i="17" s="1"/>
  <c r="L211" i="17"/>
  <c r="M211" i="17" s="1"/>
  <c r="I212" i="17"/>
  <c r="N212" i="17" s="1"/>
  <c r="J212" i="17"/>
  <c r="O212" i="17" s="1"/>
  <c r="L212" i="17"/>
  <c r="M212" i="17" s="1"/>
  <c r="I213" i="17"/>
  <c r="N213" i="17" s="1"/>
  <c r="J213" i="17"/>
  <c r="O213" i="17" s="1"/>
  <c r="L213" i="17"/>
  <c r="M213" i="17" s="1"/>
  <c r="I214" i="17"/>
  <c r="N214" i="17" s="1"/>
  <c r="J214" i="17"/>
  <c r="O214" i="17" s="1"/>
  <c r="L214" i="17"/>
  <c r="M214" i="17" s="1"/>
  <c r="I215" i="17"/>
  <c r="N215" i="17" s="1"/>
  <c r="J215" i="17"/>
  <c r="O215" i="17" s="1"/>
  <c r="L215" i="17"/>
  <c r="M215" i="17" s="1"/>
  <c r="I216" i="17"/>
  <c r="N216" i="17" s="1"/>
  <c r="J216" i="17"/>
  <c r="O216" i="17" s="1"/>
  <c r="L216" i="17"/>
  <c r="M216" i="17" s="1"/>
  <c r="I217" i="17"/>
  <c r="N217" i="17" s="1"/>
  <c r="J217" i="17"/>
  <c r="O217" i="17" s="1"/>
  <c r="L217" i="17"/>
  <c r="M217" i="17" s="1"/>
  <c r="I218" i="17"/>
  <c r="N218" i="17" s="1"/>
  <c r="J218" i="17"/>
  <c r="O218" i="17" s="1"/>
  <c r="L218" i="17"/>
  <c r="M218" i="17" s="1"/>
  <c r="I219" i="17"/>
  <c r="N219" i="17" s="1"/>
  <c r="J219" i="17"/>
  <c r="O219" i="17" s="1"/>
  <c r="L219" i="17"/>
  <c r="M219" i="17" s="1"/>
  <c r="I220" i="17"/>
  <c r="N220" i="17" s="1"/>
  <c r="J220" i="17"/>
  <c r="O220" i="17" s="1"/>
  <c r="L220" i="17"/>
  <c r="M220" i="17" s="1"/>
  <c r="I221" i="17"/>
  <c r="N221" i="17" s="1"/>
  <c r="J221" i="17"/>
  <c r="O221" i="17" s="1"/>
  <c r="L221" i="17"/>
  <c r="M221" i="17" s="1"/>
  <c r="I222" i="17"/>
  <c r="N222" i="17" s="1"/>
  <c r="J222" i="17"/>
  <c r="O222" i="17" s="1"/>
  <c r="L222" i="17"/>
  <c r="M222" i="17" s="1"/>
  <c r="I223" i="17"/>
  <c r="N223" i="17" s="1"/>
  <c r="J223" i="17"/>
  <c r="O223" i="17" s="1"/>
  <c r="L223" i="17"/>
  <c r="M223" i="17" s="1"/>
  <c r="I224" i="17"/>
  <c r="N224" i="17" s="1"/>
  <c r="J224" i="17"/>
  <c r="O224" i="17" s="1"/>
  <c r="L224" i="17"/>
  <c r="M224" i="17" s="1"/>
  <c r="I225" i="17"/>
  <c r="N225" i="17" s="1"/>
  <c r="J225" i="17"/>
  <c r="O225" i="17" s="1"/>
  <c r="L225" i="17"/>
  <c r="M225" i="17" s="1"/>
  <c r="I226" i="17"/>
  <c r="N226" i="17" s="1"/>
  <c r="J226" i="17"/>
  <c r="O226" i="17" s="1"/>
  <c r="L226" i="17"/>
  <c r="M226" i="17" s="1"/>
  <c r="I227" i="17"/>
  <c r="N227" i="17" s="1"/>
  <c r="J227" i="17"/>
  <c r="O227" i="17" s="1"/>
  <c r="L227" i="17"/>
  <c r="M227" i="17" s="1"/>
  <c r="I228" i="17"/>
  <c r="N228" i="17" s="1"/>
  <c r="J228" i="17"/>
  <c r="O228" i="17" s="1"/>
  <c r="L228" i="17"/>
  <c r="M228" i="17" s="1"/>
  <c r="I229" i="17"/>
  <c r="N229" i="17" s="1"/>
  <c r="J229" i="17"/>
  <c r="O229" i="17" s="1"/>
  <c r="L229" i="17"/>
  <c r="M229" i="17" s="1"/>
  <c r="I230" i="17"/>
  <c r="N230" i="17" s="1"/>
  <c r="J230" i="17"/>
  <c r="O230" i="17" s="1"/>
  <c r="L230" i="17"/>
  <c r="M230" i="17" s="1"/>
  <c r="I231" i="17"/>
  <c r="N231" i="17" s="1"/>
  <c r="J231" i="17"/>
  <c r="O231" i="17" s="1"/>
  <c r="L231" i="17"/>
  <c r="M231" i="17" s="1"/>
  <c r="I232" i="17"/>
  <c r="N232" i="17" s="1"/>
  <c r="J232" i="17"/>
  <c r="O232" i="17" s="1"/>
  <c r="L232" i="17"/>
  <c r="M232" i="17" s="1"/>
  <c r="I233" i="17"/>
  <c r="N233" i="17" s="1"/>
  <c r="J233" i="17"/>
  <c r="O233" i="17" s="1"/>
  <c r="L233" i="17"/>
  <c r="M233" i="17" s="1"/>
  <c r="I234" i="17"/>
  <c r="N234" i="17" s="1"/>
  <c r="J234" i="17"/>
  <c r="O234" i="17" s="1"/>
  <c r="L234" i="17"/>
  <c r="M234" i="17" s="1"/>
  <c r="I235" i="17"/>
  <c r="N235" i="17" s="1"/>
  <c r="J235" i="17"/>
  <c r="O235" i="17" s="1"/>
  <c r="L235" i="17"/>
  <c r="M235" i="17" s="1"/>
  <c r="I236" i="17"/>
  <c r="N236" i="17" s="1"/>
  <c r="J236" i="17"/>
  <c r="O236" i="17" s="1"/>
  <c r="L236" i="17"/>
  <c r="M236" i="17" s="1"/>
  <c r="I237" i="17"/>
  <c r="N237" i="17" s="1"/>
  <c r="J237" i="17"/>
  <c r="O237" i="17" s="1"/>
  <c r="L237" i="17"/>
  <c r="M237" i="17" s="1"/>
  <c r="I238" i="17"/>
  <c r="N238" i="17" s="1"/>
  <c r="J238" i="17"/>
  <c r="O238" i="17" s="1"/>
  <c r="L238" i="17"/>
  <c r="M238" i="17" s="1"/>
  <c r="I239" i="17"/>
  <c r="N239" i="17" s="1"/>
  <c r="J239" i="17"/>
  <c r="O239" i="17" s="1"/>
  <c r="L239" i="17"/>
  <c r="M239" i="17" s="1"/>
  <c r="I240" i="17"/>
  <c r="N240" i="17" s="1"/>
  <c r="J240" i="17"/>
  <c r="O240" i="17" s="1"/>
  <c r="L240" i="17"/>
  <c r="M240" i="17" s="1"/>
  <c r="I241" i="17"/>
  <c r="N241" i="17" s="1"/>
  <c r="J241" i="17"/>
  <c r="O241" i="17" s="1"/>
  <c r="L241" i="17"/>
  <c r="M241" i="17" s="1"/>
  <c r="I242" i="17"/>
  <c r="N242" i="17" s="1"/>
  <c r="J242" i="17"/>
  <c r="O242" i="17" s="1"/>
  <c r="L242" i="17"/>
  <c r="M242" i="17" s="1"/>
  <c r="I243" i="17"/>
  <c r="N243" i="17" s="1"/>
  <c r="J243" i="17"/>
  <c r="O243" i="17" s="1"/>
  <c r="L243" i="17"/>
  <c r="M243" i="17" s="1"/>
  <c r="I244" i="17"/>
  <c r="N244" i="17" s="1"/>
  <c r="J244" i="17"/>
  <c r="O244" i="17" s="1"/>
  <c r="L244" i="17"/>
  <c r="M244" i="17" s="1"/>
  <c r="I245" i="17"/>
  <c r="N245" i="17" s="1"/>
  <c r="J245" i="17"/>
  <c r="O245" i="17" s="1"/>
  <c r="L245" i="17"/>
  <c r="M245" i="17" s="1"/>
  <c r="I246" i="17"/>
  <c r="N246" i="17" s="1"/>
  <c r="J246" i="17"/>
  <c r="O246" i="17" s="1"/>
  <c r="L246" i="17"/>
  <c r="M246" i="17" s="1"/>
  <c r="I247" i="17"/>
  <c r="N247" i="17" s="1"/>
  <c r="J247" i="17"/>
  <c r="O247" i="17" s="1"/>
  <c r="L247" i="17"/>
  <c r="M247" i="17" s="1"/>
  <c r="I248" i="17"/>
  <c r="N248" i="17" s="1"/>
  <c r="J248" i="17"/>
  <c r="O248" i="17" s="1"/>
  <c r="L248" i="17"/>
  <c r="M248" i="17" s="1"/>
  <c r="I249" i="17"/>
  <c r="N249" i="17" s="1"/>
  <c r="J249" i="17"/>
  <c r="O249" i="17" s="1"/>
  <c r="L249" i="17"/>
  <c r="M249" i="17" s="1"/>
  <c r="I250" i="17"/>
  <c r="N250" i="17" s="1"/>
  <c r="J250" i="17"/>
  <c r="O250" i="17" s="1"/>
  <c r="L250" i="17"/>
  <c r="M250" i="17" s="1"/>
  <c r="I251" i="17"/>
  <c r="N251" i="17" s="1"/>
  <c r="J251" i="17"/>
  <c r="O251" i="17" s="1"/>
  <c r="L251" i="17"/>
  <c r="M251" i="17" s="1"/>
  <c r="I252" i="17"/>
  <c r="N252" i="17" s="1"/>
  <c r="J252" i="17"/>
  <c r="O252" i="17" s="1"/>
  <c r="L252" i="17"/>
  <c r="M252" i="17" s="1"/>
  <c r="I253" i="17"/>
  <c r="N253" i="17" s="1"/>
  <c r="J253" i="17"/>
  <c r="O253" i="17" s="1"/>
  <c r="L253" i="17"/>
  <c r="M253" i="17" s="1"/>
  <c r="I254" i="17"/>
  <c r="N254" i="17" s="1"/>
  <c r="J254" i="17"/>
  <c r="O254" i="17" s="1"/>
  <c r="L254" i="17"/>
  <c r="M254" i="17" s="1"/>
  <c r="I255" i="17"/>
  <c r="N255" i="17" s="1"/>
  <c r="J255" i="17"/>
  <c r="O255" i="17" s="1"/>
  <c r="L255" i="17"/>
  <c r="M255" i="17" s="1"/>
  <c r="I256" i="17"/>
  <c r="N256" i="17" s="1"/>
  <c r="J256" i="17"/>
  <c r="O256" i="17" s="1"/>
  <c r="L256" i="17"/>
  <c r="M256" i="17" s="1"/>
  <c r="I257" i="17"/>
  <c r="N257" i="17" s="1"/>
  <c r="J257" i="17"/>
  <c r="O257" i="17" s="1"/>
  <c r="L257" i="17"/>
  <c r="M257" i="17" s="1"/>
  <c r="I258" i="17"/>
  <c r="N258" i="17" s="1"/>
  <c r="J258" i="17"/>
  <c r="O258" i="17" s="1"/>
  <c r="L258" i="17"/>
  <c r="M258" i="17" s="1"/>
  <c r="I259" i="17"/>
  <c r="N259" i="17" s="1"/>
  <c r="J259" i="17"/>
  <c r="O259" i="17" s="1"/>
  <c r="L259" i="17"/>
  <c r="M259" i="17" s="1"/>
  <c r="I260" i="17"/>
  <c r="N260" i="17" s="1"/>
  <c r="J260" i="17"/>
  <c r="O260" i="17" s="1"/>
  <c r="L260" i="17"/>
  <c r="M260" i="17" s="1"/>
  <c r="I261" i="17"/>
  <c r="N261" i="17" s="1"/>
  <c r="J261" i="17"/>
  <c r="O261" i="17" s="1"/>
  <c r="L261" i="17"/>
  <c r="M261" i="17" s="1"/>
  <c r="I262" i="17"/>
  <c r="N262" i="17" s="1"/>
  <c r="J262" i="17"/>
  <c r="O262" i="17" s="1"/>
  <c r="L262" i="17"/>
  <c r="M262" i="17" s="1"/>
  <c r="I263" i="17"/>
  <c r="N263" i="17" s="1"/>
  <c r="J263" i="17"/>
  <c r="O263" i="17" s="1"/>
  <c r="L263" i="17"/>
  <c r="M263" i="17" s="1"/>
  <c r="I264" i="17"/>
  <c r="N264" i="17" s="1"/>
  <c r="J264" i="17"/>
  <c r="O264" i="17" s="1"/>
  <c r="L264" i="17"/>
  <c r="M264" i="17" s="1"/>
  <c r="I265" i="17"/>
  <c r="N265" i="17" s="1"/>
  <c r="J265" i="17"/>
  <c r="O265" i="17" s="1"/>
  <c r="L265" i="17"/>
  <c r="M265" i="17" s="1"/>
  <c r="I266" i="17"/>
  <c r="N266" i="17" s="1"/>
  <c r="J266" i="17"/>
  <c r="O266" i="17" s="1"/>
  <c r="L266" i="17"/>
  <c r="M266" i="17" s="1"/>
  <c r="I267" i="17"/>
  <c r="N267" i="17" s="1"/>
  <c r="J267" i="17"/>
  <c r="O267" i="17" s="1"/>
  <c r="L267" i="17"/>
  <c r="M267" i="17" s="1"/>
  <c r="I268" i="17"/>
  <c r="N268" i="17" s="1"/>
  <c r="J268" i="17"/>
  <c r="O268" i="17" s="1"/>
  <c r="L268" i="17"/>
  <c r="M268" i="17" s="1"/>
  <c r="I269" i="17"/>
  <c r="N269" i="17" s="1"/>
  <c r="J269" i="17"/>
  <c r="O269" i="17" s="1"/>
  <c r="L269" i="17"/>
  <c r="M269" i="17" s="1"/>
  <c r="I270" i="17"/>
  <c r="N270" i="17" s="1"/>
  <c r="J270" i="17"/>
  <c r="O270" i="17" s="1"/>
  <c r="L270" i="17"/>
  <c r="M270" i="17" s="1"/>
  <c r="I271" i="17"/>
  <c r="N271" i="17" s="1"/>
  <c r="J271" i="17"/>
  <c r="O271" i="17" s="1"/>
  <c r="L271" i="17"/>
  <c r="M271" i="17" s="1"/>
  <c r="I272" i="17"/>
  <c r="N272" i="17" s="1"/>
  <c r="J272" i="17"/>
  <c r="O272" i="17" s="1"/>
  <c r="L272" i="17"/>
  <c r="M272" i="17" s="1"/>
  <c r="I273" i="17"/>
  <c r="N273" i="17" s="1"/>
  <c r="J273" i="17"/>
  <c r="O273" i="17" s="1"/>
  <c r="L273" i="17"/>
  <c r="M273" i="17" s="1"/>
  <c r="I274" i="17"/>
  <c r="N274" i="17" s="1"/>
  <c r="J274" i="17"/>
  <c r="O274" i="17" s="1"/>
  <c r="L274" i="17"/>
  <c r="M274" i="17" s="1"/>
  <c r="I275" i="17"/>
  <c r="N275" i="17" s="1"/>
  <c r="J275" i="17"/>
  <c r="O275" i="17" s="1"/>
  <c r="L275" i="17"/>
  <c r="M275" i="17" s="1"/>
  <c r="I276" i="17"/>
  <c r="N276" i="17" s="1"/>
  <c r="J276" i="17"/>
  <c r="O276" i="17" s="1"/>
  <c r="L276" i="17"/>
  <c r="M276" i="17" s="1"/>
  <c r="I277" i="17"/>
  <c r="N277" i="17" s="1"/>
  <c r="J277" i="17"/>
  <c r="O277" i="17" s="1"/>
  <c r="L277" i="17"/>
  <c r="M277" i="17" s="1"/>
  <c r="I278" i="17"/>
  <c r="N278" i="17" s="1"/>
  <c r="J278" i="17"/>
  <c r="O278" i="17" s="1"/>
  <c r="L278" i="17"/>
  <c r="M278" i="17" s="1"/>
  <c r="I279" i="17"/>
  <c r="N279" i="17" s="1"/>
  <c r="J279" i="17"/>
  <c r="O279" i="17" s="1"/>
  <c r="L279" i="17"/>
  <c r="M279" i="17" s="1"/>
  <c r="I280" i="17"/>
  <c r="N280" i="17" s="1"/>
  <c r="J280" i="17"/>
  <c r="O280" i="17" s="1"/>
  <c r="L280" i="17"/>
  <c r="M280" i="17" s="1"/>
  <c r="I281" i="17"/>
  <c r="N281" i="17" s="1"/>
  <c r="J281" i="17"/>
  <c r="O281" i="17" s="1"/>
  <c r="L281" i="17"/>
  <c r="M281" i="17" s="1"/>
  <c r="I282" i="17"/>
  <c r="N282" i="17" s="1"/>
  <c r="J282" i="17"/>
  <c r="O282" i="17" s="1"/>
  <c r="L282" i="17"/>
  <c r="M282" i="17" s="1"/>
  <c r="I283" i="17"/>
  <c r="N283" i="17" s="1"/>
  <c r="J283" i="17"/>
  <c r="O283" i="17" s="1"/>
  <c r="L283" i="17"/>
  <c r="M283" i="17" s="1"/>
  <c r="I284" i="17"/>
  <c r="N284" i="17" s="1"/>
  <c r="J284" i="17"/>
  <c r="O284" i="17" s="1"/>
  <c r="L284" i="17"/>
  <c r="M284" i="17" s="1"/>
  <c r="I285" i="17"/>
  <c r="N285" i="17" s="1"/>
  <c r="J285" i="17"/>
  <c r="O285" i="17" s="1"/>
  <c r="L285" i="17"/>
  <c r="M285" i="17" s="1"/>
  <c r="I286" i="17"/>
  <c r="N286" i="17" s="1"/>
  <c r="J286" i="17"/>
  <c r="O286" i="17" s="1"/>
  <c r="L286" i="17"/>
  <c r="M286" i="17" s="1"/>
  <c r="I287" i="17"/>
  <c r="N287" i="17" s="1"/>
  <c r="J287" i="17"/>
  <c r="O287" i="17" s="1"/>
  <c r="L287" i="17"/>
  <c r="M287" i="17" s="1"/>
  <c r="I288" i="17"/>
  <c r="N288" i="17" s="1"/>
  <c r="J288" i="17"/>
  <c r="O288" i="17" s="1"/>
  <c r="L288" i="17"/>
  <c r="M288" i="17" s="1"/>
  <c r="I289" i="17"/>
  <c r="N289" i="17" s="1"/>
  <c r="J289" i="17"/>
  <c r="O289" i="17" s="1"/>
  <c r="L289" i="17"/>
  <c r="M289" i="17" s="1"/>
  <c r="I290" i="17"/>
  <c r="N290" i="17" s="1"/>
  <c r="J290" i="17"/>
  <c r="O290" i="17" s="1"/>
  <c r="L290" i="17"/>
  <c r="M290" i="17" s="1"/>
  <c r="I291" i="17"/>
  <c r="N291" i="17" s="1"/>
  <c r="J291" i="17"/>
  <c r="O291" i="17" s="1"/>
  <c r="L291" i="17"/>
  <c r="M291" i="17" s="1"/>
  <c r="I292" i="17"/>
  <c r="N292" i="17" s="1"/>
  <c r="J292" i="17"/>
  <c r="O292" i="17" s="1"/>
  <c r="L292" i="17"/>
  <c r="M292" i="17" s="1"/>
  <c r="I293" i="17"/>
  <c r="N293" i="17" s="1"/>
  <c r="J293" i="17"/>
  <c r="O293" i="17" s="1"/>
  <c r="L293" i="17"/>
  <c r="M293" i="17" s="1"/>
  <c r="I294" i="17"/>
  <c r="N294" i="17" s="1"/>
  <c r="J294" i="17"/>
  <c r="O294" i="17" s="1"/>
  <c r="L294" i="17"/>
  <c r="M294" i="17" s="1"/>
  <c r="I295" i="17"/>
  <c r="N295" i="17" s="1"/>
  <c r="J295" i="17"/>
  <c r="O295" i="17" s="1"/>
  <c r="L295" i="17"/>
  <c r="M295" i="17" s="1"/>
  <c r="I296" i="17"/>
  <c r="N296" i="17" s="1"/>
  <c r="J296" i="17"/>
  <c r="O296" i="17" s="1"/>
  <c r="L296" i="17"/>
  <c r="M296" i="17" s="1"/>
  <c r="I297" i="17"/>
  <c r="N297" i="17" s="1"/>
  <c r="J297" i="17"/>
  <c r="O297" i="17" s="1"/>
  <c r="L297" i="17"/>
  <c r="M297" i="17" s="1"/>
  <c r="I298" i="17"/>
  <c r="N298" i="17" s="1"/>
  <c r="J298" i="17"/>
  <c r="O298" i="17" s="1"/>
  <c r="L298" i="17"/>
  <c r="M298" i="17" s="1"/>
  <c r="I299" i="17"/>
  <c r="N299" i="17" s="1"/>
  <c r="J299" i="17"/>
  <c r="O299" i="17" s="1"/>
  <c r="L299" i="17"/>
  <c r="M299" i="17" s="1"/>
  <c r="I300" i="17"/>
  <c r="N300" i="17" s="1"/>
  <c r="J300" i="17"/>
  <c r="O300" i="17" s="1"/>
  <c r="L300" i="17"/>
  <c r="M300" i="17" s="1"/>
  <c r="I301" i="17"/>
  <c r="N301" i="17" s="1"/>
  <c r="J301" i="17"/>
  <c r="O301" i="17" s="1"/>
  <c r="L301" i="17"/>
  <c r="M301" i="17" s="1"/>
  <c r="I302" i="17"/>
  <c r="N302" i="17" s="1"/>
  <c r="J302" i="17"/>
  <c r="O302" i="17" s="1"/>
  <c r="L302" i="17"/>
  <c r="M302" i="17" s="1"/>
  <c r="I303" i="17"/>
  <c r="N303" i="17" s="1"/>
  <c r="J303" i="17"/>
  <c r="O303" i="17" s="1"/>
  <c r="L303" i="17"/>
  <c r="M303" i="17" s="1"/>
  <c r="I304" i="17"/>
  <c r="N304" i="17" s="1"/>
  <c r="J304" i="17"/>
  <c r="O304" i="17" s="1"/>
  <c r="L304" i="17"/>
  <c r="M304" i="17" s="1"/>
  <c r="I305" i="17"/>
  <c r="N305" i="17" s="1"/>
  <c r="J305" i="17"/>
  <c r="O305" i="17" s="1"/>
  <c r="L305" i="17"/>
  <c r="M305" i="17" s="1"/>
  <c r="I306" i="17"/>
  <c r="N306" i="17" s="1"/>
  <c r="J306" i="17"/>
  <c r="O306" i="17" s="1"/>
  <c r="L306" i="17"/>
  <c r="M306" i="17" s="1"/>
  <c r="I307" i="17"/>
  <c r="N307" i="17" s="1"/>
  <c r="J307" i="17"/>
  <c r="O307" i="17" s="1"/>
  <c r="L307" i="17"/>
  <c r="M307" i="17" s="1"/>
  <c r="I308" i="17"/>
  <c r="N308" i="17" s="1"/>
  <c r="J308" i="17"/>
  <c r="O308" i="17" s="1"/>
  <c r="L308" i="17"/>
  <c r="M308" i="17" s="1"/>
  <c r="I309" i="17"/>
  <c r="N309" i="17" s="1"/>
  <c r="J309" i="17"/>
  <c r="O309" i="17" s="1"/>
  <c r="L309" i="17"/>
  <c r="M309" i="17" s="1"/>
  <c r="I310" i="17"/>
  <c r="N310" i="17" s="1"/>
  <c r="J310" i="17"/>
  <c r="O310" i="17" s="1"/>
  <c r="L310" i="17"/>
  <c r="M310" i="17" s="1"/>
  <c r="I311" i="17"/>
  <c r="N311" i="17" s="1"/>
  <c r="J311" i="17"/>
  <c r="O311" i="17" s="1"/>
  <c r="L311" i="17"/>
  <c r="M311" i="17" s="1"/>
  <c r="I312" i="17"/>
  <c r="N312" i="17" s="1"/>
  <c r="J312" i="17"/>
  <c r="O312" i="17" s="1"/>
  <c r="L312" i="17"/>
  <c r="M312" i="17" s="1"/>
  <c r="I313" i="17"/>
  <c r="N313" i="17" s="1"/>
  <c r="J313" i="17"/>
  <c r="O313" i="17" s="1"/>
  <c r="L313" i="17"/>
  <c r="M313" i="17" s="1"/>
  <c r="I314" i="17"/>
  <c r="N314" i="17" s="1"/>
  <c r="J314" i="17"/>
  <c r="O314" i="17" s="1"/>
  <c r="L314" i="17"/>
  <c r="M314" i="17" s="1"/>
  <c r="I315" i="17"/>
  <c r="N315" i="17" s="1"/>
  <c r="J315" i="17"/>
  <c r="O315" i="17" s="1"/>
  <c r="L315" i="17"/>
  <c r="M315" i="17" s="1"/>
  <c r="I316" i="17"/>
  <c r="N316" i="17" s="1"/>
  <c r="J316" i="17"/>
  <c r="O316" i="17" s="1"/>
  <c r="L316" i="17"/>
  <c r="M316" i="17" s="1"/>
  <c r="I317" i="17"/>
  <c r="N317" i="17" s="1"/>
  <c r="J317" i="17"/>
  <c r="O317" i="17" s="1"/>
  <c r="L317" i="17"/>
  <c r="M317" i="17" s="1"/>
  <c r="I318" i="17"/>
  <c r="N318" i="17" s="1"/>
  <c r="J318" i="17"/>
  <c r="O318" i="17" s="1"/>
  <c r="L318" i="17"/>
  <c r="M318" i="17" s="1"/>
  <c r="I319" i="17"/>
  <c r="N319" i="17" s="1"/>
  <c r="J319" i="17"/>
  <c r="O319" i="17" s="1"/>
  <c r="L319" i="17"/>
  <c r="M319" i="17" s="1"/>
  <c r="I320" i="17"/>
  <c r="N320" i="17" s="1"/>
  <c r="J320" i="17"/>
  <c r="O320" i="17" s="1"/>
  <c r="L320" i="17"/>
  <c r="M320" i="17" s="1"/>
  <c r="I321" i="17"/>
  <c r="N321" i="17" s="1"/>
  <c r="J321" i="17"/>
  <c r="O321" i="17" s="1"/>
  <c r="L321" i="17"/>
  <c r="M321" i="17" s="1"/>
  <c r="I322" i="17"/>
  <c r="N322" i="17" s="1"/>
  <c r="J322" i="17"/>
  <c r="O322" i="17" s="1"/>
  <c r="L322" i="17"/>
  <c r="M322" i="17" s="1"/>
  <c r="I323" i="17"/>
  <c r="N323" i="17" s="1"/>
  <c r="J323" i="17"/>
  <c r="O323" i="17" s="1"/>
  <c r="L323" i="17"/>
  <c r="M323" i="17" s="1"/>
  <c r="I324" i="17"/>
  <c r="N324" i="17" s="1"/>
  <c r="J324" i="17"/>
  <c r="O324" i="17" s="1"/>
  <c r="L324" i="17"/>
  <c r="M324" i="17" s="1"/>
  <c r="I325" i="17"/>
  <c r="N325" i="17" s="1"/>
  <c r="J325" i="17"/>
  <c r="O325" i="17" s="1"/>
  <c r="L325" i="17"/>
  <c r="M325" i="17" s="1"/>
  <c r="I326" i="17"/>
  <c r="N326" i="17" s="1"/>
  <c r="J326" i="17"/>
  <c r="O326" i="17" s="1"/>
  <c r="L326" i="17"/>
  <c r="M326" i="17" s="1"/>
  <c r="I327" i="17"/>
  <c r="N327" i="17" s="1"/>
  <c r="J327" i="17"/>
  <c r="O327" i="17" s="1"/>
  <c r="L327" i="17"/>
  <c r="M327" i="17" s="1"/>
  <c r="I328" i="17"/>
  <c r="N328" i="17" s="1"/>
  <c r="J328" i="17"/>
  <c r="O328" i="17" s="1"/>
  <c r="L328" i="17"/>
  <c r="M328" i="17" s="1"/>
  <c r="I329" i="17"/>
  <c r="N329" i="17" s="1"/>
  <c r="J329" i="17"/>
  <c r="O329" i="17" s="1"/>
  <c r="L329" i="17"/>
  <c r="M329" i="17" s="1"/>
  <c r="I330" i="17"/>
  <c r="N330" i="17" s="1"/>
  <c r="J330" i="17"/>
  <c r="O330" i="17" s="1"/>
  <c r="L330" i="17"/>
  <c r="M330" i="17" s="1"/>
  <c r="I331" i="17"/>
  <c r="N331" i="17" s="1"/>
  <c r="J331" i="17"/>
  <c r="O331" i="17" s="1"/>
  <c r="L331" i="17"/>
  <c r="M331" i="17" s="1"/>
  <c r="I332" i="17"/>
  <c r="N332" i="17" s="1"/>
  <c r="J332" i="17"/>
  <c r="O332" i="17" s="1"/>
  <c r="L332" i="17"/>
  <c r="M332" i="17" s="1"/>
  <c r="I333" i="17"/>
  <c r="N333" i="17" s="1"/>
  <c r="J333" i="17"/>
  <c r="O333" i="17" s="1"/>
  <c r="L333" i="17"/>
  <c r="M333" i="17" s="1"/>
  <c r="I334" i="17"/>
  <c r="N334" i="17" s="1"/>
  <c r="J334" i="17"/>
  <c r="O334" i="17" s="1"/>
  <c r="L334" i="17"/>
  <c r="M334" i="17" s="1"/>
  <c r="I335" i="17"/>
  <c r="N335" i="17" s="1"/>
  <c r="J335" i="17"/>
  <c r="O335" i="17" s="1"/>
  <c r="L335" i="17"/>
  <c r="M335" i="17" s="1"/>
  <c r="I336" i="17"/>
  <c r="N336" i="17" s="1"/>
  <c r="J336" i="17"/>
  <c r="O336" i="17" s="1"/>
  <c r="L336" i="17"/>
  <c r="M336" i="17" s="1"/>
  <c r="I337" i="17"/>
  <c r="N337" i="17" s="1"/>
  <c r="J337" i="17"/>
  <c r="O337" i="17" s="1"/>
  <c r="L337" i="17"/>
  <c r="M337" i="17" s="1"/>
  <c r="I338" i="17"/>
  <c r="N338" i="17" s="1"/>
  <c r="J338" i="17"/>
  <c r="O338" i="17" s="1"/>
  <c r="L338" i="17"/>
  <c r="M338" i="17" s="1"/>
  <c r="I339" i="17"/>
  <c r="N339" i="17" s="1"/>
  <c r="J339" i="17"/>
  <c r="O339" i="17" s="1"/>
  <c r="L339" i="17"/>
  <c r="M339" i="17" s="1"/>
  <c r="I340" i="17"/>
  <c r="N340" i="17" s="1"/>
  <c r="J340" i="17"/>
  <c r="O340" i="17" s="1"/>
  <c r="L340" i="17"/>
  <c r="M340" i="17" s="1"/>
  <c r="I341" i="17"/>
  <c r="N341" i="17" s="1"/>
  <c r="J341" i="17"/>
  <c r="O341" i="17" s="1"/>
  <c r="L341" i="17"/>
  <c r="M341" i="17" s="1"/>
  <c r="I342" i="17"/>
  <c r="N342" i="17" s="1"/>
  <c r="J342" i="17"/>
  <c r="O342" i="17" s="1"/>
  <c r="L342" i="17"/>
  <c r="M342" i="17" s="1"/>
  <c r="I343" i="17"/>
  <c r="N343" i="17" s="1"/>
  <c r="J343" i="17"/>
  <c r="O343" i="17" s="1"/>
  <c r="L343" i="17"/>
  <c r="M343" i="17" s="1"/>
  <c r="I344" i="17"/>
  <c r="N344" i="17" s="1"/>
  <c r="J344" i="17"/>
  <c r="O344" i="17" s="1"/>
  <c r="L344" i="17"/>
  <c r="M344" i="17" s="1"/>
  <c r="I345" i="17"/>
  <c r="N345" i="17" s="1"/>
  <c r="J345" i="17"/>
  <c r="O345" i="17" s="1"/>
  <c r="L345" i="17"/>
  <c r="M345" i="17" s="1"/>
  <c r="I346" i="17"/>
  <c r="N346" i="17" s="1"/>
  <c r="J346" i="17"/>
  <c r="O346" i="17" s="1"/>
  <c r="L346" i="17"/>
  <c r="M346" i="17" s="1"/>
  <c r="I347" i="17"/>
  <c r="N347" i="17" s="1"/>
  <c r="J347" i="17"/>
  <c r="O347" i="17" s="1"/>
  <c r="L347" i="17"/>
  <c r="M347" i="17" s="1"/>
  <c r="I348" i="17"/>
  <c r="N348" i="17" s="1"/>
  <c r="J348" i="17"/>
  <c r="O348" i="17" s="1"/>
  <c r="L348" i="17"/>
  <c r="M348" i="17" s="1"/>
  <c r="I349" i="17"/>
  <c r="N349" i="17" s="1"/>
  <c r="J349" i="17"/>
  <c r="O349" i="17" s="1"/>
  <c r="L349" i="17"/>
  <c r="M349" i="17" s="1"/>
  <c r="I350" i="17"/>
  <c r="N350" i="17" s="1"/>
  <c r="J350" i="17"/>
  <c r="O350" i="17" s="1"/>
  <c r="L350" i="17"/>
  <c r="M350" i="17" s="1"/>
  <c r="I351" i="17"/>
  <c r="N351" i="17" s="1"/>
  <c r="J351" i="17"/>
  <c r="O351" i="17" s="1"/>
  <c r="L351" i="17"/>
  <c r="M351" i="17" s="1"/>
  <c r="I352" i="17"/>
  <c r="N352" i="17" s="1"/>
  <c r="J352" i="17"/>
  <c r="O352" i="17" s="1"/>
  <c r="L352" i="17"/>
  <c r="M352" i="17" s="1"/>
  <c r="I353" i="17"/>
  <c r="N353" i="17" s="1"/>
  <c r="J353" i="17"/>
  <c r="O353" i="17" s="1"/>
  <c r="L353" i="17"/>
  <c r="M353" i="17" s="1"/>
  <c r="I354" i="17"/>
  <c r="N354" i="17" s="1"/>
  <c r="J354" i="17"/>
  <c r="O354" i="17" s="1"/>
  <c r="L354" i="17"/>
  <c r="M354" i="17" s="1"/>
  <c r="I355" i="17"/>
  <c r="N355" i="17" s="1"/>
  <c r="J355" i="17"/>
  <c r="O355" i="17" s="1"/>
  <c r="L355" i="17"/>
  <c r="M355" i="17" s="1"/>
  <c r="I356" i="17"/>
  <c r="N356" i="17" s="1"/>
  <c r="J356" i="17"/>
  <c r="O356" i="17" s="1"/>
  <c r="L356" i="17"/>
  <c r="M356" i="17" s="1"/>
  <c r="I357" i="17"/>
  <c r="N357" i="17" s="1"/>
  <c r="J357" i="17"/>
  <c r="O357" i="17" s="1"/>
  <c r="L357" i="17"/>
  <c r="M357" i="17" s="1"/>
  <c r="I358" i="17"/>
  <c r="N358" i="17" s="1"/>
  <c r="J358" i="17"/>
  <c r="O358" i="17" s="1"/>
  <c r="L358" i="17"/>
  <c r="M358" i="17" s="1"/>
  <c r="I359" i="17"/>
  <c r="N359" i="17" s="1"/>
  <c r="J359" i="17"/>
  <c r="O359" i="17" s="1"/>
  <c r="L359" i="17"/>
  <c r="M359" i="17" s="1"/>
  <c r="I360" i="17"/>
  <c r="N360" i="17" s="1"/>
  <c r="J360" i="17"/>
  <c r="O360" i="17" s="1"/>
  <c r="L360" i="17"/>
  <c r="M360" i="17" s="1"/>
  <c r="I361" i="17"/>
  <c r="N361" i="17" s="1"/>
  <c r="J361" i="17"/>
  <c r="O361" i="17" s="1"/>
  <c r="L361" i="17"/>
  <c r="M361" i="17" s="1"/>
  <c r="I362" i="17"/>
  <c r="N362" i="17" s="1"/>
  <c r="J362" i="17"/>
  <c r="O362" i="17" s="1"/>
  <c r="L362" i="17"/>
  <c r="M362" i="17" s="1"/>
  <c r="I363" i="17"/>
  <c r="N363" i="17" s="1"/>
  <c r="J363" i="17"/>
  <c r="O363" i="17" s="1"/>
  <c r="L363" i="17"/>
  <c r="M363" i="17" s="1"/>
  <c r="I364" i="17"/>
  <c r="N364" i="17" s="1"/>
  <c r="J364" i="17"/>
  <c r="O364" i="17" s="1"/>
  <c r="L364" i="17"/>
  <c r="M364" i="17" s="1"/>
  <c r="I365" i="17"/>
  <c r="N365" i="17" s="1"/>
  <c r="J365" i="17"/>
  <c r="O365" i="17" s="1"/>
  <c r="L365" i="17"/>
  <c r="M365" i="17" s="1"/>
  <c r="I366" i="17"/>
  <c r="N366" i="17" s="1"/>
  <c r="J366" i="17"/>
  <c r="O366" i="17" s="1"/>
  <c r="L366" i="17"/>
  <c r="M366" i="17" s="1"/>
  <c r="I367" i="17"/>
  <c r="N367" i="17" s="1"/>
  <c r="J367" i="17"/>
  <c r="O367" i="17" s="1"/>
  <c r="L367" i="17"/>
  <c r="M367" i="17" s="1"/>
  <c r="I368" i="17"/>
  <c r="N368" i="17" s="1"/>
  <c r="J368" i="17"/>
  <c r="O368" i="17" s="1"/>
  <c r="L368" i="17"/>
  <c r="M368" i="17" s="1"/>
  <c r="I369" i="17"/>
  <c r="N369" i="17" s="1"/>
  <c r="J369" i="17"/>
  <c r="O369" i="17" s="1"/>
  <c r="L369" i="17"/>
  <c r="M369" i="17" s="1"/>
  <c r="I370" i="17"/>
  <c r="N370" i="17" s="1"/>
  <c r="J370" i="17"/>
  <c r="O370" i="17" s="1"/>
  <c r="L370" i="17"/>
  <c r="M370" i="17" s="1"/>
  <c r="I371" i="17"/>
  <c r="N371" i="17" s="1"/>
  <c r="J371" i="17"/>
  <c r="O371" i="17" s="1"/>
  <c r="L371" i="17"/>
  <c r="M371" i="17" s="1"/>
  <c r="I372" i="17"/>
  <c r="N372" i="17" s="1"/>
  <c r="J372" i="17"/>
  <c r="O372" i="17" s="1"/>
  <c r="L372" i="17"/>
  <c r="M372" i="17" s="1"/>
  <c r="I373" i="17"/>
  <c r="N373" i="17" s="1"/>
  <c r="J373" i="17"/>
  <c r="O373" i="17" s="1"/>
  <c r="L373" i="17"/>
  <c r="M373" i="17" s="1"/>
  <c r="I374" i="17"/>
  <c r="N374" i="17" s="1"/>
  <c r="J374" i="17"/>
  <c r="O374" i="17" s="1"/>
  <c r="L374" i="17"/>
  <c r="M374" i="17" s="1"/>
  <c r="I375" i="17"/>
  <c r="N375" i="17" s="1"/>
  <c r="J375" i="17"/>
  <c r="O375" i="17" s="1"/>
  <c r="L375" i="17"/>
  <c r="M375" i="17" s="1"/>
  <c r="I376" i="17"/>
  <c r="N376" i="17" s="1"/>
  <c r="J376" i="17"/>
  <c r="O376" i="17" s="1"/>
  <c r="L376" i="17"/>
  <c r="M376" i="17" s="1"/>
  <c r="I377" i="17"/>
  <c r="N377" i="17" s="1"/>
  <c r="J377" i="17"/>
  <c r="O377" i="17" s="1"/>
  <c r="L377" i="17"/>
  <c r="M377" i="17" s="1"/>
  <c r="I378" i="17"/>
  <c r="N378" i="17" s="1"/>
  <c r="J378" i="17"/>
  <c r="O378" i="17" s="1"/>
  <c r="L378" i="17"/>
  <c r="M378" i="17" s="1"/>
  <c r="I379" i="17"/>
  <c r="N379" i="17" s="1"/>
  <c r="J379" i="17"/>
  <c r="O379" i="17" s="1"/>
  <c r="L379" i="17"/>
  <c r="M379" i="17" s="1"/>
  <c r="I380" i="17"/>
  <c r="N380" i="17" s="1"/>
  <c r="J380" i="17"/>
  <c r="O380" i="17" s="1"/>
  <c r="L380" i="17"/>
  <c r="M380" i="17" s="1"/>
  <c r="I381" i="17"/>
  <c r="N381" i="17" s="1"/>
  <c r="J381" i="17"/>
  <c r="O381" i="17" s="1"/>
  <c r="L381" i="17"/>
  <c r="M381" i="17" s="1"/>
  <c r="I382" i="17"/>
  <c r="N382" i="17" s="1"/>
  <c r="J382" i="17"/>
  <c r="O382" i="17" s="1"/>
  <c r="L382" i="17"/>
  <c r="M382" i="17" s="1"/>
  <c r="I383" i="17"/>
  <c r="N383" i="17" s="1"/>
  <c r="J383" i="17"/>
  <c r="O383" i="17" s="1"/>
  <c r="L383" i="17"/>
  <c r="M383" i="17" s="1"/>
  <c r="I384" i="17"/>
  <c r="N384" i="17" s="1"/>
  <c r="J384" i="17"/>
  <c r="O384" i="17" s="1"/>
  <c r="L384" i="17"/>
  <c r="M384" i="17" s="1"/>
  <c r="I385" i="17"/>
  <c r="N385" i="17" s="1"/>
  <c r="J385" i="17"/>
  <c r="O385" i="17" s="1"/>
  <c r="L385" i="17"/>
  <c r="M385" i="17" s="1"/>
  <c r="I386" i="17"/>
  <c r="N386" i="17" s="1"/>
  <c r="J386" i="17"/>
  <c r="O386" i="17" s="1"/>
  <c r="L386" i="17"/>
  <c r="M386" i="17" s="1"/>
  <c r="I387" i="17"/>
  <c r="N387" i="17" s="1"/>
  <c r="J387" i="17"/>
  <c r="O387" i="17" s="1"/>
  <c r="L387" i="17"/>
  <c r="M387" i="17" s="1"/>
  <c r="I388" i="17"/>
  <c r="N388" i="17" s="1"/>
  <c r="J388" i="17"/>
  <c r="O388" i="17" s="1"/>
  <c r="L388" i="17"/>
  <c r="M388" i="17" s="1"/>
  <c r="I389" i="17"/>
  <c r="N389" i="17" s="1"/>
  <c r="J389" i="17"/>
  <c r="O389" i="17" s="1"/>
  <c r="L389" i="17"/>
  <c r="M389" i="17" s="1"/>
  <c r="I390" i="17"/>
  <c r="N390" i="17" s="1"/>
  <c r="J390" i="17"/>
  <c r="O390" i="17" s="1"/>
  <c r="L390" i="17"/>
  <c r="M390" i="17" s="1"/>
  <c r="I391" i="17"/>
  <c r="N391" i="17" s="1"/>
  <c r="J391" i="17"/>
  <c r="O391" i="17" s="1"/>
  <c r="L391" i="17"/>
  <c r="M391" i="17" s="1"/>
  <c r="I392" i="17"/>
  <c r="N392" i="17" s="1"/>
  <c r="J392" i="17"/>
  <c r="O392" i="17" s="1"/>
  <c r="L392" i="17"/>
  <c r="M392" i="17" s="1"/>
  <c r="I393" i="17"/>
  <c r="N393" i="17" s="1"/>
  <c r="J393" i="17"/>
  <c r="O393" i="17" s="1"/>
  <c r="L393" i="17"/>
  <c r="M393" i="17" s="1"/>
  <c r="I394" i="17"/>
  <c r="N394" i="17" s="1"/>
  <c r="J394" i="17"/>
  <c r="O394" i="17" s="1"/>
  <c r="L394" i="17"/>
  <c r="M394" i="17" s="1"/>
  <c r="I395" i="17"/>
  <c r="N395" i="17" s="1"/>
  <c r="J395" i="17"/>
  <c r="O395" i="17" s="1"/>
  <c r="L395" i="17"/>
  <c r="M395" i="17" s="1"/>
  <c r="I396" i="17"/>
  <c r="N396" i="17" s="1"/>
  <c r="J396" i="17"/>
  <c r="O396" i="17" s="1"/>
  <c r="L396" i="17"/>
  <c r="M396" i="17" s="1"/>
  <c r="I397" i="17"/>
  <c r="N397" i="17" s="1"/>
  <c r="J397" i="17"/>
  <c r="O397" i="17" s="1"/>
  <c r="L397" i="17"/>
  <c r="M397" i="17" s="1"/>
  <c r="I398" i="17"/>
  <c r="N398" i="17" s="1"/>
  <c r="J398" i="17"/>
  <c r="O398" i="17" s="1"/>
  <c r="L398" i="17"/>
  <c r="M398" i="17" s="1"/>
  <c r="I399" i="17"/>
  <c r="N399" i="17" s="1"/>
  <c r="J399" i="17"/>
  <c r="O399" i="17" s="1"/>
  <c r="L399" i="17"/>
  <c r="M399" i="17" s="1"/>
  <c r="I400" i="17"/>
  <c r="N400" i="17" s="1"/>
  <c r="J400" i="17"/>
  <c r="O400" i="17" s="1"/>
  <c r="L400" i="17"/>
  <c r="M400" i="17" s="1"/>
  <c r="I401" i="17"/>
  <c r="N401" i="17" s="1"/>
  <c r="J401" i="17"/>
  <c r="O401" i="17" s="1"/>
  <c r="L401" i="17"/>
  <c r="M401" i="17" s="1"/>
  <c r="I402" i="17"/>
  <c r="N402" i="17" s="1"/>
  <c r="J402" i="17"/>
  <c r="O402" i="17" s="1"/>
  <c r="L402" i="17"/>
  <c r="M402" i="17" s="1"/>
  <c r="I403" i="17"/>
  <c r="N403" i="17" s="1"/>
  <c r="J403" i="17"/>
  <c r="O403" i="17" s="1"/>
  <c r="L403" i="17"/>
  <c r="M403" i="17" s="1"/>
  <c r="I404" i="17"/>
  <c r="N404" i="17" s="1"/>
  <c r="J404" i="17"/>
  <c r="O404" i="17" s="1"/>
  <c r="L404" i="17"/>
  <c r="M404" i="17" s="1"/>
  <c r="I405" i="17"/>
  <c r="N405" i="17" s="1"/>
  <c r="J405" i="17"/>
  <c r="O405" i="17" s="1"/>
  <c r="L405" i="17"/>
  <c r="M405" i="17" s="1"/>
  <c r="I406" i="17"/>
  <c r="N406" i="17" s="1"/>
  <c r="J406" i="17"/>
  <c r="O406" i="17" s="1"/>
  <c r="L406" i="17"/>
  <c r="M406" i="17" s="1"/>
  <c r="I407" i="17"/>
  <c r="N407" i="17" s="1"/>
  <c r="J407" i="17"/>
  <c r="O407" i="17" s="1"/>
  <c r="L407" i="17"/>
  <c r="M407" i="17" s="1"/>
  <c r="I408" i="17"/>
  <c r="N408" i="17" s="1"/>
  <c r="J408" i="17"/>
  <c r="O408" i="17" s="1"/>
  <c r="L408" i="17"/>
  <c r="M408" i="17" s="1"/>
  <c r="I409" i="17"/>
  <c r="N409" i="17" s="1"/>
  <c r="J409" i="17"/>
  <c r="O409" i="17" s="1"/>
  <c r="L409" i="17"/>
  <c r="M409" i="17" s="1"/>
  <c r="I410" i="17"/>
  <c r="N410" i="17" s="1"/>
  <c r="J410" i="17"/>
  <c r="O410" i="17" s="1"/>
  <c r="L410" i="17"/>
  <c r="M410" i="17" s="1"/>
  <c r="I411" i="17"/>
  <c r="N411" i="17" s="1"/>
  <c r="J411" i="17"/>
  <c r="O411" i="17" s="1"/>
  <c r="L411" i="17"/>
  <c r="M411" i="17" s="1"/>
  <c r="I412" i="17"/>
  <c r="N412" i="17" s="1"/>
  <c r="J412" i="17"/>
  <c r="O412" i="17" s="1"/>
  <c r="L412" i="17"/>
  <c r="M412" i="17" s="1"/>
  <c r="I413" i="17"/>
  <c r="N413" i="17" s="1"/>
  <c r="J413" i="17"/>
  <c r="O413" i="17" s="1"/>
  <c r="L413" i="17"/>
  <c r="M413" i="17" s="1"/>
  <c r="I414" i="17"/>
  <c r="N414" i="17" s="1"/>
  <c r="J414" i="17"/>
  <c r="O414" i="17" s="1"/>
  <c r="L414" i="17"/>
  <c r="M414" i="17" s="1"/>
  <c r="I415" i="17"/>
  <c r="N415" i="17" s="1"/>
  <c r="J415" i="17"/>
  <c r="O415" i="17" s="1"/>
  <c r="L415" i="17"/>
  <c r="M415" i="17" s="1"/>
  <c r="I416" i="17"/>
  <c r="N416" i="17" s="1"/>
  <c r="J416" i="17"/>
  <c r="O416" i="17" s="1"/>
  <c r="L416" i="17"/>
  <c r="M416" i="17" s="1"/>
  <c r="I417" i="17"/>
  <c r="N417" i="17" s="1"/>
  <c r="J417" i="17"/>
  <c r="O417" i="17" s="1"/>
  <c r="L417" i="17"/>
  <c r="M417" i="17" s="1"/>
  <c r="I418" i="17"/>
  <c r="N418" i="17" s="1"/>
  <c r="J418" i="17"/>
  <c r="O418" i="17" s="1"/>
  <c r="L418" i="17"/>
  <c r="M418" i="17" s="1"/>
  <c r="I419" i="17"/>
  <c r="N419" i="17" s="1"/>
  <c r="J419" i="17"/>
  <c r="O419" i="17" s="1"/>
  <c r="L419" i="17"/>
  <c r="M419" i="17" s="1"/>
  <c r="I420" i="17"/>
  <c r="N420" i="17" s="1"/>
  <c r="J420" i="17"/>
  <c r="O420" i="17" s="1"/>
  <c r="L420" i="17"/>
  <c r="M420" i="17" s="1"/>
  <c r="I421" i="17"/>
  <c r="N421" i="17" s="1"/>
  <c r="J421" i="17"/>
  <c r="O421" i="17" s="1"/>
  <c r="L421" i="17"/>
  <c r="M421" i="17" s="1"/>
  <c r="I422" i="17"/>
  <c r="N422" i="17" s="1"/>
  <c r="J422" i="17"/>
  <c r="O422" i="17" s="1"/>
  <c r="L422" i="17"/>
  <c r="M422" i="17" s="1"/>
  <c r="I423" i="17"/>
  <c r="N423" i="17" s="1"/>
  <c r="J423" i="17"/>
  <c r="O423" i="17" s="1"/>
  <c r="L423" i="17"/>
  <c r="M423" i="17" s="1"/>
  <c r="I424" i="17"/>
  <c r="N424" i="17" s="1"/>
  <c r="J424" i="17"/>
  <c r="O424" i="17" s="1"/>
  <c r="L424" i="17"/>
  <c r="M424" i="17" s="1"/>
  <c r="I425" i="17"/>
  <c r="N425" i="17" s="1"/>
  <c r="J425" i="17"/>
  <c r="O425" i="17" s="1"/>
  <c r="L425" i="17"/>
  <c r="M425" i="17" s="1"/>
  <c r="I426" i="17"/>
  <c r="N426" i="17" s="1"/>
  <c r="J426" i="17"/>
  <c r="O426" i="17" s="1"/>
  <c r="L426" i="17"/>
  <c r="M426" i="17" s="1"/>
  <c r="I427" i="17"/>
  <c r="N427" i="17" s="1"/>
  <c r="J427" i="17"/>
  <c r="O427" i="17" s="1"/>
  <c r="L427" i="17"/>
  <c r="M427" i="17" s="1"/>
  <c r="I428" i="17"/>
  <c r="N428" i="17" s="1"/>
  <c r="J428" i="17"/>
  <c r="O428" i="17" s="1"/>
  <c r="L428" i="17"/>
  <c r="M428" i="17" s="1"/>
  <c r="I429" i="17"/>
  <c r="N429" i="17" s="1"/>
  <c r="J429" i="17"/>
  <c r="O429" i="17" s="1"/>
  <c r="L429" i="17"/>
  <c r="M429" i="17" s="1"/>
  <c r="I430" i="17"/>
  <c r="N430" i="17" s="1"/>
  <c r="J430" i="17"/>
  <c r="O430" i="17" s="1"/>
  <c r="L430" i="17"/>
  <c r="M430" i="17" s="1"/>
  <c r="I431" i="17"/>
  <c r="N431" i="17" s="1"/>
  <c r="J431" i="17"/>
  <c r="O431" i="17" s="1"/>
  <c r="L431" i="17"/>
  <c r="M431" i="17" s="1"/>
  <c r="I432" i="17"/>
  <c r="N432" i="17" s="1"/>
  <c r="J432" i="17"/>
  <c r="O432" i="17" s="1"/>
  <c r="L432" i="17"/>
  <c r="M432" i="17" s="1"/>
  <c r="I433" i="17"/>
  <c r="N433" i="17" s="1"/>
  <c r="J433" i="17"/>
  <c r="O433" i="17" s="1"/>
  <c r="L433" i="17"/>
  <c r="M433" i="17" s="1"/>
  <c r="I434" i="17"/>
  <c r="N434" i="17" s="1"/>
  <c r="J434" i="17"/>
  <c r="O434" i="17" s="1"/>
  <c r="L434" i="17"/>
  <c r="M434" i="17" s="1"/>
  <c r="I435" i="17"/>
  <c r="N435" i="17" s="1"/>
  <c r="J435" i="17"/>
  <c r="O435" i="17" s="1"/>
  <c r="L435" i="17"/>
  <c r="M435" i="17" s="1"/>
  <c r="I436" i="17"/>
  <c r="N436" i="17" s="1"/>
  <c r="J436" i="17"/>
  <c r="O436" i="17" s="1"/>
  <c r="L436" i="17"/>
  <c r="M436" i="17" s="1"/>
  <c r="I437" i="17"/>
  <c r="N437" i="17" s="1"/>
  <c r="J437" i="17"/>
  <c r="O437" i="17" s="1"/>
  <c r="L437" i="17"/>
  <c r="M437" i="17" s="1"/>
  <c r="I438" i="17"/>
  <c r="N438" i="17" s="1"/>
  <c r="J438" i="17"/>
  <c r="O438" i="17" s="1"/>
  <c r="L438" i="17"/>
  <c r="M438" i="17" s="1"/>
  <c r="I439" i="17"/>
  <c r="N439" i="17" s="1"/>
  <c r="J439" i="17"/>
  <c r="O439" i="17" s="1"/>
  <c r="L439" i="17"/>
  <c r="M439" i="17" s="1"/>
  <c r="I440" i="17"/>
  <c r="N440" i="17" s="1"/>
  <c r="J440" i="17"/>
  <c r="O440" i="17" s="1"/>
  <c r="L440" i="17"/>
  <c r="M440" i="17" s="1"/>
  <c r="I441" i="17"/>
  <c r="N441" i="17" s="1"/>
  <c r="J441" i="17"/>
  <c r="O441" i="17" s="1"/>
  <c r="L441" i="17"/>
  <c r="M441" i="17" s="1"/>
  <c r="I442" i="17"/>
  <c r="N442" i="17" s="1"/>
  <c r="J442" i="17"/>
  <c r="O442" i="17" s="1"/>
  <c r="L442" i="17"/>
  <c r="M442" i="17" s="1"/>
  <c r="I443" i="17"/>
  <c r="N443" i="17" s="1"/>
  <c r="J443" i="17"/>
  <c r="O443" i="17" s="1"/>
  <c r="L443" i="17"/>
  <c r="M443" i="17" s="1"/>
  <c r="I444" i="17"/>
  <c r="N444" i="17" s="1"/>
  <c r="J444" i="17"/>
  <c r="O444" i="17" s="1"/>
  <c r="L444" i="17"/>
  <c r="M444" i="17" s="1"/>
  <c r="I445" i="17"/>
  <c r="N445" i="17" s="1"/>
  <c r="J445" i="17"/>
  <c r="O445" i="17" s="1"/>
  <c r="L445" i="17"/>
  <c r="M445" i="17" s="1"/>
  <c r="I446" i="17"/>
  <c r="N446" i="17" s="1"/>
  <c r="J446" i="17"/>
  <c r="O446" i="17" s="1"/>
  <c r="L446" i="17"/>
  <c r="M446" i="17" s="1"/>
  <c r="I447" i="17"/>
  <c r="N447" i="17" s="1"/>
  <c r="J447" i="17"/>
  <c r="O447" i="17" s="1"/>
  <c r="L447" i="17"/>
  <c r="M447" i="17" s="1"/>
  <c r="I448" i="17"/>
  <c r="N448" i="17" s="1"/>
  <c r="J448" i="17"/>
  <c r="O448" i="17" s="1"/>
  <c r="L448" i="17"/>
  <c r="M448" i="17" s="1"/>
  <c r="I449" i="17"/>
  <c r="N449" i="17" s="1"/>
  <c r="J449" i="17"/>
  <c r="O449" i="17" s="1"/>
  <c r="L449" i="17"/>
  <c r="M449" i="17" s="1"/>
  <c r="I450" i="17"/>
  <c r="N450" i="17" s="1"/>
  <c r="J450" i="17"/>
  <c r="O450" i="17" s="1"/>
  <c r="L450" i="17"/>
  <c r="M450" i="17" s="1"/>
  <c r="I451" i="17"/>
  <c r="N451" i="17" s="1"/>
  <c r="J451" i="17"/>
  <c r="O451" i="17" s="1"/>
  <c r="L451" i="17"/>
  <c r="M451" i="17" s="1"/>
  <c r="I452" i="17"/>
  <c r="N452" i="17" s="1"/>
  <c r="J452" i="17"/>
  <c r="O452" i="17" s="1"/>
  <c r="L452" i="17"/>
  <c r="M452" i="17" s="1"/>
  <c r="I453" i="17"/>
  <c r="N453" i="17" s="1"/>
  <c r="J453" i="17"/>
  <c r="O453" i="17" s="1"/>
  <c r="L453" i="17"/>
  <c r="M453" i="17" s="1"/>
  <c r="I454" i="17"/>
  <c r="N454" i="17" s="1"/>
  <c r="J454" i="17"/>
  <c r="O454" i="17" s="1"/>
  <c r="L454" i="17"/>
  <c r="M454" i="17" s="1"/>
  <c r="I455" i="17"/>
  <c r="N455" i="17" s="1"/>
  <c r="J455" i="17"/>
  <c r="O455" i="17" s="1"/>
  <c r="L455" i="17"/>
  <c r="M455" i="17" s="1"/>
  <c r="I456" i="17"/>
  <c r="N456" i="17" s="1"/>
  <c r="J456" i="17"/>
  <c r="O456" i="17" s="1"/>
  <c r="L456" i="17"/>
  <c r="M456" i="17" s="1"/>
  <c r="I457" i="17"/>
  <c r="N457" i="17" s="1"/>
  <c r="J457" i="17"/>
  <c r="O457" i="17" s="1"/>
  <c r="L457" i="17"/>
  <c r="M457" i="17" s="1"/>
  <c r="I458" i="17"/>
  <c r="N458" i="17" s="1"/>
  <c r="J458" i="17"/>
  <c r="O458" i="17" s="1"/>
  <c r="L458" i="17"/>
  <c r="M458" i="17" s="1"/>
  <c r="I459" i="17"/>
  <c r="N459" i="17" s="1"/>
  <c r="J459" i="17"/>
  <c r="O459" i="17" s="1"/>
  <c r="L459" i="17"/>
  <c r="M459" i="17" s="1"/>
  <c r="I460" i="17"/>
  <c r="N460" i="17" s="1"/>
  <c r="J460" i="17"/>
  <c r="O460" i="17" s="1"/>
  <c r="L460" i="17"/>
  <c r="M460" i="17" s="1"/>
  <c r="I461" i="17"/>
  <c r="N461" i="17" s="1"/>
  <c r="J461" i="17"/>
  <c r="O461" i="17" s="1"/>
  <c r="L461" i="17"/>
  <c r="M461" i="17" s="1"/>
  <c r="I462" i="17"/>
  <c r="N462" i="17" s="1"/>
  <c r="J462" i="17"/>
  <c r="O462" i="17" s="1"/>
  <c r="L462" i="17"/>
  <c r="M462" i="17" s="1"/>
  <c r="I463" i="17"/>
  <c r="N463" i="17" s="1"/>
  <c r="J463" i="17"/>
  <c r="O463" i="17" s="1"/>
  <c r="L463" i="17"/>
  <c r="M463" i="17" s="1"/>
  <c r="I464" i="17"/>
  <c r="N464" i="17" s="1"/>
  <c r="J464" i="17"/>
  <c r="O464" i="17" s="1"/>
  <c r="L464" i="17"/>
  <c r="M464" i="17" s="1"/>
  <c r="I465" i="17"/>
  <c r="N465" i="17" s="1"/>
  <c r="J465" i="17"/>
  <c r="O465" i="17" s="1"/>
  <c r="L465" i="17"/>
  <c r="M465" i="17" s="1"/>
  <c r="I466" i="17"/>
  <c r="N466" i="17" s="1"/>
  <c r="J466" i="17"/>
  <c r="O466" i="17" s="1"/>
  <c r="L466" i="17"/>
  <c r="M466" i="17" s="1"/>
  <c r="I467" i="17"/>
  <c r="N467" i="17" s="1"/>
  <c r="J467" i="17"/>
  <c r="O467" i="17" s="1"/>
  <c r="L467" i="17"/>
  <c r="M467" i="17" s="1"/>
  <c r="I468" i="17"/>
  <c r="N468" i="17" s="1"/>
  <c r="J468" i="17"/>
  <c r="O468" i="17" s="1"/>
  <c r="L468" i="17"/>
  <c r="M468" i="17" s="1"/>
  <c r="I469" i="17"/>
  <c r="N469" i="17" s="1"/>
  <c r="J469" i="17"/>
  <c r="O469" i="17" s="1"/>
  <c r="L469" i="17"/>
  <c r="M469" i="17" s="1"/>
  <c r="I470" i="17"/>
  <c r="N470" i="17" s="1"/>
  <c r="J470" i="17"/>
  <c r="O470" i="17" s="1"/>
  <c r="L470" i="17"/>
  <c r="M470" i="17" s="1"/>
  <c r="I471" i="17"/>
  <c r="N471" i="17" s="1"/>
  <c r="J471" i="17"/>
  <c r="O471" i="17" s="1"/>
  <c r="L471" i="17"/>
  <c r="M471" i="17" s="1"/>
  <c r="I472" i="17"/>
  <c r="N472" i="17" s="1"/>
  <c r="J472" i="17"/>
  <c r="O472" i="17" s="1"/>
  <c r="L472" i="17"/>
  <c r="M472" i="17" s="1"/>
  <c r="I473" i="17"/>
  <c r="N473" i="17" s="1"/>
  <c r="J473" i="17"/>
  <c r="O473" i="17" s="1"/>
  <c r="L473" i="17"/>
  <c r="M473" i="17" s="1"/>
  <c r="I474" i="17"/>
  <c r="N474" i="17" s="1"/>
  <c r="J474" i="17"/>
  <c r="O474" i="17" s="1"/>
  <c r="L474" i="17"/>
  <c r="M474" i="17" s="1"/>
  <c r="I475" i="17"/>
  <c r="N475" i="17" s="1"/>
  <c r="J475" i="17"/>
  <c r="O475" i="17" s="1"/>
  <c r="L475" i="17"/>
  <c r="M475" i="17" s="1"/>
  <c r="I476" i="17"/>
  <c r="N476" i="17" s="1"/>
  <c r="J476" i="17"/>
  <c r="O476" i="17" s="1"/>
  <c r="L476" i="17"/>
  <c r="M476" i="17" s="1"/>
  <c r="I477" i="17"/>
  <c r="N477" i="17" s="1"/>
  <c r="J477" i="17"/>
  <c r="O477" i="17" s="1"/>
  <c r="L477" i="17"/>
  <c r="M477" i="17" s="1"/>
  <c r="I478" i="17"/>
  <c r="N478" i="17" s="1"/>
  <c r="J478" i="17"/>
  <c r="O478" i="17" s="1"/>
  <c r="L478" i="17"/>
  <c r="M478" i="17" s="1"/>
  <c r="I479" i="17"/>
  <c r="N479" i="17" s="1"/>
  <c r="J479" i="17"/>
  <c r="O479" i="17" s="1"/>
  <c r="L479" i="17"/>
  <c r="M479" i="17" s="1"/>
  <c r="I480" i="17"/>
  <c r="N480" i="17" s="1"/>
  <c r="J480" i="17"/>
  <c r="O480" i="17" s="1"/>
  <c r="L480" i="17"/>
  <c r="M480" i="17" s="1"/>
  <c r="I481" i="17"/>
  <c r="N481" i="17" s="1"/>
  <c r="J481" i="17"/>
  <c r="O481" i="17" s="1"/>
  <c r="L481" i="17"/>
  <c r="M481" i="17" s="1"/>
  <c r="I482" i="17"/>
  <c r="N482" i="17" s="1"/>
  <c r="J482" i="17"/>
  <c r="O482" i="17" s="1"/>
  <c r="L482" i="17"/>
  <c r="M482" i="17" s="1"/>
  <c r="I483" i="17"/>
  <c r="N483" i="17" s="1"/>
  <c r="J483" i="17"/>
  <c r="O483" i="17" s="1"/>
  <c r="L483" i="17"/>
  <c r="M483" i="17" s="1"/>
  <c r="I484" i="17"/>
  <c r="N484" i="17" s="1"/>
  <c r="J484" i="17"/>
  <c r="O484" i="17" s="1"/>
  <c r="L484" i="17"/>
  <c r="M484" i="17" s="1"/>
  <c r="I485" i="17"/>
  <c r="N485" i="17" s="1"/>
  <c r="J485" i="17"/>
  <c r="O485" i="17" s="1"/>
  <c r="L485" i="17"/>
  <c r="M485" i="17" s="1"/>
  <c r="I486" i="17"/>
  <c r="N486" i="17" s="1"/>
  <c r="J486" i="17"/>
  <c r="O486" i="17" s="1"/>
  <c r="L486" i="17"/>
  <c r="M486" i="17" s="1"/>
  <c r="I487" i="17"/>
  <c r="N487" i="17" s="1"/>
  <c r="J487" i="17"/>
  <c r="O487" i="17" s="1"/>
  <c r="L487" i="17"/>
  <c r="M487" i="17" s="1"/>
  <c r="I488" i="17"/>
  <c r="N488" i="17" s="1"/>
  <c r="J488" i="17"/>
  <c r="O488" i="17" s="1"/>
  <c r="L488" i="17"/>
  <c r="M488" i="17" s="1"/>
  <c r="I489" i="17"/>
  <c r="N489" i="17" s="1"/>
  <c r="J489" i="17"/>
  <c r="O489" i="17" s="1"/>
  <c r="L489" i="17"/>
  <c r="M489" i="17" s="1"/>
  <c r="I490" i="17"/>
  <c r="N490" i="17" s="1"/>
  <c r="J490" i="17"/>
  <c r="O490" i="17" s="1"/>
  <c r="L490" i="17"/>
  <c r="M490" i="17" s="1"/>
  <c r="I491" i="17"/>
  <c r="N491" i="17" s="1"/>
  <c r="J491" i="17"/>
  <c r="O491" i="17" s="1"/>
  <c r="L491" i="17"/>
  <c r="M491" i="17" s="1"/>
  <c r="I492" i="17"/>
  <c r="N492" i="17" s="1"/>
  <c r="J492" i="17"/>
  <c r="O492" i="17" s="1"/>
  <c r="L492" i="17"/>
  <c r="M492" i="17" s="1"/>
  <c r="I493" i="17"/>
  <c r="N493" i="17" s="1"/>
  <c r="J493" i="17"/>
  <c r="O493" i="17" s="1"/>
  <c r="L493" i="17"/>
  <c r="M493" i="17" s="1"/>
  <c r="I494" i="17"/>
  <c r="N494" i="17" s="1"/>
  <c r="J494" i="17"/>
  <c r="O494" i="17" s="1"/>
  <c r="L494" i="17"/>
  <c r="M494" i="17" s="1"/>
  <c r="I495" i="17"/>
  <c r="N495" i="17" s="1"/>
  <c r="J495" i="17"/>
  <c r="O495" i="17" s="1"/>
  <c r="L495" i="17"/>
  <c r="M495" i="17" s="1"/>
  <c r="I496" i="17"/>
  <c r="N496" i="17" s="1"/>
  <c r="J496" i="17"/>
  <c r="O496" i="17" s="1"/>
  <c r="L496" i="17"/>
  <c r="M496" i="17" s="1"/>
  <c r="I497" i="17"/>
  <c r="N497" i="17" s="1"/>
  <c r="J497" i="17"/>
  <c r="O497" i="17" s="1"/>
  <c r="L497" i="17"/>
  <c r="M497" i="17" s="1"/>
  <c r="I498" i="17"/>
  <c r="N498" i="17" s="1"/>
  <c r="J498" i="17"/>
  <c r="O498" i="17" s="1"/>
  <c r="L498" i="17"/>
  <c r="M498" i="17" s="1"/>
  <c r="I499" i="17"/>
  <c r="N499" i="17" s="1"/>
  <c r="J499" i="17"/>
  <c r="O499" i="17" s="1"/>
  <c r="L499" i="17"/>
  <c r="M499" i="17" s="1"/>
  <c r="I500" i="17"/>
  <c r="N500" i="17" s="1"/>
  <c r="J500" i="17"/>
  <c r="O500" i="17" s="1"/>
  <c r="L500" i="17"/>
  <c r="M500" i="17" s="1"/>
  <c r="I501" i="17"/>
  <c r="N501" i="17" s="1"/>
  <c r="J501" i="17"/>
  <c r="O501" i="17" s="1"/>
  <c r="L501" i="17"/>
  <c r="M501" i="17" s="1"/>
  <c r="I502" i="17"/>
  <c r="N502" i="17" s="1"/>
  <c r="J502" i="17"/>
  <c r="O502" i="17" s="1"/>
  <c r="L502" i="17"/>
  <c r="M502" i="17" s="1"/>
  <c r="I503" i="17"/>
  <c r="N503" i="17" s="1"/>
  <c r="J503" i="17"/>
  <c r="O503" i="17" s="1"/>
  <c r="L503" i="17"/>
  <c r="M503" i="17" s="1"/>
  <c r="I504" i="17"/>
  <c r="N504" i="17" s="1"/>
  <c r="J504" i="17"/>
  <c r="O504" i="17" s="1"/>
  <c r="L504" i="17"/>
  <c r="M504" i="17" s="1"/>
  <c r="I505" i="17"/>
  <c r="N505" i="17" s="1"/>
  <c r="J505" i="17"/>
  <c r="O505" i="17" s="1"/>
  <c r="L505" i="17"/>
  <c r="M505" i="17" s="1"/>
  <c r="I506" i="17"/>
  <c r="N506" i="17" s="1"/>
  <c r="J506" i="17"/>
  <c r="O506" i="17" s="1"/>
  <c r="L506" i="17"/>
  <c r="M506" i="17" s="1"/>
  <c r="I507" i="17"/>
  <c r="N507" i="17" s="1"/>
  <c r="J507" i="17"/>
  <c r="O507" i="17" s="1"/>
  <c r="L507" i="17"/>
  <c r="M507" i="17" s="1"/>
  <c r="I508" i="17"/>
  <c r="N508" i="17" s="1"/>
  <c r="J508" i="17"/>
  <c r="O508" i="17" s="1"/>
  <c r="L508" i="17"/>
  <c r="M508" i="17" s="1"/>
  <c r="I509" i="17"/>
  <c r="N509" i="17" s="1"/>
  <c r="J509" i="17"/>
  <c r="O509" i="17" s="1"/>
  <c r="L509" i="17"/>
  <c r="M509" i="17" s="1"/>
  <c r="I510" i="17"/>
  <c r="N510" i="17" s="1"/>
  <c r="J510" i="17"/>
  <c r="O510" i="17" s="1"/>
  <c r="L510" i="17"/>
  <c r="M510" i="17" s="1"/>
  <c r="I511" i="17"/>
  <c r="N511" i="17" s="1"/>
  <c r="J511" i="17"/>
  <c r="O511" i="17" s="1"/>
  <c r="L511" i="17"/>
  <c r="M511" i="17" s="1"/>
  <c r="I512" i="17"/>
  <c r="N512" i="17" s="1"/>
  <c r="J512" i="17"/>
  <c r="O512" i="17" s="1"/>
  <c r="L512" i="17"/>
  <c r="M512" i="17" s="1"/>
  <c r="I513" i="17"/>
  <c r="N513" i="17" s="1"/>
  <c r="J513" i="17"/>
  <c r="O513" i="17" s="1"/>
  <c r="L513" i="17"/>
  <c r="M513" i="17" s="1"/>
  <c r="I514" i="17"/>
  <c r="N514" i="17" s="1"/>
  <c r="J514" i="17"/>
  <c r="O514" i="17" s="1"/>
  <c r="L514" i="17"/>
  <c r="M514" i="17" s="1"/>
  <c r="I515" i="17"/>
  <c r="N515" i="17" s="1"/>
  <c r="J515" i="17"/>
  <c r="O515" i="17" s="1"/>
  <c r="L515" i="17"/>
  <c r="M515" i="17" s="1"/>
  <c r="I516" i="17"/>
  <c r="N516" i="17" s="1"/>
  <c r="J516" i="17"/>
  <c r="O516" i="17" s="1"/>
  <c r="L516" i="17"/>
  <c r="M516" i="17" s="1"/>
  <c r="I517" i="17"/>
  <c r="N517" i="17" s="1"/>
  <c r="J517" i="17"/>
  <c r="O517" i="17" s="1"/>
  <c r="L517" i="17"/>
  <c r="M517" i="17" s="1"/>
  <c r="I518" i="17"/>
  <c r="N518" i="17" s="1"/>
  <c r="J518" i="17"/>
  <c r="O518" i="17" s="1"/>
  <c r="L518" i="17"/>
  <c r="M518" i="17" s="1"/>
  <c r="I519" i="17"/>
  <c r="N519" i="17" s="1"/>
  <c r="J519" i="17"/>
  <c r="O519" i="17" s="1"/>
  <c r="L519" i="17"/>
  <c r="M519" i="17" s="1"/>
  <c r="I520" i="17"/>
  <c r="N520" i="17" s="1"/>
  <c r="J520" i="17"/>
  <c r="O520" i="17" s="1"/>
  <c r="L520" i="17"/>
  <c r="M520" i="17" s="1"/>
  <c r="I521" i="17"/>
  <c r="N521" i="17" s="1"/>
  <c r="J521" i="17"/>
  <c r="O521" i="17" s="1"/>
  <c r="L521" i="17"/>
  <c r="M521" i="17" s="1"/>
  <c r="I522" i="17"/>
  <c r="N522" i="17" s="1"/>
  <c r="J522" i="17"/>
  <c r="O522" i="17" s="1"/>
  <c r="L522" i="17"/>
  <c r="M522" i="17" s="1"/>
  <c r="I523" i="17"/>
  <c r="N523" i="17" s="1"/>
  <c r="J523" i="17"/>
  <c r="O523" i="17" s="1"/>
  <c r="L523" i="17"/>
  <c r="M523" i="17" s="1"/>
  <c r="I524" i="17"/>
  <c r="N524" i="17" s="1"/>
  <c r="J524" i="17"/>
  <c r="O524" i="17" s="1"/>
  <c r="L524" i="17"/>
  <c r="M524" i="17" s="1"/>
  <c r="I525" i="17"/>
  <c r="N525" i="17" s="1"/>
  <c r="J525" i="17"/>
  <c r="O525" i="17" s="1"/>
  <c r="L525" i="17"/>
  <c r="M525" i="17" s="1"/>
  <c r="I526" i="17"/>
  <c r="N526" i="17" s="1"/>
  <c r="J526" i="17"/>
  <c r="O526" i="17" s="1"/>
  <c r="L526" i="17"/>
  <c r="M526" i="17" s="1"/>
  <c r="I527" i="17"/>
  <c r="N527" i="17" s="1"/>
  <c r="J527" i="17"/>
  <c r="O527" i="17" s="1"/>
  <c r="L527" i="17"/>
  <c r="M527" i="17" s="1"/>
  <c r="I528" i="17"/>
  <c r="N528" i="17" s="1"/>
  <c r="J528" i="17"/>
  <c r="O528" i="17" s="1"/>
  <c r="L528" i="17"/>
  <c r="M528" i="17" s="1"/>
  <c r="I529" i="17"/>
  <c r="N529" i="17" s="1"/>
  <c r="J529" i="17"/>
  <c r="O529" i="17" s="1"/>
  <c r="L529" i="17"/>
  <c r="M529" i="17" s="1"/>
  <c r="I530" i="17"/>
  <c r="N530" i="17" s="1"/>
  <c r="J530" i="17"/>
  <c r="O530" i="17" s="1"/>
  <c r="L530" i="17"/>
  <c r="M530" i="17" s="1"/>
  <c r="I531" i="17"/>
  <c r="N531" i="17" s="1"/>
  <c r="J531" i="17"/>
  <c r="O531" i="17" s="1"/>
  <c r="L531" i="17"/>
  <c r="M531" i="17" s="1"/>
  <c r="I532" i="17"/>
  <c r="N532" i="17" s="1"/>
  <c r="J532" i="17"/>
  <c r="O532" i="17" s="1"/>
  <c r="L532" i="17"/>
  <c r="M532" i="17" s="1"/>
  <c r="I533" i="17"/>
  <c r="N533" i="17" s="1"/>
  <c r="J533" i="17"/>
  <c r="O533" i="17" s="1"/>
  <c r="L533" i="17"/>
  <c r="M533" i="17" s="1"/>
  <c r="I534" i="17"/>
  <c r="N534" i="17" s="1"/>
  <c r="J534" i="17"/>
  <c r="O534" i="17" s="1"/>
  <c r="L534" i="17"/>
  <c r="M534" i="17" s="1"/>
  <c r="I535" i="17"/>
  <c r="N535" i="17" s="1"/>
  <c r="J535" i="17"/>
  <c r="O535" i="17" s="1"/>
  <c r="L535" i="17"/>
  <c r="M535" i="17" s="1"/>
  <c r="I536" i="17"/>
  <c r="N536" i="17" s="1"/>
  <c r="J536" i="17"/>
  <c r="O536" i="17" s="1"/>
  <c r="L536" i="17"/>
  <c r="M536" i="17" s="1"/>
  <c r="I537" i="17"/>
  <c r="N537" i="17" s="1"/>
  <c r="J537" i="17"/>
  <c r="O537" i="17" s="1"/>
  <c r="L537" i="17"/>
  <c r="M537" i="17" s="1"/>
  <c r="I538" i="17"/>
  <c r="N538" i="17" s="1"/>
  <c r="J538" i="17"/>
  <c r="O538" i="17" s="1"/>
  <c r="L538" i="17"/>
  <c r="M538" i="17" s="1"/>
  <c r="I539" i="17"/>
  <c r="N539" i="17" s="1"/>
  <c r="J539" i="17"/>
  <c r="O539" i="17" s="1"/>
  <c r="L539" i="17"/>
  <c r="M539" i="17" s="1"/>
  <c r="I540" i="17"/>
  <c r="N540" i="17" s="1"/>
  <c r="J540" i="17"/>
  <c r="O540" i="17" s="1"/>
  <c r="L540" i="17"/>
  <c r="M540" i="17" s="1"/>
  <c r="I541" i="17"/>
  <c r="N541" i="17" s="1"/>
  <c r="J541" i="17"/>
  <c r="O541" i="17" s="1"/>
  <c r="L541" i="17"/>
  <c r="M541" i="17" s="1"/>
  <c r="I542" i="17"/>
  <c r="N542" i="17" s="1"/>
  <c r="J542" i="17"/>
  <c r="O542" i="17" s="1"/>
  <c r="L542" i="17"/>
  <c r="M542" i="17" s="1"/>
  <c r="I543" i="17"/>
  <c r="N543" i="17" s="1"/>
  <c r="J543" i="17"/>
  <c r="O543" i="17" s="1"/>
  <c r="L543" i="17"/>
  <c r="M543" i="17" s="1"/>
  <c r="I544" i="17"/>
  <c r="N544" i="17" s="1"/>
  <c r="J544" i="17"/>
  <c r="O544" i="17" s="1"/>
  <c r="L544" i="17"/>
  <c r="M544" i="17" s="1"/>
  <c r="I545" i="17"/>
  <c r="N545" i="17" s="1"/>
  <c r="J545" i="17"/>
  <c r="O545" i="17" s="1"/>
  <c r="L545" i="17"/>
  <c r="M545" i="17" s="1"/>
  <c r="I546" i="17"/>
  <c r="N546" i="17" s="1"/>
  <c r="J546" i="17"/>
  <c r="O546" i="17" s="1"/>
  <c r="L546" i="17"/>
  <c r="M546" i="17" s="1"/>
  <c r="I547" i="17"/>
  <c r="N547" i="17" s="1"/>
  <c r="J547" i="17"/>
  <c r="O547" i="17" s="1"/>
  <c r="L547" i="17"/>
  <c r="M547" i="17" s="1"/>
  <c r="I548" i="17"/>
  <c r="N548" i="17" s="1"/>
  <c r="J548" i="17"/>
  <c r="O548" i="17" s="1"/>
  <c r="L548" i="17"/>
  <c r="M548" i="17" s="1"/>
  <c r="I549" i="17"/>
  <c r="N549" i="17" s="1"/>
  <c r="J549" i="17"/>
  <c r="O549" i="17" s="1"/>
  <c r="L549" i="17"/>
  <c r="M549" i="17" s="1"/>
  <c r="I550" i="17"/>
  <c r="N550" i="17" s="1"/>
  <c r="J550" i="17"/>
  <c r="O550" i="17" s="1"/>
  <c r="L550" i="17"/>
  <c r="M550" i="17" s="1"/>
  <c r="I551" i="17"/>
  <c r="N551" i="17" s="1"/>
  <c r="J551" i="17"/>
  <c r="O551" i="17" s="1"/>
  <c r="L551" i="17"/>
  <c r="M551" i="17" s="1"/>
  <c r="I552" i="17"/>
  <c r="N552" i="17" s="1"/>
  <c r="J552" i="17"/>
  <c r="O552" i="17" s="1"/>
  <c r="L552" i="17"/>
  <c r="M552" i="17" s="1"/>
  <c r="I553" i="17"/>
  <c r="N553" i="17" s="1"/>
  <c r="J553" i="17"/>
  <c r="O553" i="17" s="1"/>
  <c r="L553" i="17"/>
  <c r="M553" i="17" s="1"/>
  <c r="I554" i="17"/>
  <c r="N554" i="17" s="1"/>
  <c r="J554" i="17"/>
  <c r="O554" i="17" s="1"/>
  <c r="L554" i="17"/>
  <c r="M554" i="17" s="1"/>
  <c r="I555" i="17"/>
  <c r="N555" i="17" s="1"/>
  <c r="J555" i="17"/>
  <c r="O555" i="17" s="1"/>
  <c r="L555" i="17"/>
  <c r="M555" i="17" s="1"/>
  <c r="I556" i="17"/>
  <c r="N556" i="17" s="1"/>
  <c r="J556" i="17"/>
  <c r="O556" i="17" s="1"/>
  <c r="L556" i="17"/>
  <c r="M556" i="17" s="1"/>
  <c r="I557" i="17"/>
  <c r="N557" i="17" s="1"/>
  <c r="J557" i="17"/>
  <c r="O557" i="17" s="1"/>
  <c r="L557" i="17"/>
  <c r="M557" i="17" s="1"/>
  <c r="I558" i="17"/>
  <c r="N558" i="17" s="1"/>
  <c r="J558" i="17"/>
  <c r="O558" i="17" s="1"/>
  <c r="L558" i="17"/>
  <c r="M558" i="17" s="1"/>
  <c r="I559" i="17"/>
  <c r="N559" i="17" s="1"/>
  <c r="J559" i="17"/>
  <c r="O559" i="17" s="1"/>
  <c r="L559" i="17"/>
  <c r="M559" i="17" s="1"/>
  <c r="I560" i="17"/>
  <c r="N560" i="17" s="1"/>
  <c r="J560" i="17"/>
  <c r="O560" i="17" s="1"/>
  <c r="L560" i="17"/>
  <c r="M560" i="17" s="1"/>
  <c r="I561" i="17"/>
  <c r="N561" i="17" s="1"/>
  <c r="J561" i="17"/>
  <c r="O561" i="17" s="1"/>
  <c r="L561" i="17"/>
  <c r="M561" i="17" s="1"/>
  <c r="I562" i="17"/>
  <c r="N562" i="17" s="1"/>
  <c r="J562" i="17"/>
  <c r="O562" i="17" s="1"/>
  <c r="L562" i="17"/>
  <c r="M562" i="17" s="1"/>
  <c r="I563" i="17"/>
  <c r="N563" i="17" s="1"/>
  <c r="J563" i="17"/>
  <c r="O563" i="17" s="1"/>
  <c r="L563" i="17"/>
  <c r="M563" i="17" s="1"/>
  <c r="I564" i="17"/>
  <c r="N564" i="17" s="1"/>
  <c r="J564" i="17"/>
  <c r="O564" i="17" s="1"/>
  <c r="L564" i="17"/>
  <c r="M564" i="17" s="1"/>
  <c r="I565" i="17"/>
  <c r="N565" i="17" s="1"/>
  <c r="J565" i="17"/>
  <c r="O565" i="17" s="1"/>
  <c r="L565" i="17"/>
  <c r="M565" i="17" s="1"/>
  <c r="I566" i="17"/>
  <c r="N566" i="17" s="1"/>
  <c r="J566" i="17"/>
  <c r="O566" i="17" s="1"/>
  <c r="L566" i="17"/>
  <c r="M566" i="17" s="1"/>
  <c r="I567" i="17"/>
  <c r="N567" i="17" s="1"/>
  <c r="J567" i="17"/>
  <c r="O567" i="17" s="1"/>
  <c r="L567" i="17"/>
  <c r="M567" i="17" s="1"/>
  <c r="I568" i="17"/>
  <c r="N568" i="17" s="1"/>
  <c r="J568" i="17"/>
  <c r="O568" i="17" s="1"/>
  <c r="L568" i="17"/>
  <c r="M568" i="17" s="1"/>
  <c r="I569" i="17"/>
  <c r="N569" i="17" s="1"/>
  <c r="J569" i="17"/>
  <c r="O569" i="17" s="1"/>
  <c r="L569" i="17"/>
  <c r="M569" i="17" s="1"/>
  <c r="I570" i="17"/>
  <c r="N570" i="17" s="1"/>
  <c r="J570" i="17"/>
  <c r="O570" i="17" s="1"/>
  <c r="L570" i="17"/>
  <c r="M570" i="17" s="1"/>
  <c r="I571" i="17"/>
  <c r="N571" i="17" s="1"/>
  <c r="J571" i="17"/>
  <c r="O571" i="17" s="1"/>
  <c r="L571" i="17"/>
  <c r="M571" i="17" s="1"/>
  <c r="I572" i="17"/>
  <c r="N572" i="17" s="1"/>
  <c r="J572" i="17"/>
  <c r="O572" i="17" s="1"/>
  <c r="L572" i="17"/>
  <c r="M572" i="17" s="1"/>
  <c r="I573" i="17"/>
  <c r="N573" i="17" s="1"/>
  <c r="J573" i="17"/>
  <c r="O573" i="17" s="1"/>
  <c r="L573" i="17"/>
  <c r="M573" i="17" s="1"/>
  <c r="I574" i="17"/>
  <c r="N574" i="17" s="1"/>
  <c r="J574" i="17"/>
  <c r="O574" i="17" s="1"/>
  <c r="L574" i="17"/>
  <c r="M574" i="17" s="1"/>
  <c r="I575" i="17"/>
  <c r="N575" i="17" s="1"/>
  <c r="J575" i="17"/>
  <c r="O575" i="17" s="1"/>
  <c r="L575" i="17"/>
  <c r="M575" i="17" s="1"/>
  <c r="I576" i="17"/>
  <c r="N576" i="17" s="1"/>
  <c r="J576" i="17"/>
  <c r="O576" i="17" s="1"/>
  <c r="L576" i="17"/>
  <c r="M576" i="17" s="1"/>
  <c r="I577" i="17"/>
  <c r="N577" i="17" s="1"/>
  <c r="J577" i="17"/>
  <c r="O577" i="17" s="1"/>
  <c r="L577" i="17"/>
  <c r="M577" i="17" s="1"/>
  <c r="I578" i="17"/>
  <c r="N578" i="17" s="1"/>
  <c r="J578" i="17"/>
  <c r="O578" i="17" s="1"/>
  <c r="L578" i="17"/>
  <c r="M578" i="17" s="1"/>
  <c r="I579" i="17"/>
  <c r="N579" i="17" s="1"/>
  <c r="J579" i="17"/>
  <c r="O579" i="17" s="1"/>
  <c r="L579" i="17"/>
  <c r="M579" i="17" s="1"/>
  <c r="I580" i="17"/>
  <c r="N580" i="17" s="1"/>
  <c r="J580" i="17"/>
  <c r="O580" i="17" s="1"/>
  <c r="L580" i="17"/>
  <c r="M580" i="17" s="1"/>
  <c r="I581" i="17"/>
  <c r="N581" i="17" s="1"/>
  <c r="J581" i="17"/>
  <c r="O581" i="17" s="1"/>
  <c r="L581" i="17"/>
  <c r="M581" i="17" s="1"/>
  <c r="I582" i="17"/>
  <c r="N582" i="17" s="1"/>
  <c r="J582" i="17"/>
  <c r="O582" i="17" s="1"/>
  <c r="L582" i="17"/>
  <c r="M582" i="17" s="1"/>
  <c r="I583" i="17"/>
  <c r="N583" i="17" s="1"/>
  <c r="J583" i="17"/>
  <c r="O583" i="17" s="1"/>
  <c r="L583" i="17"/>
  <c r="M583" i="17" s="1"/>
  <c r="I584" i="17"/>
  <c r="N584" i="17" s="1"/>
  <c r="J584" i="17"/>
  <c r="O584" i="17" s="1"/>
  <c r="L584" i="17"/>
  <c r="M584" i="17" s="1"/>
  <c r="I585" i="17"/>
  <c r="N585" i="17" s="1"/>
  <c r="J585" i="17"/>
  <c r="O585" i="17" s="1"/>
  <c r="L585" i="17"/>
  <c r="M585" i="17" s="1"/>
  <c r="I586" i="17"/>
  <c r="N586" i="17" s="1"/>
  <c r="J586" i="17"/>
  <c r="O586" i="17" s="1"/>
  <c r="L586" i="17"/>
  <c r="M586" i="17" s="1"/>
  <c r="I587" i="17"/>
  <c r="N587" i="17" s="1"/>
  <c r="J587" i="17"/>
  <c r="O587" i="17" s="1"/>
  <c r="L587" i="17"/>
  <c r="M587" i="17" s="1"/>
  <c r="I588" i="17"/>
  <c r="N588" i="17" s="1"/>
  <c r="J588" i="17"/>
  <c r="O588" i="17" s="1"/>
  <c r="L588" i="17"/>
  <c r="M588" i="17" s="1"/>
  <c r="I589" i="17"/>
  <c r="N589" i="17" s="1"/>
  <c r="J589" i="17"/>
  <c r="O589" i="17" s="1"/>
  <c r="L589" i="17"/>
  <c r="M589" i="17" s="1"/>
  <c r="I590" i="17"/>
  <c r="N590" i="17" s="1"/>
  <c r="J590" i="17"/>
  <c r="O590" i="17" s="1"/>
  <c r="L590" i="17"/>
  <c r="M590" i="17" s="1"/>
  <c r="I591" i="17"/>
  <c r="N591" i="17" s="1"/>
  <c r="J591" i="17"/>
  <c r="O591" i="17" s="1"/>
  <c r="L591" i="17"/>
  <c r="M591" i="17" s="1"/>
  <c r="I592" i="17"/>
  <c r="N592" i="17" s="1"/>
  <c r="J592" i="17"/>
  <c r="O592" i="17" s="1"/>
  <c r="L592" i="17"/>
  <c r="M592" i="17" s="1"/>
  <c r="I593" i="17"/>
  <c r="N593" i="17" s="1"/>
  <c r="J593" i="17"/>
  <c r="O593" i="17" s="1"/>
  <c r="L593" i="17"/>
  <c r="M593" i="17" s="1"/>
  <c r="I594" i="17"/>
  <c r="N594" i="17" s="1"/>
  <c r="J594" i="17"/>
  <c r="O594" i="17" s="1"/>
  <c r="L594" i="17"/>
  <c r="M594" i="17" s="1"/>
  <c r="I595" i="17"/>
  <c r="N595" i="17" s="1"/>
  <c r="J595" i="17"/>
  <c r="O595" i="17" s="1"/>
  <c r="L595" i="17"/>
  <c r="M595" i="17" s="1"/>
  <c r="I596" i="17"/>
  <c r="N596" i="17" s="1"/>
  <c r="J596" i="17"/>
  <c r="O596" i="17" s="1"/>
  <c r="L596" i="17"/>
  <c r="M596" i="17" s="1"/>
  <c r="I597" i="17"/>
  <c r="N597" i="17" s="1"/>
  <c r="J597" i="17"/>
  <c r="O597" i="17" s="1"/>
  <c r="L597" i="17"/>
  <c r="M597" i="17" s="1"/>
  <c r="I598" i="17"/>
  <c r="N598" i="17" s="1"/>
  <c r="J598" i="17"/>
  <c r="O598" i="17" s="1"/>
  <c r="L598" i="17"/>
  <c r="M598" i="17" s="1"/>
  <c r="I599" i="17"/>
  <c r="N599" i="17" s="1"/>
  <c r="J599" i="17"/>
  <c r="O599" i="17" s="1"/>
  <c r="L599" i="17"/>
  <c r="M599" i="17" s="1"/>
  <c r="I600" i="17"/>
  <c r="N600" i="17" s="1"/>
  <c r="J600" i="17"/>
  <c r="O600" i="17" s="1"/>
  <c r="L600" i="17"/>
  <c r="M600" i="17" s="1"/>
  <c r="I601" i="17"/>
  <c r="N601" i="17" s="1"/>
  <c r="J601" i="17"/>
  <c r="O601" i="17" s="1"/>
  <c r="L601" i="17"/>
  <c r="M601" i="17" s="1"/>
  <c r="I602" i="17"/>
  <c r="N602" i="17" s="1"/>
  <c r="J602" i="17"/>
  <c r="O602" i="17" s="1"/>
  <c r="L602" i="17"/>
  <c r="M602" i="17" s="1"/>
  <c r="I603" i="17"/>
  <c r="N603" i="17" s="1"/>
  <c r="J603" i="17"/>
  <c r="O603" i="17" s="1"/>
  <c r="L603" i="17"/>
  <c r="M603" i="17" s="1"/>
  <c r="I604" i="17"/>
  <c r="N604" i="17" s="1"/>
  <c r="J604" i="17"/>
  <c r="O604" i="17" s="1"/>
  <c r="L604" i="17"/>
  <c r="M604" i="17" s="1"/>
  <c r="I605" i="17"/>
  <c r="N605" i="17" s="1"/>
  <c r="J605" i="17"/>
  <c r="O605" i="17" s="1"/>
  <c r="L605" i="17"/>
  <c r="M605" i="17" s="1"/>
  <c r="I606" i="17"/>
  <c r="N606" i="17" s="1"/>
  <c r="J606" i="17"/>
  <c r="O606" i="17" s="1"/>
  <c r="L606" i="17"/>
  <c r="M606" i="17" s="1"/>
  <c r="I607" i="17"/>
  <c r="N607" i="17" s="1"/>
  <c r="J607" i="17"/>
  <c r="O607" i="17" s="1"/>
  <c r="L607" i="17"/>
  <c r="M607" i="17" s="1"/>
  <c r="I608" i="17"/>
  <c r="N608" i="17" s="1"/>
  <c r="J608" i="17"/>
  <c r="O608" i="17" s="1"/>
  <c r="L608" i="17"/>
  <c r="M608" i="17" s="1"/>
  <c r="I609" i="17"/>
  <c r="N609" i="17" s="1"/>
  <c r="J609" i="17"/>
  <c r="O609" i="17" s="1"/>
  <c r="L609" i="17"/>
  <c r="M609" i="17" s="1"/>
  <c r="I610" i="17"/>
  <c r="N610" i="17" s="1"/>
  <c r="J610" i="17"/>
  <c r="O610" i="17" s="1"/>
  <c r="L610" i="17"/>
  <c r="M610" i="17" s="1"/>
  <c r="I611" i="17"/>
  <c r="N611" i="17" s="1"/>
  <c r="J611" i="17"/>
  <c r="O611" i="17" s="1"/>
  <c r="L611" i="17"/>
  <c r="M611" i="17" s="1"/>
  <c r="I612" i="17"/>
  <c r="N612" i="17" s="1"/>
  <c r="J612" i="17"/>
  <c r="O612" i="17" s="1"/>
  <c r="L612" i="17"/>
  <c r="M612" i="17" s="1"/>
  <c r="I613" i="17"/>
  <c r="N613" i="17" s="1"/>
  <c r="J613" i="17"/>
  <c r="O613" i="17" s="1"/>
  <c r="L613" i="17"/>
  <c r="M613" i="17" s="1"/>
  <c r="I614" i="17"/>
  <c r="N614" i="17" s="1"/>
  <c r="J614" i="17"/>
  <c r="O614" i="17" s="1"/>
  <c r="L614" i="17"/>
  <c r="M614" i="17" s="1"/>
  <c r="I615" i="17"/>
  <c r="N615" i="17" s="1"/>
  <c r="J615" i="17"/>
  <c r="O615" i="17" s="1"/>
  <c r="L615" i="17"/>
  <c r="M615" i="17" s="1"/>
  <c r="I616" i="17"/>
  <c r="N616" i="17" s="1"/>
  <c r="J616" i="17"/>
  <c r="O616" i="17" s="1"/>
  <c r="L616" i="17"/>
  <c r="M616" i="17" s="1"/>
  <c r="I617" i="17"/>
  <c r="N617" i="17" s="1"/>
  <c r="J617" i="17"/>
  <c r="O617" i="17" s="1"/>
  <c r="L617" i="17"/>
  <c r="M617" i="17" s="1"/>
  <c r="I618" i="17"/>
  <c r="N618" i="17" s="1"/>
  <c r="J618" i="17"/>
  <c r="O618" i="17" s="1"/>
  <c r="L618" i="17"/>
  <c r="M618" i="17" s="1"/>
  <c r="I619" i="17"/>
  <c r="N619" i="17" s="1"/>
  <c r="J619" i="17"/>
  <c r="O619" i="17" s="1"/>
  <c r="L619" i="17"/>
  <c r="M619" i="17" s="1"/>
  <c r="I620" i="17"/>
  <c r="N620" i="17" s="1"/>
  <c r="J620" i="17"/>
  <c r="O620" i="17" s="1"/>
  <c r="L620" i="17"/>
  <c r="M620" i="17" s="1"/>
  <c r="I621" i="17"/>
  <c r="N621" i="17" s="1"/>
  <c r="J621" i="17"/>
  <c r="O621" i="17" s="1"/>
  <c r="L621" i="17"/>
  <c r="M621" i="17" s="1"/>
  <c r="I622" i="17"/>
  <c r="N622" i="17" s="1"/>
  <c r="J622" i="17"/>
  <c r="O622" i="17" s="1"/>
  <c r="L622" i="17"/>
  <c r="M622" i="17" s="1"/>
  <c r="I623" i="17"/>
  <c r="N623" i="17" s="1"/>
  <c r="J623" i="17"/>
  <c r="O623" i="17" s="1"/>
  <c r="L623" i="17"/>
  <c r="M623" i="17" s="1"/>
  <c r="I624" i="17"/>
  <c r="N624" i="17" s="1"/>
  <c r="J624" i="17"/>
  <c r="O624" i="17" s="1"/>
  <c r="L624" i="17"/>
  <c r="M624" i="17" s="1"/>
  <c r="I625" i="17"/>
  <c r="N625" i="17" s="1"/>
  <c r="J625" i="17"/>
  <c r="O625" i="17" s="1"/>
  <c r="L625" i="17"/>
  <c r="M625" i="17" s="1"/>
  <c r="I626" i="17"/>
  <c r="N626" i="17" s="1"/>
  <c r="J626" i="17"/>
  <c r="O626" i="17" s="1"/>
  <c r="L626" i="17"/>
  <c r="M626" i="17" s="1"/>
  <c r="I627" i="17"/>
  <c r="N627" i="17" s="1"/>
  <c r="J627" i="17"/>
  <c r="O627" i="17" s="1"/>
  <c r="L627" i="17"/>
  <c r="M627" i="17" s="1"/>
  <c r="I628" i="17"/>
  <c r="N628" i="17" s="1"/>
  <c r="J628" i="17"/>
  <c r="O628" i="17" s="1"/>
  <c r="L628" i="17"/>
  <c r="M628" i="17" s="1"/>
  <c r="I629" i="17"/>
  <c r="N629" i="17" s="1"/>
  <c r="J629" i="17"/>
  <c r="O629" i="17" s="1"/>
  <c r="L629" i="17"/>
  <c r="M629" i="17" s="1"/>
  <c r="I630" i="17"/>
  <c r="N630" i="17" s="1"/>
  <c r="J630" i="17"/>
  <c r="O630" i="17" s="1"/>
  <c r="L630" i="17"/>
  <c r="M630" i="17" s="1"/>
  <c r="I631" i="17"/>
  <c r="N631" i="17" s="1"/>
  <c r="J631" i="17"/>
  <c r="O631" i="17" s="1"/>
  <c r="L631" i="17"/>
  <c r="M631" i="17" s="1"/>
  <c r="I632" i="17"/>
  <c r="N632" i="17" s="1"/>
  <c r="J632" i="17"/>
  <c r="O632" i="17" s="1"/>
  <c r="L632" i="17"/>
  <c r="M632" i="17" s="1"/>
  <c r="I633" i="17"/>
  <c r="N633" i="17" s="1"/>
  <c r="J633" i="17"/>
  <c r="O633" i="17" s="1"/>
  <c r="L633" i="17"/>
  <c r="M633" i="17" s="1"/>
  <c r="I634" i="17"/>
  <c r="N634" i="17" s="1"/>
  <c r="J634" i="17"/>
  <c r="O634" i="17" s="1"/>
  <c r="L634" i="17"/>
  <c r="M634" i="17" s="1"/>
  <c r="I635" i="17"/>
  <c r="N635" i="17" s="1"/>
  <c r="J635" i="17"/>
  <c r="O635" i="17" s="1"/>
  <c r="L635" i="17"/>
  <c r="M635" i="17" s="1"/>
  <c r="I636" i="17"/>
  <c r="N636" i="17" s="1"/>
  <c r="J636" i="17"/>
  <c r="O636" i="17" s="1"/>
  <c r="L636" i="17"/>
  <c r="M636" i="17" s="1"/>
  <c r="I637" i="17"/>
  <c r="N637" i="17" s="1"/>
  <c r="J637" i="17"/>
  <c r="O637" i="17" s="1"/>
  <c r="L637" i="17"/>
  <c r="M637" i="17" s="1"/>
  <c r="I638" i="17"/>
  <c r="N638" i="17" s="1"/>
  <c r="J638" i="17"/>
  <c r="O638" i="17" s="1"/>
  <c r="L638" i="17"/>
  <c r="M638" i="17" s="1"/>
  <c r="I639" i="17"/>
  <c r="N639" i="17" s="1"/>
  <c r="J639" i="17"/>
  <c r="O639" i="17" s="1"/>
  <c r="L639" i="17"/>
  <c r="M639" i="17" s="1"/>
  <c r="I640" i="17"/>
  <c r="N640" i="17" s="1"/>
  <c r="J640" i="17"/>
  <c r="O640" i="17" s="1"/>
  <c r="L640" i="17"/>
  <c r="M640" i="17" s="1"/>
  <c r="I641" i="17"/>
  <c r="N641" i="17" s="1"/>
  <c r="J641" i="17"/>
  <c r="O641" i="17" s="1"/>
  <c r="L641" i="17"/>
  <c r="M641" i="17" s="1"/>
  <c r="I642" i="17"/>
  <c r="N642" i="17" s="1"/>
  <c r="J642" i="17"/>
  <c r="O642" i="17" s="1"/>
  <c r="L642" i="17"/>
  <c r="M642" i="17" s="1"/>
  <c r="I643" i="17"/>
  <c r="N643" i="17" s="1"/>
  <c r="J643" i="17"/>
  <c r="O643" i="17" s="1"/>
  <c r="L643" i="17"/>
  <c r="M643" i="17" s="1"/>
  <c r="I644" i="17"/>
  <c r="N644" i="17" s="1"/>
  <c r="J644" i="17"/>
  <c r="O644" i="17" s="1"/>
  <c r="L644" i="17"/>
  <c r="M644" i="17" s="1"/>
  <c r="I645" i="17"/>
  <c r="N645" i="17" s="1"/>
  <c r="J645" i="17"/>
  <c r="O645" i="17" s="1"/>
  <c r="L645" i="17"/>
  <c r="M645" i="17" s="1"/>
  <c r="I646" i="17"/>
  <c r="N646" i="17" s="1"/>
  <c r="J646" i="17"/>
  <c r="O646" i="17" s="1"/>
  <c r="L646" i="17"/>
  <c r="M646" i="17" s="1"/>
  <c r="I647" i="17"/>
  <c r="N647" i="17" s="1"/>
  <c r="J647" i="17"/>
  <c r="O647" i="17" s="1"/>
  <c r="L647" i="17"/>
  <c r="M647" i="17" s="1"/>
  <c r="I648" i="17"/>
  <c r="N648" i="17" s="1"/>
  <c r="J648" i="17"/>
  <c r="O648" i="17" s="1"/>
  <c r="L648" i="17"/>
  <c r="M648" i="17" s="1"/>
  <c r="I649" i="17"/>
  <c r="N649" i="17" s="1"/>
  <c r="J649" i="17"/>
  <c r="O649" i="17" s="1"/>
  <c r="L649" i="17"/>
  <c r="M649" i="17" s="1"/>
  <c r="I650" i="17"/>
  <c r="N650" i="17" s="1"/>
  <c r="J650" i="17"/>
  <c r="O650" i="17" s="1"/>
  <c r="L650" i="17"/>
  <c r="M650" i="17" s="1"/>
  <c r="I651" i="17"/>
  <c r="N651" i="17" s="1"/>
  <c r="J651" i="17"/>
  <c r="O651" i="17" s="1"/>
  <c r="L651" i="17"/>
  <c r="M651" i="17" s="1"/>
  <c r="I652" i="17"/>
  <c r="N652" i="17" s="1"/>
  <c r="J652" i="17"/>
  <c r="O652" i="17" s="1"/>
  <c r="L652" i="17"/>
  <c r="M652" i="17" s="1"/>
  <c r="I653" i="17"/>
  <c r="N653" i="17" s="1"/>
  <c r="J653" i="17"/>
  <c r="O653" i="17" s="1"/>
  <c r="L653" i="17"/>
  <c r="M653" i="17" s="1"/>
  <c r="I654" i="17"/>
  <c r="N654" i="17" s="1"/>
  <c r="J654" i="17"/>
  <c r="O654" i="17" s="1"/>
  <c r="L654" i="17"/>
  <c r="M654" i="17" s="1"/>
  <c r="I655" i="17"/>
  <c r="N655" i="17" s="1"/>
  <c r="J655" i="17"/>
  <c r="O655" i="17" s="1"/>
  <c r="L655" i="17"/>
  <c r="M655" i="17" s="1"/>
  <c r="I656" i="17"/>
  <c r="N656" i="17" s="1"/>
  <c r="J656" i="17"/>
  <c r="O656" i="17" s="1"/>
  <c r="L656" i="17"/>
  <c r="M656" i="17" s="1"/>
  <c r="I657" i="17"/>
  <c r="N657" i="17" s="1"/>
  <c r="J657" i="17"/>
  <c r="O657" i="17" s="1"/>
  <c r="L657" i="17"/>
  <c r="M657" i="17" s="1"/>
  <c r="I658" i="17"/>
  <c r="N658" i="17" s="1"/>
  <c r="J658" i="17"/>
  <c r="O658" i="17" s="1"/>
  <c r="L658" i="17"/>
  <c r="M658" i="17" s="1"/>
  <c r="I659" i="17"/>
  <c r="N659" i="17" s="1"/>
  <c r="J659" i="17"/>
  <c r="O659" i="17" s="1"/>
  <c r="L659" i="17"/>
  <c r="M659" i="17" s="1"/>
  <c r="I660" i="17"/>
  <c r="N660" i="17" s="1"/>
  <c r="J660" i="17"/>
  <c r="O660" i="17" s="1"/>
  <c r="L660" i="17"/>
  <c r="M660" i="17" s="1"/>
  <c r="I661" i="17"/>
  <c r="N661" i="17" s="1"/>
  <c r="J661" i="17"/>
  <c r="O661" i="17" s="1"/>
  <c r="L661" i="17"/>
  <c r="M661" i="17" s="1"/>
  <c r="I662" i="17"/>
  <c r="N662" i="17" s="1"/>
  <c r="J662" i="17"/>
  <c r="O662" i="17" s="1"/>
  <c r="L662" i="17"/>
  <c r="M662" i="17" s="1"/>
  <c r="I663" i="17"/>
  <c r="N663" i="17" s="1"/>
  <c r="J663" i="17"/>
  <c r="O663" i="17" s="1"/>
  <c r="L663" i="17"/>
  <c r="M663" i="17" s="1"/>
  <c r="I664" i="17"/>
  <c r="N664" i="17" s="1"/>
  <c r="J664" i="17"/>
  <c r="O664" i="17" s="1"/>
  <c r="L664" i="17"/>
  <c r="M664" i="17" s="1"/>
  <c r="I665" i="17"/>
  <c r="N665" i="17" s="1"/>
  <c r="J665" i="17"/>
  <c r="O665" i="17" s="1"/>
  <c r="L665" i="17"/>
  <c r="M665" i="17" s="1"/>
  <c r="I666" i="17"/>
  <c r="N666" i="17" s="1"/>
  <c r="J666" i="17"/>
  <c r="O666" i="17" s="1"/>
  <c r="L666" i="17"/>
  <c r="M666" i="17" s="1"/>
  <c r="I667" i="17"/>
  <c r="N667" i="17" s="1"/>
  <c r="J667" i="17"/>
  <c r="O667" i="17" s="1"/>
  <c r="L667" i="17"/>
  <c r="M667" i="17" s="1"/>
  <c r="I668" i="17"/>
  <c r="N668" i="17" s="1"/>
  <c r="J668" i="17"/>
  <c r="O668" i="17" s="1"/>
  <c r="L668" i="17"/>
  <c r="M668" i="17" s="1"/>
  <c r="I669" i="17"/>
  <c r="N669" i="17" s="1"/>
  <c r="J669" i="17"/>
  <c r="O669" i="17" s="1"/>
  <c r="L669" i="17"/>
  <c r="M669" i="17" s="1"/>
  <c r="I670" i="17"/>
  <c r="N670" i="17" s="1"/>
  <c r="J670" i="17"/>
  <c r="O670" i="17" s="1"/>
  <c r="L670" i="17"/>
  <c r="M670" i="17" s="1"/>
  <c r="I671" i="17"/>
  <c r="N671" i="17" s="1"/>
  <c r="J671" i="17"/>
  <c r="O671" i="17" s="1"/>
  <c r="L671" i="17"/>
  <c r="M671" i="17" s="1"/>
  <c r="I672" i="17"/>
  <c r="N672" i="17" s="1"/>
  <c r="J672" i="17"/>
  <c r="O672" i="17" s="1"/>
  <c r="L672" i="17"/>
  <c r="M672" i="17" s="1"/>
  <c r="I673" i="17"/>
  <c r="N673" i="17" s="1"/>
  <c r="J673" i="17"/>
  <c r="O673" i="17" s="1"/>
  <c r="L673" i="17"/>
  <c r="M673" i="17" s="1"/>
  <c r="I674" i="17"/>
  <c r="N674" i="17" s="1"/>
  <c r="J674" i="17"/>
  <c r="O674" i="17" s="1"/>
  <c r="L674" i="17"/>
  <c r="M674" i="17" s="1"/>
  <c r="I675" i="17"/>
  <c r="N675" i="17" s="1"/>
  <c r="J675" i="17"/>
  <c r="O675" i="17" s="1"/>
  <c r="L675" i="17"/>
  <c r="M675" i="17" s="1"/>
  <c r="I676" i="17"/>
  <c r="N676" i="17" s="1"/>
  <c r="J676" i="17"/>
  <c r="O676" i="17" s="1"/>
  <c r="L676" i="17"/>
  <c r="M676" i="17" s="1"/>
  <c r="I677" i="17"/>
  <c r="N677" i="17" s="1"/>
  <c r="J677" i="17"/>
  <c r="O677" i="17" s="1"/>
  <c r="L677" i="17"/>
  <c r="M677" i="17" s="1"/>
  <c r="I678" i="17"/>
  <c r="N678" i="17" s="1"/>
  <c r="J678" i="17"/>
  <c r="O678" i="17" s="1"/>
  <c r="L678" i="17"/>
  <c r="M678" i="17" s="1"/>
  <c r="I679" i="17"/>
  <c r="N679" i="17" s="1"/>
  <c r="J679" i="17"/>
  <c r="O679" i="17" s="1"/>
  <c r="L679" i="17"/>
  <c r="M679" i="17" s="1"/>
  <c r="I680" i="17"/>
  <c r="N680" i="17" s="1"/>
  <c r="J680" i="17"/>
  <c r="O680" i="17" s="1"/>
  <c r="L680" i="17"/>
  <c r="M680" i="17" s="1"/>
  <c r="I681" i="17"/>
  <c r="N681" i="17" s="1"/>
  <c r="J681" i="17"/>
  <c r="O681" i="17" s="1"/>
  <c r="L681" i="17"/>
  <c r="M681" i="17" s="1"/>
  <c r="I682" i="17"/>
  <c r="N682" i="17" s="1"/>
  <c r="J682" i="17"/>
  <c r="O682" i="17" s="1"/>
  <c r="L682" i="17"/>
  <c r="M682" i="17" s="1"/>
  <c r="I683" i="17"/>
  <c r="N683" i="17" s="1"/>
  <c r="J683" i="17"/>
  <c r="O683" i="17" s="1"/>
  <c r="L683" i="17"/>
  <c r="M683" i="17" s="1"/>
  <c r="I684" i="17"/>
  <c r="N684" i="17" s="1"/>
  <c r="J684" i="17"/>
  <c r="O684" i="17" s="1"/>
  <c r="L684" i="17"/>
  <c r="M684" i="17" s="1"/>
  <c r="I685" i="17"/>
  <c r="N685" i="17" s="1"/>
  <c r="J685" i="17"/>
  <c r="O685" i="17" s="1"/>
  <c r="L685" i="17"/>
  <c r="M685" i="17" s="1"/>
  <c r="I686" i="17"/>
  <c r="N686" i="17" s="1"/>
  <c r="J686" i="17"/>
  <c r="O686" i="17" s="1"/>
  <c r="L686" i="17"/>
  <c r="M686" i="17" s="1"/>
  <c r="I687" i="17"/>
  <c r="N687" i="17" s="1"/>
  <c r="J687" i="17"/>
  <c r="O687" i="17" s="1"/>
  <c r="L687" i="17"/>
  <c r="M687" i="17" s="1"/>
  <c r="I688" i="17"/>
  <c r="N688" i="17" s="1"/>
  <c r="J688" i="17"/>
  <c r="O688" i="17" s="1"/>
  <c r="L688" i="17"/>
  <c r="M688" i="17" s="1"/>
  <c r="I689" i="17"/>
  <c r="N689" i="17" s="1"/>
  <c r="J689" i="17"/>
  <c r="O689" i="17" s="1"/>
  <c r="L689" i="17"/>
  <c r="M689" i="17" s="1"/>
  <c r="I690" i="17"/>
  <c r="N690" i="17" s="1"/>
  <c r="J690" i="17"/>
  <c r="O690" i="17" s="1"/>
  <c r="L690" i="17"/>
  <c r="M690" i="17" s="1"/>
  <c r="I691" i="17"/>
  <c r="N691" i="17" s="1"/>
  <c r="J691" i="17"/>
  <c r="O691" i="17" s="1"/>
  <c r="L691" i="17"/>
  <c r="M691" i="17" s="1"/>
  <c r="I692" i="17"/>
  <c r="N692" i="17" s="1"/>
  <c r="J692" i="17"/>
  <c r="O692" i="17" s="1"/>
  <c r="L692" i="17"/>
  <c r="M692" i="17" s="1"/>
  <c r="I693" i="17"/>
  <c r="N693" i="17" s="1"/>
  <c r="J693" i="17"/>
  <c r="O693" i="17" s="1"/>
  <c r="L693" i="17"/>
  <c r="M693" i="17" s="1"/>
  <c r="I694" i="17"/>
  <c r="N694" i="17" s="1"/>
  <c r="J694" i="17"/>
  <c r="O694" i="17" s="1"/>
  <c r="L694" i="17"/>
  <c r="M694" i="17" s="1"/>
  <c r="I695" i="17"/>
  <c r="N695" i="17" s="1"/>
  <c r="J695" i="17"/>
  <c r="O695" i="17" s="1"/>
  <c r="L695" i="17"/>
  <c r="M695" i="17" s="1"/>
  <c r="I696" i="17"/>
  <c r="N696" i="17" s="1"/>
  <c r="J696" i="17"/>
  <c r="O696" i="17" s="1"/>
  <c r="L696" i="17"/>
  <c r="M696" i="17" s="1"/>
  <c r="I697" i="17"/>
  <c r="N697" i="17" s="1"/>
  <c r="J697" i="17"/>
  <c r="O697" i="17" s="1"/>
  <c r="L697" i="17"/>
  <c r="M697" i="17" s="1"/>
  <c r="I698" i="17"/>
  <c r="N698" i="17" s="1"/>
  <c r="J698" i="17"/>
  <c r="O698" i="17" s="1"/>
  <c r="L698" i="17"/>
  <c r="M698" i="17" s="1"/>
  <c r="I699" i="17"/>
  <c r="N699" i="17" s="1"/>
  <c r="J699" i="17"/>
  <c r="O699" i="17" s="1"/>
  <c r="L699" i="17"/>
  <c r="M699" i="17" s="1"/>
  <c r="I700" i="17"/>
  <c r="N700" i="17" s="1"/>
  <c r="J700" i="17"/>
  <c r="O700" i="17" s="1"/>
  <c r="L700" i="17"/>
  <c r="M700" i="17" s="1"/>
  <c r="I701" i="17"/>
  <c r="N701" i="17" s="1"/>
  <c r="J701" i="17"/>
  <c r="O701" i="17" s="1"/>
  <c r="L701" i="17"/>
  <c r="M701" i="17" s="1"/>
  <c r="I702" i="17"/>
  <c r="N702" i="17" s="1"/>
  <c r="J702" i="17"/>
  <c r="O702" i="17" s="1"/>
  <c r="L702" i="17"/>
  <c r="M702" i="17" s="1"/>
  <c r="I703" i="17"/>
  <c r="N703" i="17" s="1"/>
  <c r="J703" i="17"/>
  <c r="O703" i="17" s="1"/>
  <c r="L703" i="17"/>
  <c r="M703" i="17" s="1"/>
  <c r="I704" i="17"/>
  <c r="N704" i="17" s="1"/>
  <c r="J704" i="17"/>
  <c r="O704" i="17" s="1"/>
  <c r="L704" i="17"/>
  <c r="M704" i="17" s="1"/>
  <c r="I705" i="17"/>
  <c r="N705" i="17" s="1"/>
  <c r="J705" i="17"/>
  <c r="O705" i="17" s="1"/>
  <c r="L705" i="17"/>
  <c r="M705" i="17" s="1"/>
  <c r="I706" i="17"/>
  <c r="N706" i="17" s="1"/>
  <c r="J706" i="17"/>
  <c r="O706" i="17" s="1"/>
  <c r="L706" i="17"/>
  <c r="M706" i="17" s="1"/>
  <c r="I707" i="17"/>
  <c r="N707" i="17" s="1"/>
  <c r="J707" i="17"/>
  <c r="O707" i="17" s="1"/>
  <c r="L707" i="17"/>
  <c r="M707" i="17" s="1"/>
  <c r="I708" i="17"/>
  <c r="N708" i="17" s="1"/>
  <c r="J708" i="17"/>
  <c r="O708" i="17" s="1"/>
  <c r="L708" i="17"/>
  <c r="M708" i="17" s="1"/>
  <c r="I709" i="17"/>
  <c r="N709" i="17" s="1"/>
  <c r="J709" i="17"/>
  <c r="O709" i="17" s="1"/>
  <c r="L709" i="17"/>
  <c r="M709" i="17" s="1"/>
  <c r="I710" i="17"/>
  <c r="N710" i="17" s="1"/>
  <c r="J710" i="17"/>
  <c r="O710" i="17" s="1"/>
  <c r="L710" i="17"/>
  <c r="M710" i="17" s="1"/>
  <c r="I711" i="17"/>
  <c r="N711" i="17" s="1"/>
  <c r="J711" i="17"/>
  <c r="O711" i="17" s="1"/>
  <c r="L711" i="17"/>
  <c r="M711" i="17" s="1"/>
  <c r="I712" i="17"/>
  <c r="N712" i="17" s="1"/>
  <c r="J712" i="17"/>
  <c r="O712" i="17" s="1"/>
  <c r="L712" i="17"/>
  <c r="M712" i="17" s="1"/>
  <c r="I713" i="17"/>
  <c r="N713" i="17" s="1"/>
  <c r="J713" i="17"/>
  <c r="O713" i="17" s="1"/>
  <c r="L713" i="17"/>
  <c r="M713" i="17" s="1"/>
  <c r="I714" i="17"/>
  <c r="N714" i="17" s="1"/>
  <c r="J714" i="17"/>
  <c r="O714" i="17" s="1"/>
  <c r="L714" i="17"/>
  <c r="M714" i="17" s="1"/>
  <c r="I715" i="17"/>
  <c r="N715" i="17" s="1"/>
  <c r="J715" i="17"/>
  <c r="O715" i="17" s="1"/>
  <c r="L715" i="17"/>
  <c r="M715" i="17" s="1"/>
  <c r="I716" i="17"/>
  <c r="N716" i="17" s="1"/>
  <c r="J716" i="17"/>
  <c r="O716" i="17" s="1"/>
  <c r="L716" i="17"/>
  <c r="M716" i="17" s="1"/>
  <c r="I717" i="17"/>
  <c r="N717" i="17" s="1"/>
  <c r="J717" i="17"/>
  <c r="O717" i="17" s="1"/>
  <c r="L717" i="17"/>
  <c r="M717" i="17" s="1"/>
  <c r="I718" i="17"/>
  <c r="N718" i="17" s="1"/>
  <c r="J718" i="17"/>
  <c r="O718" i="17" s="1"/>
  <c r="L718" i="17"/>
  <c r="M718" i="17" s="1"/>
  <c r="I719" i="17"/>
  <c r="N719" i="17" s="1"/>
  <c r="J719" i="17"/>
  <c r="O719" i="17" s="1"/>
  <c r="L719" i="17"/>
  <c r="M719" i="17" s="1"/>
  <c r="I720" i="17"/>
  <c r="N720" i="17" s="1"/>
  <c r="J720" i="17"/>
  <c r="O720" i="17" s="1"/>
  <c r="L720" i="17"/>
  <c r="M720" i="17" s="1"/>
  <c r="I721" i="17"/>
  <c r="N721" i="17" s="1"/>
  <c r="J721" i="17"/>
  <c r="O721" i="17" s="1"/>
  <c r="L721" i="17"/>
  <c r="M721" i="17" s="1"/>
  <c r="I722" i="17"/>
  <c r="N722" i="17" s="1"/>
  <c r="J722" i="17"/>
  <c r="O722" i="17" s="1"/>
  <c r="L722" i="17"/>
  <c r="M722" i="17" s="1"/>
  <c r="I723" i="17"/>
  <c r="N723" i="17" s="1"/>
  <c r="J723" i="17"/>
  <c r="O723" i="17" s="1"/>
  <c r="L723" i="17"/>
  <c r="M723" i="17" s="1"/>
  <c r="I724" i="17"/>
  <c r="N724" i="17" s="1"/>
  <c r="J724" i="17"/>
  <c r="O724" i="17" s="1"/>
  <c r="L724" i="17"/>
  <c r="M724" i="17" s="1"/>
  <c r="I725" i="17"/>
  <c r="N725" i="17" s="1"/>
  <c r="J725" i="17"/>
  <c r="O725" i="17" s="1"/>
  <c r="L725" i="17"/>
  <c r="M725" i="17" s="1"/>
  <c r="I726" i="17"/>
  <c r="N726" i="17" s="1"/>
  <c r="J726" i="17"/>
  <c r="O726" i="17" s="1"/>
  <c r="L726" i="17"/>
  <c r="M726" i="17" s="1"/>
  <c r="I727" i="17"/>
  <c r="N727" i="17" s="1"/>
  <c r="J727" i="17"/>
  <c r="O727" i="17" s="1"/>
  <c r="L727" i="17"/>
  <c r="M727" i="17" s="1"/>
  <c r="I728" i="17"/>
  <c r="N728" i="17" s="1"/>
  <c r="J728" i="17"/>
  <c r="O728" i="17" s="1"/>
  <c r="L728" i="17"/>
  <c r="M728" i="17" s="1"/>
  <c r="I729" i="17"/>
  <c r="N729" i="17" s="1"/>
  <c r="J729" i="17"/>
  <c r="O729" i="17" s="1"/>
  <c r="L729" i="17"/>
  <c r="M729" i="17" s="1"/>
  <c r="I730" i="17"/>
  <c r="N730" i="17" s="1"/>
  <c r="J730" i="17"/>
  <c r="O730" i="17" s="1"/>
  <c r="L730" i="17"/>
  <c r="M730" i="17" s="1"/>
  <c r="I731" i="17"/>
  <c r="N731" i="17" s="1"/>
  <c r="J731" i="17"/>
  <c r="O731" i="17" s="1"/>
  <c r="L731" i="17"/>
  <c r="M731" i="17" s="1"/>
  <c r="I732" i="17"/>
  <c r="N732" i="17" s="1"/>
  <c r="J732" i="17"/>
  <c r="O732" i="17" s="1"/>
  <c r="L732" i="17"/>
  <c r="M732" i="17" s="1"/>
  <c r="I733" i="17"/>
  <c r="N733" i="17" s="1"/>
  <c r="J733" i="17"/>
  <c r="O733" i="17" s="1"/>
  <c r="L733" i="17"/>
  <c r="M733" i="17" s="1"/>
  <c r="I734" i="17"/>
  <c r="N734" i="17" s="1"/>
  <c r="J734" i="17"/>
  <c r="O734" i="17" s="1"/>
  <c r="L734" i="17"/>
  <c r="M734" i="17" s="1"/>
  <c r="I735" i="17"/>
  <c r="N735" i="17" s="1"/>
  <c r="J735" i="17"/>
  <c r="O735" i="17" s="1"/>
  <c r="L735" i="17"/>
  <c r="M735" i="17" s="1"/>
  <c r="I736" i="17"/>
  <c r="N736" i="17" s="1"/>
  <c r="J736" i="17"/>
  <c r="O736" i="17" s="1"/>
  <c r="L736" i="17"/>
  <c r="M736" i="17" s="1"/>
  <c r="I737" i="17"/>
  <c r="N737" i="17" s="1"/>
  <c r="J737" i="17"/>
  <c r="O737" i="17" s="1"/>
  <c r="L737" i="17"/>
  <c r="M737" i="17" s="1"/>
  <c r="I738" i="17"/>
  <c r="N738" i="17" s="1"/>
  <c r="J738" i="17"/>
  <c r="O738" i="17" s="1"/>
  <c r="L738" i="17"/>
  <c r="M738" i="17" s="1"/>
  <c r="I739" i="17"/>
  <c r="N739" i="17" s="1"/>
  <c r="J739" i="17"/>
  <c r="O739" i="17" s="1"/>
  <c r="L739" i="17"/>
  <c r="M739" i="17" s="1"/>
  <c r="I740" i="17"/>
  <c r="N740" i="17" s="1"/>
  <c r="J740" i="17"/>
  <c r="O740" i="17" s="1"/>
  <c r="L740" i="17"/>
  <c r="M740" i="17" s="1"/>
  <c r="I741" i="17"/>
  <c r="N741" i="17" s="1"/>
  <c r="J741" i="17"/>
  <c r="O741" i="17" s="1"/>
  <c r="L741" i="17"/>
  <c r="M741" i="17" s="1"/>
  <c r="I742" i="17"/>
  <c r="N742" i="17" s="1"/>
  <c r="J742" i="17"/>
  <c r="O742" i="17" s="1"/>
  <c r="L742" i="17"/>
  <c r="M742" i="17" s="1"/>
  <c r="I743" i="17"/>
  <c r="N743" i="17" s="1"/>
  <c r="J743" i="17"/>
  <c r="O743" i="17" s="1"/>
  <c r="L743" i="17"/>
  <c r="M743" i="17" s="1"/>
  <c r="I744" i="17"/>
  <c r="N744" i="17" s="1"/>
  <c r="J744" i="17"/>
  <c r="O744" i="17" s="1"/>
  <c r="L744" i="17"/>
  <c r="M744" i="17" s="1"/>
  <c r="I745" i="17"/>
  <c r="N745" i="17" s="1"/>
  <c r="J745" i="17"/>
  <c r="O745" i="17" s="1"/>
  <c r="L745" i="17"/>
  <c r="M745" i="17" s="1"/>
  <c r="I746" i="17"/>
  <c r="N746" i="17" s="1"/>
  <c r="J746" i="17"/>
  <c r="O746" i="17" s="1"/>
  <c r="L746" i="17"/>
  <c r="M746" i="17" s="1"/>
  <c r="I747" i="17"/>
  <c r="N747" i="17" s="1"/>
  <c r="J747" i="17"/>
  <c r="O747" i="17" s="1"/>
  <c r="L747" i="17"/>
  <c r="M747" i="17" s="1"/>
  <c r="I748" i="17"/>
  <c r="N748" i="17" s="1"/>
  <c r="J748" i="17"/>
  <c r="O748" i="17" s="1"/>
  <c r="L748" i="17"/>
  <c r="M748" i="17" s="1"/>
  <c r="I749" i="17"/>
  <c r="N749" i="17" s="1"/>
  <c r="J749" i="17"/>
  <c r="O749" i="17" s="1"/>
  <c r="L749" i="17"/>
  <c r="M749" i="17" s="1"/>
  <c r="I750" i="17"/>
  <c r="N750" i="17" s="1"/>
  <c r="J750" i="17"/>
  <c r="O750" i="17" s="1"/>
  <c r="L750" i="17"/>
  <c r="M750" i="17" s="1"/>
  <c r="I751" i="17"/>
  <c r="N751" i="17" s="1"/>
  <c r="J751" i="17"/>
  <c r="O751" i="17" s="1"/>
  <c r="L751" i="17"/>
  <c r="M751" i="17" s="1"/>
  <c r="I752" i="17"/>
  <c r="N752" i="17" s="1"/>
  <c r="J752" i="17"/>
  <c r="O752" i="17" s="1"/>
  <c r="L752" i="17"/>
  <c r="M752" i="17" s="1"/>
  <c r="I753" i="17"/>
  <c r="N753" i="17" s="1"/>
  <c r="J753" i="17"/>
  <c r="O753" i="17" s="1"/>
  <c r="L753" i="17"/>
  <c r="M753" i="17" s="1"/>
  <c r="I754" i="17"/>
  <c r="N754" i="17" s="1"/>
  <c r="J754" i="17"/>
  <c r="O754" i="17" s="1"/>
  <c r="L754" i="17"/>
  <c r="M754" i="17" s="1"/>
  <c r="I755" i="17"/>
  <c r="N755" i="17" s="1"/>
  <c r="J755" i="17"/>
  <c r="O755" i="17" s="1"/>
  <c r="L755" i="17"/>
  <c r="M755" i="17" s="1"/>
  <c r="I756" i="17"/>
  <c r="N756" i="17" s="1"/>
  <c r="J756" i="17"/>
  <c r="O756" i="17" s="1"/>
  <c r="L756" i="17"/>
  <c r="M756" i="17" s="1"/>
  <c r="I757" i="17"/>
  <c r="N757" i="17" s="1"/>
  <c r="J757" i="17"/>
  <c r="O757" i="17" s="1"/>
  <c r="L757" i="17"/>
  <c r="M757" i="17" s="1"/>
  <c r="I758" i="17"/>
  <c r="N758" i="17" s="1"/>
  <c r="J758" i="17"/>
  <c r="O758" i="17" s="1"/>
  <c r="L758" i="17"/>
  <c r="M758" i="17" s="1"/>
  <c r="I759" i="17"/>
  <c r="N759" i="17" s="1"/>
  <c r="J759" i="17"/>
  <c r="O759" i="17" s="1"/>
  <c r="L759" i="17"/>
  <c r="M759" i="17" s="1"/>
  <c r="I760" i="17"/>
  <c r="N760" i="17" s="1"/>
  <c r="J760" i="17"/>
  <c r="O760" i="17" s="1"/>
  <c r="L760" i="17"/>
  <c r="M760" i="17" s="1"/>
  <c r="I761" i="17"/>
  <c r="N761" i="17" s="1"/>
  <c r="J761" i="17"/>
  <c r="O761" i="17" s="1"/>
  <c r="L761" i="17"/>
  <c r="M761" i="17" s="1"/>
  <c r="I762" i="17"/>
  <c r="N762" i="17" s="1"/>
  <c r="J762" i="17"/>
  <c r="O762" i="17" s="1"/>
  <c r="L762" i="17"/>
  <c r="M762" i="17" s="1"/>
  <c r="I763" i="17"/>
  <c r="N763" i="17" s="1"/>
  <c r="J763" i="17"/>
  <c r="O763" i="17" s="1"/>
  <c r="L763" i="17"/>
  <c r="M763" i="17" s="1"/>
  <c r="I764" i="17"/>
  <c r="N764" i="17" s="1"/>
  <c r="J764" i="17"/>
  <c r="O764" i="17" s="1"/>
  <c r="L764" i="17"/>
  <c r="M764" i="17" s="1"/>
  <c r="I765" i="17"/>
  <c r="N765" i="17" s="1"/>
  <c r="J765" i="17"/>
  <c r="O765" i="17" s="1"/>
  <c r="L765" i="17"/>
  <c r="M765" i="17" s="1"/>
  <c r="I766" i="17"/>
  <c r="N766" i="17" s="1"/>
  <c r="J766" i="17"/>
  <c r="O766" i="17" s="1"/>
  <c r="L766" i="17"/>
  <c r="M766" i="17" s="1"/>
  <c r="I767" i="17"/>
  <c r="N767" i="17" s="1"/>
  <c r="J767" i="17"/>
  <c r="O767" i="17" s="1"/>
  <c r="L767" i="17"/>
  <c r="M767" i="17" s="1"/>
  <c r="I768" i="17"/>
  <c r="N768" i="17" s="1"/>
  <c r="J768" i="17"/>
  <c r="O768" i="17" s="1"/>
  <c r="L768" i="17"/>
  <c r="M768" i="17" s="1"/>
  <c r="I769" i="17"/>
  <c r="N769" i="17" s="1"/>
  <c r="J769" i="17"/>
  <c r="O769" i="17" s="1"/>
  <c r="L769" i="17"/>
  <c r="M769" i="17" s="1"/>
  <c r="I770" i="17"/>
  <c r="N770" i="17" s="1"/>
  <c r="J770" i="17"/>
  <c r="O770" i="17" s="1"/>
  <c r="L770" i="17"/>
  <c r="M770" i="17" s="1"/>
  <c r="I771" i="17"/>
  <c r="N771" i="17" s="1"/>
  <c r="J771" i="17"/>
  <c r="O771" i="17" s="1"/>
  <c r="L771" i="17"/>
  <c r="M771" i="17" s="1"/>
  <c r="I772" i="17"/>
  <c r="N772" i="17" s="1"/>
  <c r="J772" i="17"/>
  <c r="O772" i="17" s="1"/>
  <c r="L772" i="17"/>
  <c r="M772" i="17" s="1"/>
  <c r="I773" i="17"/>
  <c r="N773" i="17" s="1"/>
  <c r="J773" i="17"/>
  <c r="O773" i="17" s="1"/>
  <c r="L773" i="17"/>
  <c r="M773" i="17" s="1"/>
  <c r="I774" i="17"/>
  <c r="N774" i="17" s="1"/>
  <c r="J774" i="17"/>
  <c r="O774" i="17" s="1"/>
  <c r="L774" i="17"/>
  <c r="M774" i="17" s="1"/>
  <c r="I775" i="17"/>
  <c r="N775" i="17" s="1"/>
  <c r="J775" i="17"/>
  <c r="O775" i="17" s="1"/>
  <c r="L775" i="17"/>
  <c r="M775" i="17" s="1"/>
  <c r="I776" i="17"/>
  <c r="N776" i="17" s="1"/>
  <c r="J776" i="17"/>
  <c r="O776" i="17" s="1"/>
  <c r="L776" i="17"/>
  <c r="M776" i="17" s="1"/>
  <c r="I777" i="17"/>
  <c r="N777" i="17" s="1"/>
  <c r="J777" i="17"/>
  <c r="O777" i="17" s="1"/>
  <c r="L777" i="17"/>
  <c r="M777" i="17" s="1"/>
  <c r="I778" i="17"/>
  <c r="N778" i="17" s="1"/>
  <c r="J778" i="17"/>
  <c r="O778" i="17" s="1"/>
  <c r="L778" i="17"/>
  <c r="M778" i="17" s="1"/>
  <c r="I779" i="17"/>
  <c r="N779" i="17" s="1"/>
  <c r="J779" i="17"/>
  <c r="O779" i="17" s="1"/>
  <c r="L779" i="17"/>
  <c r="M779" i="17" s="1"/>
  <c r="I780" i="17"/>
  <c r="N780" i="17" s="1"/>
  <c r="J780" i="17"/>
  <c r="O780" i="17" s="1"/>
  <c r="L780" i="17"/>
  <c r="M780" i="17" s="1"/>
  <c r="I781" i="17"/>
  <c r="N781" i="17" s="1"/>
  <c r="J781" i="17"/>
  <c r="O781" i="17" s="1"/>
  <c r="L781" i="17"/>
  <c r="M781" i="17" s="1"/>
  <c r="I782" i="17"/>
  <c r="N782" i="17" s="1"/>
  <c r="J782" i="17"/>
  <c r="O782" i="17" s="1"/>
  <c r="L782" i="17"/>
  <c r="M782" i="17" s="1"/>
  <c r="I783" i="17"/>
  <c r="N783" i="17" s="1"/>
  <c r="J783" i="17"/>
  <c r="O783" i="17" s="1"/>
  <c r="L783" i="17"/>
  <c r="M783" i="17" s="1"/>
  <c r="I784" i="17"/>
  <c r="N784" i="17" s="1"/>
  <c r="J784" i="17"/>
  <c r="O784" i="17" s="1"/>
  <c r="L784" i="17"/>
  <c r="M784" i="17" s="1"/>
  <c r="I785" i="17"/>
  <c r="N785" i="17" s="1"/>
  <c r="J785" i="17"/>
  <c r="O785" i="17" s="1"/>
  <c r="L785" i="17"/>
  <c r="M785" i="17" s="1"/>
  <c r="I786" i="17"/>
  <c r="N786" i="17" s="1"/>
  <c r="J786" i="17"/>
  <c r="O786" i="17" s="1"/>
  <c r="L786" i="17"/>
  <c r="M786" i="17" s="1"/>
  <c r="I787" i="17"/>
  <c r="N787" i="17" s="1"/>
  <c r="J787" i="17"/>
  <c r="O787" i="17" s="1"/>
  <c r="L787" i="17"/>
  <c r="M787" i="17" s="1"/>
  <c r="I788" i="17"/>
  <c r="N788" i="17" s="1"/>
  <c r="J788" i="17"/>
  <c r="O788" i="17" s="1"/>
  <c r="L788" i="17"/>
  <c r="M788" i="17" s="1"/>
  <c r="I789" i="17"/>
  <c r="N789" i="17" s="1"/>
  <c r="J789" i="17"/>
  <c r="O789" i="17" s="1"/>
  <c r="L789" i="17"/>
  <c r="M789" i="17" s="1"/>
  <c r="I790" i="17"/>
  <c r="N790" i="17" s="1"/>
  <c r="J790" i="17"/>
  <c r="O790" i="17" s="1"/>
  <c r="L790" i="17"/>
  <c r="M790" i="17" s="1"/>
  <c r="I791" i="17"/>
  <c r="N791" i="17" s="1"/>
  <c r="J791" i="17"/>
  <c r="O791" i="17" s="1"/>
  <c r="L791" i="17"/>
  <c r="M791" i="17" s="1"/>
  <c r="I792" i="17"/>
  <c r="N792" i="17" s="1"/>
  <c r="J792" i="17"/>
  <c r="O792" i="17" s="1"/>
  <c r="L792" i="17"/>
  <c r="M792" i="17" s="1"/>
  <c r="I793" i="17"/>
  <c r="N793" i="17" s="1"/>
  <c r="J793" i="17"/>
  <c r="O793" i="17" s="1"/>
  <c r="L793" i="17"/>
  <c r="M793" i="17" s="1"/>
  <c r="I794" i="17"/>
  <c r="N794" i="17" s="1"/>
  <c r="J794" i="17"/>
  <c r="O794" i="17" s="1"/>
  <c r="L794" i="17"/>
  <c r="M794" i="17" s="1"/>
  <c r="I795" i="17"/>
  <c r="N795" i="17" s="1"/>
  <c r="J795" i="17"/>
  <c r="O795" i="17" s="1"/>
  <c r="L795" i="17"/>
  <c r="M795" i="17" s="1"/>
  <c r="I796" i="17"/>
  <c r="N796" i="17" s="1"/>
  <c r="J796" i="17"/>
  <c r="O796" i="17" s="1"/>
  <c r="L796" i="17"/>
  <c r="M796" i="17" s="1"/>
  <c r="I797" i="17"/>
  <c r="N797" i="17" s="1"/>
  <c r="J797" i="17"/>
  <c r="O797" i="17" s="1"/>
  <c r="L797" i="17"/>
  <c r="M797" i="17" s="1"/>
  <c r="I798" i="17"/>
  <c r="N798" i="17" s="1"/>
  <c r="J798" i="17"/>
  <c r="O798" i="17" s="1"/>
  <c r="L798" i="17"/>
  <c r="M798" i="17" s="1"/>
  <c r="I799" i="17"/>
  <c r="N799" i="17" s="1"/>
  <c r="J799" i="17"/>
  <c r="O799" i="17" s="1"/>
  <c r="L799" i="17"/>
  <c r="M799" i="17" s="1"/>
  <c r="I800" i="17"/>
  <c r="N800" i="17" s="1"/>
  <c r="J800" i="17"/>
  <c r="O800" i="17" s="1"/>
  <c r="L800" i="17"/>
  <c r="M800" i="17" s="1"/>
  <c r="I801" i="17"/>
  <c r="N801" i="17" s="1"/>
  <c r="J801" i="17"/>
  <c r="O801" i="17" s="1"/>
  <c r="L801" i="17"/>
  <c r="M801" i="17" s="1"/>
  <c r="I802" i="17"/>
  <c r="N802" i="17" s="1"/>
  <c r="J802" i="17"/>
  <c r="O802" i="17" s="1"/>
  <c r="L802" i="17"/>
  <c r="M802" i="17" s="1"/>
  <c r="I803" i="17"/>
  <c r="N803" i="17" s="1"/>
  <c r="J803" i="17"/>
  <c r="O803" i="17" s="1"/>
  <c r="L803" i="17"/>
  <c r="M803" i="17" s="1"/>
  <c r="I804" i="17"/>
  <c r="N804" i="17" s="1"/>
  <c r="J804" i="17"/>
  <c r="O804" i="17" s="1"/>
  <c r="L804" i="17"/>
  <c r="M804" i="17" s="1"/>
  <c r="I805" i="17"/>
  <c r="N805" i="17" s="1"/>
  <c r="J805" i="17"/>
  <c r="O805" i="17" s="1"/>
  <c r="L805" i="17"/>
  <c r="M805" i="17" s="1"/>
  <c r="I806" i="17"/>
  <c r="N806" i="17" s="1"/>
  <c r="J806" i="17"/>
  <c r="O806" i="17" s="1"/>
  <c r="L806" i="17"/>
  <c r="M806" i="17" s="1"/>
  <c r="I807" i="17"/>
  <c r="N807" i="17" s="1"/>
  <c r="J807" i="17"/>
  <c r="O807" i="17" s="1"/>
  <c r="L807" i="17"/>
  <c r="M807" i="17" s="1"/>
  <c r="I808" i="17"/>
  <c r="N808" i="17" s="1"/>
  <c r="J808" i="17"/>
  <c r="O808" i="17" s="1"/>
  <c r="L808" i="17"/>
  <c r="M808" i="17" s="1"/>
  <c r="I809" i="17"/>
  <c r="N809" i="17" s="1"/>
  <c r="J809" i="17"/>
  <c r="O809" i="17" s="1"/>
  <c r="L809" i="17"/>
  <c r="M809" i="17" s="1"/>
  <c r="I810" i="17"/>
  <c r="N810" i="17" s="1"/>
  <c r="J810" i="17"/>
  <c r="O810" i="17" s="1"/>
  <c r="L810" i="17"/>
  <c r="M810" i="17" s="1"/>
  <c r="I811" i="17"/>
  <c r="N811" i="17" s="1"/>
  <c r="J811" i="17"/>
  <c r="O811" i="17" s="1"/>
  <c r="L811" i="17"/>
  <c r="M811" i="17" s="1"/>
  <c r="I812" i="17"/>
  <c r="N812" i="17" s="1"/>
  <c r="J812" i="17"/>
  <c r="O812" i="17" s="1"/>
  <c r="L812" i="17"/>
  <c r="M812" i="17" s="1"/>
  <c r="I813" i="17"/>
  <c r="N813" i="17" s="1"/>
  <c r="J813" i="17"/>
  <c r="O813" i="17" s="1"/>
  <c r="L813" i="17"/>
  <c r="M813" i="17" s="1"/>
  <c r="I814" i="17"/>
  <c r="N814" i="17" s="1"/>
  <c r="J814" i="17"/>
  <c r="O814" i="17" s="1"/>
  <c r="L814" i="17"/>
  <c r="M814" i="17" s="1"/>
  <c r="I815" i="17"/>
  <c r="N815" i="17" s="1"/>
  <c r="J815" i="17"/>
  <c r="O815" i="17" s="1"/>
  <c r="L815" i="17"/>
  <c r="M815" i="17" s="1"/>
  <c r="I816" i="17"/>
  <c r="N816" i="17" s="1"/>
  <c r="J816" i="17"/>
  <c r="O816" i="17" s="1"/>
  <c r="L816" i="17"/>
  <c r="M816" i="17" s="1"/>
  <c r="I817" i="17"/>
  <c r="N817" i="17" s="1"/>
  <c r="J817" i="17"/>
  <c r="O817" i="17" s="1"/>
  <c r="L817" i="17"/>
  <c r="M817" i="17" s="1"/>
  <c r="I818" i="17"/>
  <c r="N818" i="17" s="1"/>
  <c r="J818" i="17"/>
  <c r="O818" i="17" s="1"/>
  <c r="L818" i="17"/>
  <c r="M818" i="17" s="1"/>
  <c r="I819" i="17"/>
  <c r="N819" i="17" s="1"/>
  <c r="J819" i="17"/>
  <c r="O819" i="17" s="1"/>
  <c r="L819" i="17"/>
  <c r="M819" i="17" s="1"/>
  <c r="I820" i="17"/>
  <c r="N820" i="17" s="1"/>
  <c r="J820" i="17"/>
  <c r="O820" i="17" s="1"/>
  <c r="L820" i="17"/>
  <c r="M820" i="17" s="1"/>
  <c r="I821" i="17"/>
  <c r="N821" i="17" s="1"/>
  <c r="J821" i="17"/>
  <c r="O821" i="17" s="1"/>
  <c r="L821" i="17"/>
  <c r="M821" i="17" s="1"/>
  <c r="I822" i="17"/>
  <c r="N822" i="17" s="1"/>
  <c r="J822" i="17"/>
  <c r="O822" i="17" s="1"/>
  <c r="L822" i="17"/>
  <c r="M822" i="17" s="1"/>
  <c r="I823" i="17"/>
  <c r="N823" i="17" s="1"/>
  <c r="J823" i="17"/>
  <c r="O823" i="17" s="1"/>
  <c r="L823" i="17"/>
  <c r="M823" i="17" s="1"/>
  <c r="I824" i="17"/>
  <c r="N824" i="17" s="1"/>
  <c r="J824" i="17"/>
  <c r="O824" i="17" s="1"/>
  <c r="L824" i="17"/>
  <c r="M824" i="17" s="1"/>
  <c r="I825" i="17"/>
  <c r="N825" i="17" s="1"/>
  <c r="J825" i="17"/>
  <c r="O825" i="17" s="1"/>
  <c r="L825" i="17"/>
  <c r="M825" i="17" s="1"/>
  <c r="I826" i="17"/>
  <c r="N826" i="17" s="1"/>
  <c r="J826" i="17"/>
  <c r="O826" i="17" s="1"/>
  <c r="L826" i="17"/>
  <c r="M826" i="17" s="1"/>
  <c r="I827" i="17"/>
  <c r="N827" i="17" s="1"/>
  <c r="J827" i="17"/>
  <c r="O827" i="17" s="1"/>
  <c r="L827" i="17"/>
  <c r="M827" i="17" s="1"/>
  <c r="I828" i="17"/>
  <c r="N828" i="17" s="1"/>
  <c r="J828" i="17"/>
  <c r="O828" i="17" s="1"/>
  <c r="L828" i="17"/>
  <c r="M828" i="17" s="1"/>
  <c r="I829" i="17"/>
  <c r="N829" i="17" s="1"/>
  <c r="J829" i="17"/>
  <c r="O829" i="17" s="1"/>
  <c r="L829" i="17"/>
  <c r="M829" i="17" s="1"/>
  <c r="I830" i="17"/>
  <c r="N830" i="17" s="1"/>
  <c r="J830" i="17"/>
  <c r="O830" i="17" s="1"/>
  <c r="L830" i="17"/>
  <c r="M830" i="17" s="1"/>
  <c r="I831" i="17"/>
  <c r="N831" i="17" s="1"/>
  <c r="J831" i="17"/>
  <c r="O831" i="17" s="1"/>
  <c r="L831" i="17"/>
  <c r="M831" i="17" s="1"/>
  <c r="I832" i="17"/>
  <c r="N832" i="17" s="1"/>
  <c r="J832" i="17"/>
  <c r="O832" i="17" s="1"/>
  <c r="L832" i="17"/>
  <c r="M832" i="17" s="1"/>
  <c r="I833" i="17"/>
  <c r="N833" i="17" s="1"/>
  <c r="J833" i="17"/>
  <c r="O833" i="17" s="1"/>
  <c r="L833" i="17"/>
  <c r="M833" i="17" s="1"/>
  <c r="I834" i="17"/>
  <c r="N834" i="17" s="1"/>
  <c r="J834" i="17"/>
  <c r="O834" i="17" s="1"/>
  <c r="L834" i="17"/>
  <c r="M834" i="17" s="1"/>
  <c r="I835" i="17"/>
  <c r="N835" i="17" s="1"/>
  <c r="J835" i="17"/>
  <c r="O835" i="17" s="1"/>
  <c r="L835" i="17"/>
  <c r="M835" i="17" s="1"/>
  <c r="I836" i="17"/>
  <c r="N836" i="17" s="1"/>
  <c r="J836" i="17"/>
  <c r="O836" i="17" s="1"/>
  <c r="L836" i="17"/>
  <c r="M836" i="17" s="1"/>
  <c r="I837" i="17"/>
  <c r="N837" i="17" s="1"/>
  <c r="J837" i="17"/>
  <c r="O837" i="17" s="1"/>
  <c r="L837" i="17"/>
  <c r="M837" i="17" s="1"/>
  <c r="I838" i="17"/>
  <c r="N838" i="17" s="1"/>
  <c r="J838" i="17"/>
  <c r="O838" i="17" s="1"/>
  <c r="L838" i="17"/>
  <c r="M838" i="17" s="1"/>
  <c r="I839" i="17"/>
  <c r="N839" i="17" s="1"/>
  <c r="J839" i="17"/>
  <c r="O839" i="17" s="1"/>
  <c r="L839" i="17"/>
  <c r="M839" i="17" s="1"/>
  <c r="I840" i="17"/>
  <c r="N840" i="17" s="1"/>
  <c r="J840" i="17"/>
  <c r="O840" i="17" s="1"/>
  <c r="L840" i="17"/>
  <c r="M840" i="17" s="1"/>
  <c r="I841" i="17"/>
  <c r="N841" i="17" s="1"/>
  <c r="J841" i="17"/>
  <c r="O841" i="17" s="1"/>
  <c r="L841" i="17"/>
  <c r="M841" i="17" s="1"/>
  <c r="I842" i="17"/>
  <c r="N842" i="17" s="1"/>
  <c r="J842" i="17"/>
  <c r="O842" i="17" s="1"/>
  <c r="L842" i="17"/>
  <c r="M842" i="17" s="1"/>
  <c r="I843" i="17"/>
  <c r="N843" i="17" s="1"/>
  <c r="J843" i="17"/>
  <c r="O843" i="17" s="1"/>
  <c r="L843" i="17"/>
  <c r="M843" i="17" s="1"/>
  <c r="I844" i="17"/>
  <c r="N844" i="17" s="1"/>
  <c r="J844" i="17"/>
  <c r="O844" i="17" s="1"/>
  <c r="L844" i="17"/>
  <c r="M844" i="17" s="1"/>
  <c r="I845" i="17"/>
  <c r="N845" i="17" s="1"/>
  <c r="J845" i="17"/>
  <c r="O845" i="17" s="1"/>
  <c r="L845" i="17"/>
  <c r="M845" i="17" s="1"/>
  <c r="I846" i="17"/>
  <c r="N846" i="17" s="1"/>
  <c r="J846" i="17"/>
  <c r="O846" i="17" s="1"/>
  <c r="L846" i="17"/>
  <c r="M846" i="17" s="1"/>
  <c r="I847" i="17"/>
  <c r="N847" i="17" s="1"/>
  <c r="J847" i="17"/>
  <c r="O847" i="17" s="1"/>
  <c r="L847" i="17"/>
  <c r="M847" i="17" s="1"/>
  <c r="I848" i="17"/>
  <c r="N848" i="17" s="1"/>
  <c r="J848" i="17"/>
  <c r="O848" i="17" s="1"/>
  <c r="L848" i="17"/>
  <c r="M848" i="17" s="1"/>
  <c r="I849" i="17"/>
  <c r="N849" i="17" s="1"/>
  <c r="J849" i="17"/>
  <c r="O849" i="17" s="1"/>
  <c r="L849" i="17"/>
  <c r="M849" i="17" s="1"/>
  <c r="I850" i="17"/>
  <c r="N850" i="17" s="1"/>
  <c r="J850" i="17"/>
  <c r="O850" i="17" s="1"/>
  <c r="L850" i="17"/>
  <c r="M850" i="17" s="1"/>
  <c r="I851" i="17"/>
  <c r="N851" i="17" s="1"/>
  <c r="J851" i="17"/>
  <c r="O851" i="17" s="1"/>
  <c r="L851" i="17"/>
  <c r="M851" i="17" s="1"/>
  <c r="I852" i="17"/>
  <c r="N852" i="17" s="1"/>
  <c r="J852" i="17"/>
  <c r="O852" i="17" s="1"/>
  <c r="L852" i="17"/>
  <c r="M852" i="17" s="1"/>
  <c r="I853" i="17"/>
  <c r="N853" i="17" s="1"/>
  <c r="J853" i="17"/>
  <c r="O853" i="17" s="1"/>
  <c r="L853" i="17"/>
  <c r="M853" i="17" s="1"/>
  <c r="I854" i="17"/>
  <c r="N854" i="17" s="1"/>
  <c r="J854" i="17"/>
  <c r="O854" i="17" s="1"/>
  <c r="L854" i="17"/>
  <c r="M854" i="17" s="1"/>
  <c r="I855" i="17"/>
  <c r="N855" i="17" s="1"/>
  <c r="J855" i="17"/>
  <c r="O855" i="17" s="1"/>
  <c r="L855" i="17"/>
  <c r="M855" i="17" s="1"/>
  <c r="I856" i="17"/>
  <c r="N856" i="17" s="1"/>
  <c r="J856" i="17"/>
  <c r="O856" i="17" s="1"/>
  <c r="L856" i="17"/>
  <c r="M856" i="17" s="1"/>
  <c r="I857" i="17"/>
  <c r="N857" i="17" s="1"/>
  <c r="J857" i="17"/>
  <c r="O857" i="17" s="1"/>
  <c r="L857" i="17"/>
  <c r="M857" i="17" s="1"/>
  <c r="I858" i="17"/>
  <c r="N858" i="17" s="1"/>
  <c r="J858" i="17"/>
  <c r="O858" i="17" s="1"/>
  <c r="L858" i="17"/>
  <c r="M858" i="17" s="1"/>
  <c r="I859" i="17"/>
  <c r="N859" i="17" s="1"/>
  <c r="J859" i="17"/>
  <c r="O859" i="17" s="1"/>
  <c r="L859" i="17"/>
  <c r="M859" i="17" s="1"/>
  <c r="I860" i="17"/>
  <c r="N860" i="17" s="1"/>
  <c r="J860" i="17"/>
  <c r="O860" i="17" s="1"/>
  <c r="L860" i="17"/>
  <c r="M860" i="17" s="1"/>
  <c r="I861" i="17"/>
  <c r="N861" i="17" s="1"/>
  <c r="J861" i="17"/>
  <c r="O861" i="17" s="1"/>
  <c r="L861" i="17"/>
  <c r="M861" i="17" s="1"/>
  <c r="I862" i="17"/>
  <c r="N862" i="17" s="1"/>
  <c r="J862" i="17"/>
  <c r="O862" i="17" s="1"/>
  <c r="L862" i="17"/>
  <c r="M862" i="17" s="1"/>
  <c r="I863" i="17"/>
  <c r="N863" i="17" s="1"/>
  <c r="J863" i="17"/>
  <c r="O863" i="17" s="1"/>
  <c r="L863" i="17"/>
  <c r="M863" i="17" s="1"/>
  <c r="I864" i="17"/>
  <c r="N864" i="17" s="1"/>
  <c r="J864" i="17"/>
  <c r="O864" i="17" s="1"/>
  <c r="L864" i="17"/>
  <c r="M864" i="17" s="1"/>
  <c r="I865" i="17"/>
  <c r="N865" i="17" s="1"/>
  <c r="J865" i="17"/>
  <c r="O865" i="17" s="1"/>
  <c r="L865" i="17"/>
  <c r="M865" i="17" s="1"/>
  <c r="I866" i="17"/>
  <c r="N866" i="17" s="1"/>
  <c r="J866" i="17"/>
  <c r="O866" i="17" s="1"/>
  <c r="L866" i="17"/>
  <c r="M866" i="17" s="1"/>
  <c r="I867" i="17"/>
  <c r="N867" i="17" s="1"/>
  <c r="J867" i="17"/>
  <c r="O867" i="17" s="1"/>
  <c r="L867" i="17"/>
  <c r="M867" i="17" s="1"/>
  <c r="I868" i="17"/>
  <c r="N868" i="17" s="1"/>
  <c r="J868" i="17"/>
  <c r="O868" i="17" s="1"/>
  <c r="L868" i="17"/>
  <c r="M868" i="17" s="1"/>
  <c r="I869" i="17"/>
  <c r="N869" i="17" s="1"/>
  <c r="J869" i="17"/>
  <c r="O869" i="17" s="1"/>
  <c r="L869" i="17"/>
  <c r="M869" i="17" s="1"/>
  <c r="I870" i="17"/>
  <c r="N870" i="17" s="1"/>
  <c r="J870" i="17"/>
  <c r="O870" i="17" s="1"/>
  <c r="L870" i="17"/>
  <c r="M870" i="17" s="1"/>
  <c r="I871" i="17"/>
  <c r="N871" i="17" s="1"/>
  <c r="J871" i="17"/>
  <c r="O871" i="17" s="1"/>
  <c r="L871" i="17"/>
  <c r="M871" i="17" s="1"/>
  <c r="I872" i="17"/>
  <c r="N872" i="17" s="1"/>
  <c r="J872" i="17"/>
  <c r="O872" i="17" s="1"/>
  <c r="L872" i="17"/>
  <c r="M872" i="17" s="1"/>
  <c r="I873" i="17"/>
  <c r="N873" i="17" s="1"/>
  <c r="J873" i="17"/>
  <c r="O873" i="17" s="1"/>
  <c r="L873" i="17"/>
  <c r="M873" i="17" s="1"/>
  <c r="I874" i="17"/>
  <c r="N874" i="17" s="1"/>
  <c r="J874" i="17"/>
  <c r="O874" i="17" s="1"/>
  <c r="L874" i="17"/>
  <c r="M874" i="17" s="1"/>
  <c r="I875" i="17"/>
  <c r="N875" i="17" s="1"/>
  <c r="J875" i="17"/>
  <c r="O875" i="17" s="1"/>
  <c r="L875" i="17"/>
  <c r="M875" i="17" s="1"/>
  <c r="I876" i="17"/>
  <c r="N876" i="17" s="1"/>
  <c r="J876" i="17"/>
  <c r="O876" i="17" s="1"/>
  <c r="L876" i="17"/>
  <c r="M876" i="17" s="1"/>
  <c r="I877" i="17"/>
  <c r="N877" i="17" s="1"/>
  <c r="J877" i="17"/>
  <c r="O877" i="17" s="1"/>
  <c r="L877" i="17"/>
  <c r="M877" i="17" s="1"/>
  <c r="I878" i="17"/>
  <c r="N878" i="17" s="1"/>
  <c r="J878" i="17"/>
  <c r="O878" i="17" s="1"/>
  <c r="L878" i="17"/>
  <c r="M878" i="17" s="1"/>
  <c r="I879" i="17"/>
  <c r="N879" i="17" s="1"/>
  <c r="J879" i="17"/>
  <c r="O879" i="17" s="1"/>
  <c r="L879" i="17"/>
  <c r="M879" i="17" s="1"/>
  <c r="I880" i="17"/>
  <c r="N880" i="17" s="1"/>
  <c r="J880" i="17"/>
  <c r="O880" i="17" s="1"/>
  <c r="L880" i="17"/>
  <c r="M880" i="17" s="1"/>
  <c r="I881" i="17"/>
  <c r="N881" i="17" s="1"/>
  <c r="J881" i="17"/>
  <c r="O881" i="17" s="1"/>
  <c r="L881" i="17"/>
  <c r="M881" i="17" s="1"/>
  <c r="I882" i="17"/>
  <c r="N882" i="17" s="1"/>
  <c r="J882" i="17"/>
  <c r="O882" i="17" s="1"/>
  <c r="L882" i="17"/>
  <c r="M882" i="17" s="1"/>
  <c r="I883" i="17"/>
  <c r="N883" i="17" s="1"/>
  <c r="J883" i="17"/>
  <c r="O883" i="17" s="1"/>
  <c r="L883" i="17"/>
  <c r="M883" i="17" s="1"/>
  <c r="I884" i="17"/>
  <c r="N884" i="17" s="1"/>
  <c r="J884" i="17"/>
  <c r="O884" i="17" s="1"/>
  <c r="L884" i="17"/>
  <c r="M884" i="17" s="1"/>
  <c r="I885" i="17"/>
  <c r="N885" i="17" s="1"/>
  <c r="J885" i="17"/>
  <c r="O885" i="17" s="1"/>
  <c r="L885" i="17"/>
  <c r="M885" i="17" s="1"/>
  <c r="I886" i="17"/>
  <c r="N886" i="17" s="1"/>
  <c r="J886" i="17"/>
  <c r="O886" i="17" s="1"/>
  <c r="L886" i="17"/>
  <c r="M886" i="17" s="1"/>
  <c r="I887" i="17"/>
  <c r="N887" i="17" s="1"/>
  <c r="J887" i="17"/>
  <c r="O887" i="17" s="1"/>
  <c r="L887" i="17"/>
  <c r="M887" i="17" s="1"/>
  <c r="I888" i="17"/>
  <c r="N888" i="17" s="1"/>
  <c r="J888" i="17"/>
  <c r="O888" i="17" s="1"/>
  <c r="L888" i="17"/>
  <c r="M888" i="17" s="1"/>
  <c r="I889" i="17"/>
  <c r="N889" i="17" s="1"/>
  <c r="J889" i="17"/>
  <c r="O889" i="17" s="1"/>
  <c r="L889" i="17"/>
  <c r="M889" i="17" s="1"/>
  <c r="I890" i="17"/>
  <c r="N890" i="17" s="1"/>
  <c r="J890" i="17"/>
  <c r="O890" i="17" s="1"/>
  <c r="L890" i="17"/>
  <c r="M890" i="17" s="1"/>
  <c r="I891" i="17"/>
  <c r="N891" i="17" s="1"/>
  <c r="J891" i="17"/>
  <c r="O891" i="17" s="1"/>
  <c r="L891" i="17"/>
  <c r="M891" i="17" s="1"/>
  <c r="I892" i="17"/>
  <c r="N892" i="17" s="1"/>
  <c r="J892" i="17"/>
  <c r="O892" i="17" s="1"/>
  <c r="L892" i="17"/>
  <c r="M892" i="17" s="1"/>
  <c r="I893" i="17"/>
  <c r="N893" i="17" s="1"/>
  <c r="J893" i="17"/>
  <c r="O893" i="17" s="1"/>
  <c r="L893" i="17"/>
  <c r="M893" i="17" s="1"/>
  <c r="I894" i="17"/>
  <c r="N894" i="17" s="1"/>
  <c r="J894" i="17"/>
  <c r="O894" i="17" s="1"/>
  <c r="L894" i="17"/>
  <c r="M894" i="17" s="1"/>
  <c r="I895" i="17"/>
  <c r="N895" i="17" s="1"/>
  <c r="J895" i="17"/>
  <c r="O895" i="17" s="1"/>
  <c r="L895" i="17"/>
  <c r="M895" i="17" s="1"/>
  <c r="I896" i="17"/>
  <c r="N896" i="17" s="1"/>
  <c r="J896" i="17"/>
  <c r="O896" i="17" s="1"/>
  <c r="L896" i="17"/>
  <c r="M896" i="17" s="1"/>
  <c r="I897" i="17"/>
  <c r="N897" i="17" s="1"/>
  <c r="J897" i="17"/>
  <c r="O897" i="17" s="1"/>
  <c r="L897" i="17"/>
  <c r="M897" i="17" s="1"/>
  <c r="I898" i="17"/>
  <c r="N898" i="17" s="1"/>
  <c r="J898" i="17"/>
  <c r="O898" i="17" s="1"/>
  <c r="L898" i="17"/>
  <c r="M898" i="17" s="1"/>
  <c r="I899" i="17"/>
  <c r="N899" i="17" s="1"/>
  <c r="J899" i="17"/>
  <c r="O899" i="17" s="1"/>
  <c r="L899" i="17"/>
  <c r="M899" i="17" s="1"/>
  <c r="I900" i="17"/>
  <c r="N900" i="17" s="1"/>
  <c r="J900" i="17"/>
  <c r="O900" i="17" s="1"/>
  <c r="L900" i="17"/>
  <c r="M900" i="17" s="1"/>
  <c r="I901" i="17"/>
  <c r="N901" i="17" s="1"/>
  <c r="J901" i="17"/>
  <c r="O901" i="17" s="1"/>
  <c r="L901" i="17"/>
  <c r="M901" i="17" s="1"/>
  <c r="I902" i="17"/>
  <c r="N902" i="17" s="1"/>
  <c r="J902" i="17"/>
  <c r="O902" i="17" s="1"/>
  <c r="L902" i="17"/>
  <c r="M902" i="17" s="1"/>
  <c r="I903" i="17"/>
  <c r="N903" i="17" s="1"/>
  <c r="J903" i="17"/>
  <c r="O903" i="17" s="1"/>
  <c r="L903" i="17"/>
  <c r="M903" i="17" s="1"/>
  <c r="I904" i="17"/>
  <c r="N904" i="17" s="1"/>
  <c r="J904" i="17"/>
  <c r="O904" i="17" s="1"/>
  <c r="L904" i="17"/>
  <c r="M904" i="17" s="1"/>
  <c r="I905" i="17"/>
  <c r="N905" i="17" s="1"/>
  <c r="J905" i="17"/>
  <c r="O905" i="17" s="1"/>
  <c r="L905" i="17"/>
  <c r="M905" i="17" s="1"/>
  <c r="I906" i="17"/>
  <c r="N906" i="17" s="1"/>
  <c r="J906" i="17"/>
  <c r="O906" i="17" s="1"/>
  <c r="L906" i="17"/>
  <c r="M906" i="17" s="1"/>
  <c r="I907" i="17"/>
  <c r="N907" i="17" s="1"/>
  <c r="J907" i="17"/>
  <c r="O907" i="17" s="1"/>
  <c r="L907" i="17"/>
  <c r="M907" i="17" s="1"/>
  <c r="I908" i="17"/>
  <c r="N908" i="17" s="1"/>
  <c r="J908" i="17"/>
  <c r="O908" i="17" s="1"/>
  <c r="L908" i="17"/>
  <c r="M908" i="17" s="1"/>
  <c r="I909" i="17"/>
  <c r="N909" i="17" s="1"/>
  <c r="J909" i="17"/>
  <c r="O909" i="17" s="1"/>
  <c r="L909" i="17"/>
  <c r="M909" i="17" s="1"/>
  <c r="I910" i="17"/>
  <c r="N910" i="17" s="1"/>
  <c r="J910" i="17"/>
  <c r="O910" i="17" s="1"/>
  <c r="L910" i="17"/>
  <c r="M910" i="17" s="1"/>
  <c r="I911" i="17"/>
  <c r="N911" i="17" s="1"/>
  <c r="J911" i="17"/>
  <c r="O911" i="17" s="1"/>
  <c r="L911" i="17"/>
  <c r="M911" i="17" s="1"/>
  <c r="I912" i="17"/>
  <c r="N912" i="17" s="1"/>
  <c r="J912" i="17"/>
  <c r="O912" i="17" s="1"/>
  <c r="L912" i="17"/>
  <c r="M912" i="17" s="1"/>
  <c r="I913" i="17"/>
  <c r="N913" i="17" s="1"/>
  <c r="J913" i="17"/>
  <c r="O913" i="17" s="1"/>
  <c r="L913" i="17"/>
  <c r="M913" i="17" s="1"/>
  <c r="I914" i="17"/>
  <c r="N914" i="17" s="1"/>
  <c r="J914" i="17"/>
  <c r="O914" i="17" s="1"/>
  <c r="L914" i="17"/>
  <c r="M914" i="17" s="1"/>
  <c r="I915" i="17"/>
  <c r="N915" i="17" s="1"/>
  <c r="J915" i="17"/>
  <c r="O915" i="17" s="1"/>
  <c r="L915" i="17"/>
  <c r="M915" i="17" s="1"/>
  <c r="I916" i="17"/>
  <c r="N916" i="17" s="1"/>
  <c r="J916" i="17"/>
  <c r="O916" i="17" s="1"/>
  <c r="L916" i="17"/>
  <c r="M916" i="17" s="1"/>
  <c r="I917" i="17"/>
  <c r="N917" i="17" s="1"/>
  <c r="J917" i="17"/>
  <c r="O917" i="17" s="1"/>
  <c r="L917" i="17"/>
  <c r="M917" i="17" s="1"/>
  <c r="I918" i="17"/>
  <c r="N918" i="17" s="1"/>
  <c r="J918" i="17"/>
  <c r="O918" i="17" s="1"/>
  <c r="L918" i="17"/>
  <c r="M918" i="17" s="1"/>
  <c r="I919" i="17"/>
  <c r="N919" i="17" s="1"/>
  <c r="J919" i="17"/>
  <c r="O919" i="17" s="1"/>
  <c r="L919" i="17"/>
  <c r="M919" i="17" s="1"/>
  <c r="I920" i="17"/>
  <c r="N920" i="17" s="1"/>
  <c r="J920" i="17"/>
  <c r="O920" i="17" s="1"/>
  <c r="L920" i="17"/>
  <c r="M920" i="17" s="1"/>
  <c r="I921" i="17"/>
  <c r="N921" i="17" s="1"/>
  <c r="J921" i="17"/>
  <c r="O921" i="17" s="1"/>
  <c r="L921" i="17"/>
  <c r="M921" i="17" s="1"/>
  <c r="I922" i="17"/>
  <c r="N922" i="17" s="1"/>
  <c r="J922" i="17"/>
  <c r="O922" i="17" s="1"/>
  <c r="L922" i="17"/>
  <c r="M922" i="17" s="1"/>
  <c r="I923" i="17"/>
  <c r="N923" i="17" s="1"/>
  <c r="J923" i="17"/>
  <c r="O923" i="17" s="1"/>
  <c r="L923" i="17"/>
  <c r="M923" i="17" s="1"/>
  <c r="I924" i="17"/>
  <c r="N924" i="17" s="1"/>
  <c r="J924" i="17"/>
  <c r="O924" i="17" s="1"/>
  <c r="L924" i="17"/>
  <c r="M924" i="17" s="1"/>
  <c r="I925" i="17"/>
  <c r="N925" i="17" s="1"/>
  <c r="J925" i="17"/>
  <c r="O925" i="17" s="1"/>
  <c r="L925" i="17"/>
  <c r="M925" i="17" s="1"/>
  <c r="I926" i="17"/>
  <c r="N926" i="17" s="1"/>
  <c r="J926" i="17"/>
  <c r="O926" i="17" s="1"/>
  <c r="L926" i="17"/>
  <c r="M926" i="17" s="1"/>
  <c r="I927" i="17"/>
  <c r="N927" i="17" s="1"/>
  <c r="J927" i="17"/>
  <c r="O927" i="17" s="1"/>
  <c r="L927" i="17"/>
  <c r="M927" i="17" s="1"/>
  <c r="I928" i="17"/>
  <c r="N928" i="17" s="1"/>
  <c r="J928" i="17"/>
  <c r="O928" i="17" s="1"/>
  <c r="L928" i="17"/>
  <c r="M928" i="17" s="1"/>
  <c r="I929" i="17"/>
  <c r="N929" i="17" s="1"/>
  <c r="J929" i="17"/>
  <c r="O929" i="17" s="1"/>
  <c r="L929" i="17"/>
  <c r="M929" i="17" s="1"/>
  <c r="I930" i="17"/>
  <c r="N930" i="17" s="1"/>
  <c r="J930" i="17"/>
  <c r="O930" i="17" s="1"/>
  <c r="L930" i="17"/>
  <c r="M930" i="17" s="1"/>
  <c r="I931" i="17"/>
  <c r="N931" i="17" s="1"/>
  <c r="J931" i="17"/>
  <c r="O931" i="17" s="1"/>
  <c r="L931" i="17"/>
  <c r="M931" i="17" s="1"/>
  <c r="I932" i="17"/>
  <c r="N932" i="17" s="1"/>
  <c r="J932" i="17"/>
  <c r="O932" i="17" s="1"/>
  <c r="L932" i="17"/>
  <c r="M932" i="17" s="1"/>
  <c r="I933" i="17"/>
  <c r="N933" i="17" s="1"/>
  <c r="J933" i="17"/>
  <c r="O933" i="17" s="1"/>
  <c r="L933" i="17"/>
  <c r="M933" i="17" s="1"/>
  <c r="I934" i="17"/>
  <c r="N934" i="17" s="1"/>
  <c r="J934" i="17"/>
  <c r="O934" i="17" s="1"/>
  <c r="L934" i="17"/>
  <c r="M934" i="17" s="1"/>
  <c r="I935" i="17"/>
  <c r="N935" i="17" s="1"/>
  <c r="J935" i="17"/>
  <c r="O935" i="17" s="1"/>
  <c r="L935" i="17"/>
  <c r="M935" i="17" s="1"/>
  <c r="I936" i="17"/>
  <c r="N936" i="17" s="1"/>
  <c r="J936" i="17"/>
  <c r="O936" i="17" s="1"/>
  <c r="L936" i="17"/>
  <c r="M936" i="17" s="1"/>
  <c r="I937" i="17"/>
  <c r="N937" i="17" s="1"/>
  <c r="J937" i="17"/>
  <c r="O937" i="17" s="1"/>
  <c r="L937" i="17"/>
  <c r="M937" i="17" s="1"/>
  <c r="I938" i="17"/>
  <c r="N938" i="17" s="1"/>
  <c r="J938" i="17"/>
  <c r="O938" i="17" s="1"/>
  <c r="L938" i="17"/>
  <c r="M938" i="17" s="1"/>
  <c r="I939" i="17"/>
  <c r="N939" i="17" s="1"/>
  <c r="J939" i="17"/>
  <c r="O939" i="17" s="1"/>
  <c r="L939" i="17"/>
  <c r="M939" i="17" s="1"/>
  <c r="I940" i="17"/>
  <c r="N940" i="17" s="1"/>
  <c r="J940" i="17"/>
  <c r="O940" i="17" s="1"/>
  <c r="L940" i="17"/>
  <c r="M940" i="17" s="1"/>
  <c r="I941" i="17"/>
  <c r="N941" i="17" s="1"/>
  <c r="J941" i="17"/>
  <c r="O941" i="17" s="1"/>
  <c r="L941" i="17"/>
  <c r="M941" i="17" s="1"/>
  <c r="I942" i="17"/>
  <c r="N942" i="17" s="1"/>
  <c r="J942" i="17"/>
  <c r="O942" i="17" s="1"/>
  <c r="L942" i="17"/>
  <c r="M942" i="17" s="1"/>
  <c r="I943" i="17"/>
  <c r="N943" i="17" s="1"/>
  <c r="J943" i="17"/>
  <c r="O943" i="17" s="1"/>
  <c r="L943" i="17"/>
  <c r="M943" i="17" s="1"/>
  <c r="I944" i="17"/>
  <c r="N944" i="17" s="1"/>
  <c r="J944" i="17"/>
  <c r="O944" i="17" s="1"/>
  <c r="L944" i="17"/>
  <c r="M944" i="17" s="1"/>
  <c r="I945" i="17"/>
  <c r="N945" i="17" s="1"/>
  <c r="J945" i="17"/>
  <c r="O945" i="17" s="1"/>
  <c r="L945" i="17"/>
  <c r="M945" i="17" s="1"/>
  <c r="I946" i="17"/>
  <c r="N946" i="17" s="1"/>
  <c r="J946" i="17"/>
  <c r="O946" i="17" s="1"/>
  <c r="L946" i="17"/>
  <c r="M946" i="17" s="1"/>
  <c r="I947" i="17"/>
  <c r="N947" i="17" s="1"/>
  <c r="J947" i="17"/>
  <c r="O947" i="17" s="1"/>
  <c r="L947" i="17"/>
  <c r="M947" i="17" s="1"/>
  <c r="I948" i="17"/>
  <c r="N948" i="17" s="1"/>
  <c r="J948" i="17"/>
  <c r="O948" i="17" s="1"/>
  <c r="L948" i="17"/>
  <c r="M948" i="17" s="1"/>
  <c r="I949" i="17"/>
  <c r="N949" i="17" s="1"/>
  <c r="J949" i="17"/>
  <c r="O949" i="17" s="1"/>
  <c r="L949" i="17"/>
  <c r="M949" i="17" s="1"/>
  <c r="I950" i="17"/>
  <c r="N950" i="17" s="1"/>
  <c r="J950" i="17"/>
  <c r="O950" i="17" s="1"/>
  <c r="L950" i="17"/>
  <c r="M950" i="17" s="1"/>
  <c r="I951" i="17"/>
  <c r="N951" i="17" s="1"/>
  <c r="J951" i="17"/>
  <c r="O951" i="17" s="1"/>
  <c r="L951" i="17"/>
  <c r="M951" i="17" s="1"/>
  <c r="I952" i="17"/>
  <c r="N952" i="17" s="1"/>
  <c r="J952" i="17"/>
  <c r="O952" i="17" s="1"/>
  <c r="L952" i="17"/>
  <c r="M952" i="17" s="1"/>
  <c r="I953" i="17"/>
  <c r="N953" i="17" s="1"/>
  <c r="J953" i="17"/>
  <c r="O953" i="17" s="1"/>
  <c r="L953" i="17"/>
  <c r="M953" i="17" s="1"/>
  <c r="I954" i="17"/>
  <c r="N954" i="17" s="1"/>
  <c r="J954" i="17"/>
  <c r="O954" i="17" s="1"/>
  <c r="L954" i="17"/>
  <c r="M954" i="17" s="1"/>
  <c r="I955" i="17"/>
  <c r="N955" i="17" s="1"/>
  <c r="J955" i="17"/>
  <c r="O955" i="17" s="1"/>
  <c r="L955" i="17"/>
  <c r="M955" i="17" s="1"/>
  <c r="I956" i="17"/>
  <c r="N956" i="17" s="1"/>
  <c r="J956" i="17"/>
  <c r="O956" i="17" s="1"/>
  <c r="L956" i="17"/>
  <c r="M956" i="17" s="1"/>
  <c r="I957" i="17"/>
  <c r="N957" i="17" s="1"/>
  <c r="J957" i="17"/>
  <c r="O957" i="17" s="1"/>
  <c r="L957" i="17"/>
  <c r="M957" i="17" s="1"/>
  <c r="I958" i="17"/>
  <c r="N958" i="17" s="1"/>
  <c r="J958" i="17"/>
  <c r="O958" i="17" s="1"/>
  <c r="L958" i="17"/>
  <c r="M958" i="17" s="1"/>
  <c r="I959" i="17"/>
  <c r="N959" i="17" s="1"/>
  <c r="J959" i="17"/>
  <c r="O959" i="17" s="1"/>
  <c r="L959" i="17"/>
  <c r="M959" i="17" s="1"/>
  <c r="I960" i="17"/>
  <c r="N960" i="17" s="1"/>
  <c r="J960" i="17"/>
  <c r="O960" i="17" s="1"/>
  <c r="L960" i="17"/>
  <c r="M960" i="17" s="1"/>
  <c r="I961" i="17"/>
  <c r="N961" i="17" s="1"/>
  <c r="J961" i="17"/>
  <c r="O961" i="17" s="1"/>
  <c r="L961" i="17"/>
  <c r="M961" i="17" s="1"/>
  <c r="I962" i="17"/>
  <c r="N962" i="17" s="1"/>
  <c r="J962" i="17"/>
  <c r="O962" i="17" s="1"/>
  <c r="L962" i="17"/>
  <c r="M962" i="17" s="1"/>
  <c r="I963" i="17"/>
  <c r="N963" i="17" s="1"/>
  <c r="J963" i="17"/>
  <c r="O963" i="17" s="1"/>
  <c r="L963" i="17"/>
  <c r="M963" i="17" s="1"/>
  <c r="I964" i="17"/>
  <c r="N964" i="17" s="1"/>
  <c r="J964" i="17"/>
  <c r="O964" i="17" s="1"/>
  <c r="L964" i="17"/>
  <c r="M964" i="17" s="1"/>
  <c r="I965" i="17"/>
  <c r="N965" i="17" s="1"/>
  <c r="J965" i="17"/>
  <c r="O965" i="17" s="1"/>
  <c r="L965" i="17"/>
  <c r="M965" i="17" s="1"/>
  <c r="I966" i="17"/>
  <c r="N966" i="17" s="1"/>
  <c r="J966" i="17"/>
  <c r="O966" i="17" s="1"/>
  <c r="L966" i="17"/>
  <c r="M966" i="17" s="1"/>
  <c r="I967" i="17"/>
  <c r="N967" i="17" s="1"/>
  <c r="J967" i="17"/>
  <c r="O967" i="17" s="1"/>
  <c r="L967" i="17"/>
  <c r="M967" i="17" s="1"/>
  <c r="I968" i="17"/>
  <c r="N968" i="17" s="1"/>
  <c r="J968" i="17"/>
  <c r="O968" i="17" s="1"/>
  <c r="L968" i="17"/>
  <c r="M968" i="17" s="1"/>
  <c r="I969" i="17"/>
  <c r="N969" i="17" s="1"/>
  <c r="J969" i="17"/>
  <c r="O969" i="17" s="1"/>
  <c r="L969" i="17"/>
  <c r="M969" i="17" s="1"/>
  <c r="I970" i="17"/>
  <c r="N970" i="17" s="1"/>
  <c r="J970" i="17"/>
  <c r="O970" i="17" s="1"/>
  <c r="L970" i="17"/>
  <c r="M970" i="17" s="1"/>
  <c r="I971" i="17"/>
  <c r="N971" i="17" s="1"/>
  <c r="J971" i="17"/>
  <c r="O971" i="17" s="1"/>
  <c r="L971" i="17"/>
  <c r="M971" i="17" s="1"/>
  <c r="I972" i="17"/>
  <c r="N972" i="17" s="1"/>
  <c r="J972" i="17"/>
  <c r="O972" i="17" s="1"/>
  <c r="L972" i="17"/>
  <c r="M972" i="17" s="1"/>
  <c r="I973" i="17"/>
  <c r="N973" i="17" s="1"/>
  <c r="J973" i="17"/>
  <c r="O973" i="17" s="1"/>
  <c r="L973" i="17"/>
  <c r="M973" i="17" s="1"/>
  <c r="I974" i="17"/>
  <c r="N974" i="17" s="1"/>
  <c r="J974" i="17"/>
  <c r="O974" i="17" s="1"/>
  <c r="L974" i="17"/>
  <c r="M974" i="17" s="1"/>
  <c r="I975" i="17"/>
  <c r="N975" i="17" s="1"/>
  <c r="J975" i="17"/>
  <c r="O975" i="17" s="1"/>
  <c r="L975" i="17"/>
  <c r="M975" i="17" s="1"/>
  <c r="I976" i="17"/>
  <c r="N976" i="17" s="1"/>
  <c r="J976" i="17"/>
  <c r="O976" i="17" s="1"/>
  <c r="L976" i="17"/>
  <c r="M976" i="17" s="1"/>
  <c r="I977" i="17"/>
  <c r="N977" i="17" s="1"/>
  <c r="J977" i="17"/>
  <c r="O977" i="17" s="1"/>
  <c r="L977" i="17"/>
  <c r="M977" i="17" s="1"/>
  <c r="I978" i="17"/>
  <c r="N978" i="17" s="1"/>
  <c r="J978" i="17"/>
  <c r="O978" i="17" s="1"/>
  <c r="L978" i="17"/>
  <c r="M978" i="17" s="1"/>
  <c r="I979" i="17"/>
  <c r="N979" i="17" s="1"/>
  <c r="J979" i="17"/>
  <c r="O979" i="17" s="1"/>
  <c r="L979" i="17"/>
  <c r="M979" i="17" s="1"/>
  <c r="I980" i="17"/>
  <c r="N980" i="17" s="1"/>
  <c r="J980" i="17"/>
  <c r="O980" i="17" s="1"/>
  <c r="L980" i="17"/>
  <c r="M980" i="17" s="1"/>
  <c r="I981" i="17"/>
  <c r="N981" i="17" s="1"/>
  <c r="J981" i="17"/>
  <c r="O981" i="17" s="1"/>
  <c r="L981" i="17"/>
  <c r="M981" i="17" s="1"/>
  <c r="I982" i="17"/>
  <c r="N982" i="17" s="1"/>
  <c r="J982" i="17"/>
  <c r="O982" i="17" s="1"/>
  <c r="L982" i="17"/>
  <c r="M982" i="17" s="1"/>
  <c r="I983" i="17"/>
  <c r="N983" i="17" s="1"/>
  <c r="J983" i="17"/>
  <c r="O983" i="17" s="1"/>
  <c r="L983" i="17"/>
  <c r="M983" i="17" s="1"/>
  <c r="I984" i="17"/>
  <c r="N984" i="17" s="1"/>
  <c r="J984" i="17"/>
  <c r="O984" i="17" s="1"/>
  <c r="L984" i="17"/>
  <c r="M984" i="17" s="1"/>
  <c r="I985" i="17"/>
  <c r="N985" i="17" s="1"/>
  <c r="J985" i="17"/>
  <c r="O985" i="17" s="1"/>
  <c r="L985" i="17"/>
  <c r="M985" i="17" s="1"/>
  <c r="I986" i="17"/>
  <c r="N986" i="17" s="1"/>
  <c r="J986" i="17"/>
  <c r="O986" i="17" s="1"/>
  <c r="L986" i="17"/>
  <c r="M986" i="17" s="1"/>
  <c r="I987" i="17"/>
  <c r="N987" i="17" s="1"/>
  <c r="J987" i="17"/>
  <c r="O987" i="17" s="1"/>
  <c r="L987" i="17"/>
  <c r="M987" i="17" s="1"/>
  <c r="I988" i="17"/>
  <c r="N988" i="17" s="1"/>
  <c r="J988" i="17"/>
  <c r="O988" i="17" s="1"/>
  <c r="L988" i="17"/>
  <c r="M988" i="17" s="1"/>
  <c r="I989" i="17"/>
  <c r="N989" i="17" s="1"/>
  <c r="J989" i="17"/>
  <c r="O989" i="17" s="1"/>
  <c r="L989" i="17"/>
  <c r="M989" i="17" s="1"/>
  <c r="I990" i="17"/>
  <c r="N990" i="17" s="1"/>
  <c r="J990" i="17"/>
  <c r="O990" i="17" s="1"/>
  <c r="L990" i="17"/>
  <c r="M990" i="17" s="1"/>
  <c r="I991" i="17"/>
  <c r="N991" i="17" s="1"/>
  <c r="J991" i="17"/>
  <c r="O991" i="17" s="1"/>
  <c r="L991" i="17"/>
  <c r="M991" i="17" s="1"/>
  <c r="I992" i="17"/>
  <c r="N992" i="17" s="1"/>
  <c r="J992" i="17"/>
  <c r="O992" i="17" s="1"/>
  <c r="L992" i="17"/>
  <c r="M992" i="17" s="1"/>
  <c r="I993" i="17"/>
  <c r="N993" i="17" s="1"/>
  <c r="J993" i="17"/>
  <c r="O993" i="17" s="1"/>
  <c r="L993" i="17"/>
  <c r="M993" i="17" s="1"/>
  <c r="I994" i="17"/>
  <c r="N994" i="17" s="1"/>
  <c r="J994" i="17"/>
  <c r="O994" i="17" s="1"/>
  <c r="L994" i="17"/>
  <c r="M994" i="17" s="1"/>
  <c r="I995" i="17"/>
  <c r="N995" i="17" s="1"/>
  <c r="J995" i="17"/>
  <c r="O995" i="17" s="1"/>
  <c r="L995" i="17"/>
  <c r="M995" i="17" s="1"/>
  <c r="I996" i="17"/>
  <c r="N996" i="17" s="1"/>
  <c r="J996" i="17"/>
  <c r="O996" i="17" s="1"/>
  <c r="L996" i="17"/>
  <c r="M996" i="17" s="1"/>
  <c r="I997" i="17"/>
  <c r="N997" i="17" s="1"/>
  <c r="J997" i="17"/>
  <c r="O997" i="17" s="1"/>
  <c r="L997" i="17"/>
  <c r="M997" i="17" s="1"/>
  <c r="I998" i="17"/>
  <c r="N998" i="17" s="1"/>
  <c r="J998" i="17"/>
  <c r="O998" i="17" s="1"/>
  <c r="L998" i="17"/>
  <c r="M998" i="17" s="1"/>
  <c r="I999" i="17"/>
  <c r="N999" i="17" s="1"/>
  <c r="J999" i="17"/>
  <c r="O999" i="17" s="1"/>
  <c r="L999" i="17"/>
  <c r="M999" i="17" s="1"/>
  <c r="I1000" i="17"/>
  <c r="N1000" i="17" s="1"/>
  <c r="J1000" i="17"/>
  <c r="O1000" i="17" s="1"/>
  <c r="L1000" i="17"/>
  <c r="M1000" i="17" s="1"/>
  <c r="I1001" i="17"/>
  <c r="N1001" i="17" s="1"/>
  <c r="J1001" i="17"/>
  <c r="O1001" i="17" s="1"/>
  <c r="L1001" i="17"/>
  <c r="M1001" i="17" s="1"/>
  <c r="J2" i="17"/>
  <c r="O2" i="17" s="1"/>
  <c r="L2" i="17"/>
  <c r="M2" i="17" s="1"/>
  <c r="I2" i="17"/>
  <c r="N2" i="17" s="1"/>
  <c r="G8" i="17" a="1"/>
  <c r="G8" i="17" s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H2" i="17"/>
  <c r="G3" i="17" a="1"/>
  <c r="G3" i="17" s="1"/>
  <c r="G4" i="17" a="1"/>
  <c r="G4" i="17" s="1"/>
  <c r="G5" i="17" a="1"/>
  <c r="G5" i="17" s="1"/>
  <c r="G6" i="17" a="1"/>
  <c r="G6" i="17" s="1"/>
  <c r="G7" i="17" a="1"/>
  <c r="G7" i="17" s="1"/>
  <c r="G9" i="17" a="1"/>
  <c r="G9" i="17"/>
  <c r="G10" i="17" a="1"/>
  <c r="G10" i="17"/>
  <c r="G11" i="17" a="1"/>
  <c r="G11" i="17"/>
  <c r="G12" i="17" a="1"/>
  <c r="G12" i="17" s="1"/>
  <c r="G13" i="17" a="1"/>
  <c r="G13" i="17"/>
  <c r="G14" i="17" a="1"/>
  <c r="G14" i="17" s="1"/>
  <c r="G15" i="17" a="1"/>
  <c r="G15" i="17"/>
  <c r="G16" i="17" a="1"/>
  <c r="G16" i="17"/>
  <c r="G17" i="17" a="1"/>
  <c r="G17" i="17" s="1"/>
  <c r="G18" i="17" a="1"/>
  <c r="G18" i="17" s="1"/>
  <c r="G19" i="17" a="1"/>
  <c r="G19" i="17" s="1"/>
  <c r="G20" i="17" a="1"/>
  <c r="G20" i="17" s="1"/>
  <c r="G21" i="17" a="1"/>
  <c r="G21" i="17" s="1"/>
  <c r="G22" i="17" a="1"/>
  <c r="G22" i="17"/>
  <c r="G23" i="17" a="1"/>
  <c r="G23" i="17"/>
  <c r="G24" i="17" a="1"/>
  <c r="G24" i="17"/>
  <c r="G25" i="17" a="1"/>
  <c r="G25" i="17"/>
  <c r="G26" i="17" a="1"/>
  <c r="G26" i="17" s="1"/>
  <c r="G27" i="17" a="1"/>
  <c r="G27" i="17"/>
  <c r="G28" i="17" a="1"/>
  <c r="G28" i="17"/>
  <c r="G29" i="17" a="1"/>
  <c r="G29" i="17" s="1"/>
  <c r="G30" i="17" a="1"/>
  <c r="G30" i="17"/>
  <c r="G31" i="17" a="1"/>
  <c r="G31" i="17" s="1"/>
  <c r="G32" i="17" a="1"/>
  <c r="G32" i="17" s="1"/>
  <c r="G33" i="17" a="1"/>
  <c r="G33" i="17" s="1"/>
  <c r="G34" i="17" a="1"/>
  <c r="G34" i="17" s="1"/>
  <c r="G35" i="17" a="1"/>
  <c r="G35" i="17" s="1"/>
  <c r="G36" i="17" a="1"/>
  <c r="G36" i="17" s="1"/>
  <c r="G37" i="17" a="1"/>
  <c r="G37" i="17" s="1"/>
  <c r="G38" i="17" a="1"/>
  <c r="G38" i="17"/>
  <c r="G39" i="17" a="1"/>
  <c r="G39" i="17"/>
  <c r="G40" i="17" a="1"/>
  <c r="G40" i="17"/>
  <c r="G41" i="17" a="1"/>
  <c r="G41" i="17"/>
  <c r="G42" i="17" a="1"/>
  <c r="G42" i="17"/>
  <c r="G43" i="17" a="1"/>
  <c r="G43" i="17"/>
  <c r="G44" i="17" a="1"/>
  <c r="G44" i="17"/>
  <c r="G45" i="17" a="1"/>
  <c r="G45" i="17" s="1"/>
  <c r="G46" i="17" a="1"/>
  <c r="G46" i="17" s="1"/>
  <c r="G47" i="17" a="1"/>
  <c r="G47" i="17" s="1"/>
  <c r="G48" i="17" a="1"/>
  <c r="G48" i="17" s="1"/>
  <c r="G49" i="17" a="1"/>
  <c r="G49" i="17" s="1"/>
  <c r="G50" i="17" a="1"/>
  <c r="G50" i="17" s="1"/>
  <c r="G51" i="17" a="1"/>
  <c r="G51" i="17" s="1"/>
  <c r="G52" i="17" a="1"/>
  <c r="G52" i="17" s="1"/>
  <c r="G53" i="17" a="1"/>
  <c r="G53" i="17" s="1"/>
  <c r="G54" i="17" a="1"/>
  <c r="G54" i="17" s="1"/>
  <c r="G55" i="17" a="1"/>
  <c r="G55" i="17"/>
  <c r="G56" i="17" a="1"/>
  <c r="G56" i="17"/>
  <c r="G57" i="17" a="1"/>
  <c r="G57" i="17"/>
  <c r="G58" i="17" a="1"/>
  <c r="G58" i="17"/>
  <c r="G59" i="17" a="1"/>
  <c r="G59" i="17" s="1"/>
  <c r="G60" i="17" a="1"/>
  <c r="G60" i="17" s="1"/>
  <c r="G61" i="17" a="1"/>
  <c r="G61" i="17" s="1"/>
  <c r="G62" i="17" a="1"/>
  <c r="G62" i="17" s="1"/>
  <c r="G63" i="17" a="1"/>
  <c r="G63" i="17" s="1"/>
  <c r="G64" i="17" a="1"/>
  <c r="G64" i="17"/>
  <c r="G65" i="17" a="1"/>
  <c r="G65" i="17" s="1"/>
  <c r="G66" i="17" a="1"/>
  <c r="G66" i="17"/>
  <c r="G67" i="17" a="1"/>
  <c r="G67" i="17"/>
  <c r="G68" i="17" a="1"/>
  <c r="G68" i="17"/>
  <c r="G69" i="17" a="1"/>
  <c r="G69" i="17"/>
  <c r="G70" i="17" a="1"/>
  <c r="G70" i="17"/>
  <c r="G71" i="17" a="1"/>
  <c r="G71" i="17"/>
  <c r="G72" i="17" a="1"/>
  <c r="G72" i="17" s="1"/>
  <c r="G73" i="17" a="1"/>
  <c r="G73" i="17" s="1"/>
  <c r="G74" i="17" a="1"/>
  <c r="G74" i="17" s="1"/>
  <c r="G75" i="17" a="1"/>
  <c r="G75" i="17" s="1"/>
  <c r="G76" i="17" a="1"/>
  <c r="G76" i="17" s="1"/>
  <c r="G77" i="17" a="1"/>
  <c r="G77" i="17" s="1"/>
  <c r="G78" i="17" a="1"/>
  <c r="G78" i="17" s="1"/>
  <c r="G79" i="17" a="1"/>
  <c r="G79" i="17"/>
  <c r="G80" i="17" a="1"/>
  <c r="G80" i="17"/>
  <c r="G81" i="17" a="1"/>
  <c r="G81" i="17"/>
  <c r="G82" i="17" a="1"/>
  <c r="G82" i="17" s="1"/>
  <c r="G83" i="17" a="1"/>
  <c r="G83" i="17" s="1"/>
  <c r="G84" i="17" a="1"/>
  <c r="G84" i="17"/>
  <c r="G85" i="17" a="1"/>
  <c r="G85" i="17" s="1"/>
  <c r="G86" i="17" a="1"/>
  <c r="G86" i="17" s="1"/>
  <c r="G87" i="17" a="1"/>
  <c r="G87" i="17" s="1"/>
  <c r="G88" i="17" a="1"/>
  <c r="G88" i="17" s="1"/>
  <c r="G89" i="17" a="1"/>
  <c r="G89" i="17" s="1"/>
  <c r="G90" i="17" a="1"/>
  <c r="G90" i="17" s="1"/>
  <c r="G91" i="17" a="1"/>
  <c r="G91" i="17" s="1"/>
  <c r="G92" i="17" a="1"/>
  <c r="G92" i="17" s="1"/>
  <c r="G93" i="17" a="1"/>
  <c r="G93" i="17"/>
  <c r="G94" i="17" a="1"/>
  <c r="G94" i="17"/>
  <c r="G95" i="17" a="1"/>
  <c r="G95" i="17"/>
  <c r="G96" i="17" a="1"/>
  <c r="G96" i="17"/>
  <c r="G97" i="17" a="1"/>
  <c r="G97" i="17"/>
  <c r="G98" i="17" a="1"/>
  <c r="G98" i="17"/>
  <c r="G99" i="17" a="1"/>
  <c r="G99" i="17" s="1"/>
  <c r="G100" i="17" a="1"/>
  <c r="G100" i="17"/>
  <c r="G101" i="17" a="1"/>
  <c r="G101" i="17" s="1"/>
  <c r="G102" i="17" a="1"/>
  <c r="G102" i="17" s="1"/>
  <c r="G103" i="17" a="1"/>
  <c r="G103" i="17" s="1"/>
  <c r="G104" i="17" a="1"/>
  <c r="G104" i="17" s="1"/>
  <c r="G105" i="17" a="1"/>
  <c r="G105" i="17" s="1"/>
  <c r="G106" i="17" a="1"/>
  <c r="G106" i="17" s="1"/>
  <c r="G107" i="17" a="1"/>
  <c r="G107" i="17" s="1"/>
  <c r="G108" i="17" a="1"/>
  <c r="G108" i="17"/>
  <c r="G109" i="17" a="1"/>
  <c r="G109" i="17"/>
  <c r="G110" i="17" a="1"/>
  <c r="G110" i="17"/>
  <c r="G111" i="17" a="1"/>
  <c r="G111" i="17" s="1"/>
  <c r="G112" i="17" a="1"/>
  <c r="G112" i="17"/>
  <c r="G113" i="17" a="1"/>
  <c r="G113" i="17"/>
  <c r="G114" i="17" a="1"/>
  <c r="G114" i="17"/>
  <c r="G115" i="17" a="1"/>
  <c r="G115" i="17" s="1"/>
  <c r="G116" i="17" a="1"/>
  <c r="G116" i="17" s="1"/>
  <c r="G117" i="17" a="1"/>
  <c r="G117" i="17" s="1"/>
  <c r="G118" i="17" a="1"/>
  <c r="G118" i="17" s="1"/>
  <c r="G119" i="17" a="1"/>
  <c r="G119" i="17" s="1"/>
  <c r="G120" i="17" a="1"/>
  <c r="G120" i="17"/>
  <c r="G121" i="17" a="1"/>
  <c r="G121" i="17" s="1"/>
  <c r="G122" i="17" a="1"/>
  <c r="G122" i="17" s="1"/>
  <c r="G123" i="17" a="1"/>
  <c r="G123" i="17" s="1"/>
  <c r="G124" i="17" a="1"/>
  <c r="G124" i="17" s="1"/>
  <c r="G125" i="17" a="1"/>
  <c r="G125" i="17"/>
  <c r="G126" i="17" a="1"/>
  <c r="G126" i="17"/>
  <c r="G127" i="17" a="1"/>
  <c r="G127" i="17"/>
  <c r="G128" i="17" a="1"/>
  <c r="G128" i="17"/>
  <c r="G129" i="17" a="1"/>
  <c r="G129" i="17" s="1"/>
  <c r="G130" i="17" a="1"/>
  <c r="G130" i="17" s="1"/>
  <c r="G131" i="17" a="1"/>
  <c r="G131" i="17" s="1"/>
  <c r="G132" i="17" a="1"/>
  <c r="G132" i="17" s="1"/>
  <c r="G133" i="17" a="1"/>
  <c r="G133" i="17" s="1"/>
  <c r="G134" i="17" a="1"/>
  <c r="G134" i="17"/>
  <c r="G135" i="17" a="1"/>
  <c r="G135" i="17" s="1"/>
  <c r="G136" i="17" a="1"/>
  <c r="G136" i="17"/>
  <c r="G137" i="17" a="1"/>
  <c r="G137" i="17"/>
  <c r="G138" i="17" a="1"/>
  <c r="G138" i="17" s="1"/>
  <c r="G139" i="17" a="1"/>
  <c r="G139" i="17" s="1"/>
  <c r="G140" i="17" a="1"/>
  <c r="G140" i="17" s="1"/>
  <c r="G141" i="17" a="1"/>
  <c r="G141" i="17" s="1"/>
  <c r="G142" i="17" a="1"/>
  <c r="G142" i="17"/>
  <c r="G143" i="17" a="1"/>
  <c r="G143" i="17" s="1"/>
  <c r="G144" i="17" a="1"/>
  <c r="G144" i="17" s="1"/>
  <c r="G145" i="17" a="1"/>
  <c r="G145" i="17" s="1"/>
  <c r="G146" i="17" a="1"/>
  <c r="G146" i="17" s="1"/>
  <c r="G147" i="17" a="1"/>
  <c r="G147" i="17" s="1"/>
  <c r="G148" i="17" a="1"/>
  <c r="G148" i="17"/>
  <c r="G149" i="17" a="1"/>
  <c r="G149" i="17"/>
  <c r="G150" i="17" a="1"/>
  <c r="G150" i="17"/>
  <c r="G151" i="17" a="1"/>
  <c r="G151" i="17"/>
  <c r="G152" i="17" a="1"/>
  <c r="G152" i="17"/>
  <c r="G153" i="17" a="1"/>
  <c r="G153" i="17"/>
  <c r="G154" i="17" a="1"/>
  <c r="G154" i="17" s="1"/>
  <c r="G155" i="17" a="1"/>
  <c r="G155" i="17"/>
  <c r="G156" i="17" a="1"/>
  <c r="G156" i="17"/>
  <c r="G157" i="17" a="1"/>
  <c r="G157" i="17" s="1"/>
  <c r="G158" i="17" a="1"/>
  <c r="G158" i="17" s="1"/>
  <c r="G159" i="17" a="1"/>
  <c r="G159" i="17" s="1"/>
  <c r="G160" i="17" a="1"/>
  <c r="G160" i="17" s="1"/>
  <c r="G161" i="17" a="1"/>
  <c r="G161" i="17" s="1"/>
  <c r="G162" i="17" a="1"/>
  <c r="G162" i="17"/>
  <c r="G163" i="17" a="1"/>
  <c r="G163" i="17" s="1"/>
  <c r="G164" i="17" a="1"/>
  <c r="G164" i="17"/>
  <c r="G165" i="17" a="1"/>
  <c r="G165" i="17"/>
  <c r="G166" i="17" a="1"/>
  <c r="G166" i="17"/>
  <c r="G167" i="17" a="1"/>
  <c r="G167" i="17"/>
  <c r="G168" i="17" a="1"/>
  <c r="G168" i="17" s="1"/>
  <c r="G169" i="17" a="1"/>
  <c r="G169" i="17"/>
  <c r="G170" i="17" a="1"/>
  <c r="G170" i="17"/>
  <c r="G171" i="17" a="1"/>
  <c r="G171" i="17" s="1"/>
  <c r="G172" i="17" a="1"/>
  <c r="G172" i="17" s="1"/>
  <c r="G173" i="17" a="1"/>
  <c r="G173" i="17" s="1"/>
  <c r="G174" i="17" a="1"/>
  <c r="G174" i="17" s="1"/>
  <c r="G175" i="17" a="1"/>
  <c r="G175" i="17" s="1"/>
  <c r="G176" i="17" a="1"/>
  <c r="G176" i="17"/>
  <c r="G177" i="17" a="1"/>
  <c r="G177" i="17"/>
  <c r="G178" i="17" a="1"/>
  <c r="G178" i="17"/>
  <c r="G179" i="17" a="1"/>
  <c r="G179" i="17" s="1"/>
  <c r="G180" i="17" a="1"/>
  <c r="G180" i="17"/>
  <c r="G181" i="17" a="1"/>
  <c r="G181" i="17"/>
  <c r="G182" i="17" a="1"/>
  <c r="G182" i="17"/>
  <c r="G183" i="17" a="1"/>
  <c r="G183" i="17"/>
  <c r="G184" i="17" a="1"/>
  <c r="G184" i="17"/>
  <c r="G185" i="17" a="1"/>
  <c r="G185" i="17" s="1"/>
  <c r="G186" i="17" a="1"/>
  <c r="G186" i="17" s="1"/>
  <c r="G187" i="17" a="1"/>
  <c r="G187" i="17" s="1"/>
  <c r="G188" i="17" a="1"/>
  <c r="G188" i="17" s="1"/>
  <c r="G189" i="17" a="1"/>
  <c r="G189" i="17" s="1"/>
  <c r="G190" i="17" a="1"/>
  <c r="G190" i="17"/>
  <c r="G191" i="17" a="1"/>
  <c r="G191" i="17" s="1"/>
  <c r="G192" i="17" a="1"/>
  <c r="G192" i="17" s="1"/>
  <c r="G193" i="17" a="1"/>
  <c r="G193" i="17" s="1"/>
  <c r="G194" i="17" a="1"/>
  <c r="G194" i="17" s="1"/>
  <c r="G195" i="17" a="1"/>
  <c r="G195" i="17"/>
  <c r="G196" i="17" a="1"/>
  <c r="G196" i="17" s="1"/>
  <c r="G197" i="17" a="1"/>
  <c r="G197" i="17"/>
  <c r="G198" i="17" a="1"/>
  <c r="G198" i="17"/>
  <c r="G199" i="17" a="1"/>
  <c r="G199" i="17" s="1"/>
  <c r="G200" i="17" a="1"/>
  <c r="G200" i="17" s="1"/>
  <c r="G201" i="17" a="1"/>
  <c r="G201" i="17" s="1"/>
  <c r="G202" i="17" a="1"/>
  <c r="G202" i="17" s="1"/>
  <c r="G203" i="17" a="1"/>
  <c r="G203" i="17" s="1"/>
  <c r="G204" i="17" a="1"/>
  <c r="G204" i="17"/>
  <c r="G205" i="17" a="1"/>
  <c r="G205" i="17"/>
  <c r="G206" i="17" a="1"/>
  <c r="G206" i="17"/>
  <c r="G207" i="17" a="1"/>
  <c r="G207" i="17"/>
  <c r="G208" i="17" a="1"/>
  <c r="G208" i="17" s="1"/>
  <c r="G209" i="17" a="1"/>
  <c r="G209" i="17" s="1"/>
  <c r="G210" i="17" a="1"/>
  <c r="G210" i="17" s="1"/>
  <c r="G211" i="17" a="1"/>
  <c r="G211" i="17" s="1"/>
  <c r="G212" i="17" a="1"/>
  <c r="G212" i="17"/>
  <c r="G213" i="17" a="1"/>
  <c r="G213" i="17" s="1"/>
  <c r="G214" i="17" a="1"/>
  <c r="G214" i="17" s="1"/>
  <c r="G215" i="17" a="1"/>
  <c r="G215" i="17" s="1"/>
  <c r="G216" i="17" a="1"/>
  <c r="G216" i="17" s="1"/>
  <c r="G217" i="17" a="1"/>
  <c r="G217" i="17" s="1"/>
  <c r="G218" i="17" a="1"/>
  <c r="G218" i="17"/>
  <c r="G219" i="17" a="1"/>
  <c r="G219" i="17"/>
  <c r="G220" i="17" a="1"/>
  <c r="G220" i="17" s="1"/>
  <c r="G221" i="17" a="1"/>
  <c r="G221" i="17"/>
  <c r="G222" i="17" a="1"/>
  <c r="G222" i="17"/>
  <c r="G223" i="17" a="1"/>
  <c r="G223" i="17"/>
  <c r="G224" i="17" a="1"/>
  <c r="G224" i="17"/>
  <c r="G225" i="17" a="1"/>
  <c r="G225" i="17" s="1"/>
  <c r="G226" i="17" a="1"/>
  <c r="G226" i="17" s="1"/>
  <c r="G227" i="17" a="1"/>
  <c r="G227" i="17" s="1"/>
  <c r="G228" i="17" a="1"/>
  <c r="G228" i="17" s="1"/>
  <c r="G229" i="17" a="1"/>
  <c r="G229" i="17" s="1"/>
  <c r="G230" i="17" a="1"/>
  <c r="G230" i="17" s="1"/>
  <c r="G231" i="17" a="1"/>
  <c r="G231" i="17" s="1"/>
  <c r="G232" i="17" a="1"/>
  <c r="G232" i="17"/>
  <c r="G233" i="17" a="1"/>
  <c r="G233" i="17"/>
  <c r="G234" i="17" a="1"/>
  <c r="G234" i="17"/>
  <c r="G235" i="17" a="1"/>
  <c r="G235" i="17"/>
  <c r="G236" i="17" a="1"/>
  <c r="G236" i="17"/>
  <c r="G237" i="17" a="1"/>
  <c r="G237" i="17"/>
  <c r="G238" i="17" a="1"/>
  <c r="G238" i="17"/>
  <c r="G239" i="17" a="1"/>
  <c r="G239" i="17" s="1"/>
  <c r="G240" i="17" a="1"/>
  <c r="G240" i="17"/>
  <c r="G241" i="17" a="1"/>
  <c r="G241" i="17" s="1"/>
  <c r="G242" i="17" a="1"/>
  <c r="G242" i="17" s="1"/>
  <c r="G243" i="17" a="1"/>
  <c r="G243" i="17" s="1"/>
  <c r="G244" i="17" a="1"/>
  <c r="G244" i="17" s="1"/>
  <c r="G245" i="17" a="1"/>
  <c r="G245" i="17" s="1"/>
  <c r="G246" i="17" a="1"/>
  <c r="G246" i="17" s="1"/>
  <c r="G247" i="17" a="1"/>
  <c r="G247" i="17" s="1"/>
  <c r="G248" i="17" a="1"/>
  <c r="G248" i="17" s="1"/>
  <c r="G249" i="17" a="1"/>
  <c r="G249" i="17" s="1"/>
  <c r="G250" i="17" a="1"/>
  <c r="G250" i="17"/>
  <c r="G251" i="17" a="1"/>
  <c r="G251" i="17"/>
  <c r="G252" i="17" a="1"/>
  <c r="G252" i="17"/>
  <c r="G253" i="17" a="1"/>
  <c r="G253" i="17" s="1"/>
  <c r="G254" i="17" a="1"/>
  <c r="G254" i="17"/>
  <c r="G255" i="17" a="1"/>
  <c r="G255" i="17" s="1"/>
  <c r="G256" i="17" a="1"/>
  <c r="G256" i="17" s="1"/>
  <c r="G257" i="17" a="1"/>
  <c r="G257" i="17" s="1"/>
  <c r="G258" i="17" a="1"/>
  <c r="G258" i="17" s="1"/>
  <c r="G259" i="17" a="1"/>
  <c r="G259" i="17" s="1"/>
  <c r="G260" i="17" a="1"/>
  <c r="G260" i="17"/>
  <c r="G261" i="17" a="1"/>
  <c r="G261" i="17" s="1"/>
  <c r="G262" i="17" a="1"/>
  <c r="G262" i="17"/>
  <c r="G263" i="17" a="1"/>
  <c r="G263" i="17"/>
  <c r="G264" i="17" a="1"/>
  <c r="G264" i="17"/>
  <c r="G265" i="17" a="1"/>
  <c r="G265" i="17"/>
  <c r="G266" i="17" a="1"/>
  <c r="G266" i="17" s="1"/>
  <c r="G267" i="17" a="1"/>
  <c r="G267" i="17"/>
  <c r="G268" i="17" a="1"/>
  <c r="G268" i="17"/>
  <c r="G269" i="17" a="1"/>
  <c r="G269" i="17" s="1"/>
  <c r="G270" i="17" a="1"/>
  <c r="G270" i="17" s="1"/>
  <c r="G271" i="17" a="1"/>
  <c r="G271" i="17" s="1"/>
  <c r="G272" i="17" a="1"/>
  <c r="G272" i="17" s="1"/>
  <c r="G273" i="17" a="1"/>
  <c r="G273" i="17" s="1"/>
  <c r="G274" i="17" a="1"/>
  <c r="G274" i="17"/>
  <c r="G275" i="17" a="1"/>
  <c r="G275" i="17"/>
  <c r="G276" i="17" a="1"/>
  <c r="G276" i="17"/>
  <c r="G277" i="17" a="1"/>
  <c r="G277" i="17"/>
  <c r="G278" i="17" a="1"/>
  <c r="G278" i="17" s="1"/>
  <c r="G279" i="17" a="1"/>
  <c r="G279" i="17" s="1"/>
  <c r="G280" i="17" a="1"/>
  <c r="G280" i="17" s="1"/>
  <c r="G281" i="17" a="1"/>
  <c r="G281" i="17" s="1"/>
  <c r="G282" i="17" a="1"/>
  <c r="G282" i="17"/>
  <c r="G283" i="17" a="1"/>
  <c r="G283" i="17" s="1"/>
  <c r="G284" i="17" a="1"/>
  <c r="G284" i="17" s="1"/>
  <c r="G285" i="17" a="1"/>
  <c r="G285" i="17" s="1"/>
  <c r="G286" i="17" a="1"/>
  <c r="G286" i="17" s="1"/>
  <c r="G287" i="17" a="1"/>
  <c r="G287" i="17" s="1"/>
  <c r="G288" i="17" a="1"/>
  <c r="G288" i="17"/>
  <c r="G289" i="17" a="1"/>
  <c r="G289" i="17"/>
  <c r="G290" i="17" a="1"/>
  <c r="G290" i="17"/>
  <c r="G291" i="17" a="1"/>
  <c r="G291" i="17"/>
  <c r="G292" i="17" a="1"/>
  <c r="G292" i="17"/>
  <c r="G293" i="17" a="1"/>
  <c r="G293" i="17"/>
  <c r="G294" i="17" a="1"/>
  <c r="G294" i="17"/>
  <c r="G295" i="17" a="1"/>
  <c r="G295" i="17" s="1"/>
  <c r="G296" i="17" a="1"/>
  <c r="G296" i="17" s="1"/>
  <c r="G297" i="17" a="1"/>
  <c r="G297" i="17" s="1"/>
  <c r="G298" i="17" a="1"/>
  <c r="G298" i="17" s="1"/>
  <c r="G299" i="17" a="1"/>
  <c r="G299" i="17" s="1"/>
  <c r="G300" i="17" a="1"/>
  <c r="G300" i="17" s="1"/>
  <c r="G301" i="17" a="1"/>
  <c r="G301" i="17" s="1"/>
  <c r="G302" i="17" a="1"/>
  <c r="G302" i="17" s="1"/>
  <c r="G303" i="17" a="1"/>
  <c r="G303" i="17"/>
  <c r="G304" i="17" a="1"/>
  <c r="G304" i="17"/>
  <c r="G305" i="17" a="1"/>
  <c r="G305" i="17" s="1"/>
  <c r="G306" i="17" a="1"/>
  <c r="G306" i="17"/>
  <c r="G307" i="17" a="1"/>
  <c r="G307" i="17"/>
  <c r="G308" i="17" a="1"/>
  <c r="G308" i="17"/>
  <c r="G309" i="17" a="1"/>
  <c r="G309" i="17"/>
  <c r="G310" i="17" a="1"/>
  <c r="G310" i="17"/>
  <c r="G311" i="17" a="1"/>
  <c r="G311" i="17" s="1"/>
  <c r="G312" i="17" a="1"/>
  <c r="G312" i="17" s="1"/>
  <c r="G313" i="17" a="1"/>
  <c r="G313" i="17" s="1"/>
  <c r="G314" i="17" a="1"/>
  <c r="G314" i="17" s="1"/>
  <c r="G315" i="17" a="1"/>
  <c r="G315" i="17" s="1"/>
  <c r="G316" i="17" a="1"/>
  <c r="G316" i="17"/>
  <c r="G317" i="17" a="1"/>
  <c r="G317" i="17"/>
  <c r="G318" i="17" a="1"/>
  <c r="G318" i="17"/>
  <c r="G319" i="17" a="1"/>
  <c r="G319" i="17" s="1"/>
  <c r="G320" i="17" a="1"/>
  <c r="G320" i="17"/>
  <c r="G321" i="17" a="1"/>
  <c r="G321" i="17"/>
  <c r="G322" i="17" a="1"/>
  <c r="G322" i="17"/>
  <c r="G323" i="17" a="1"/>
  <c r="G323" i="17"/>
  <c r="G324" i="17" a="1"/>
  <c r="G324" i="17"/>
  <c r="G325" i="17" a="1"/>
  <c r="G325" i="17" s="1"/>
  <c r="G326" i="17" a="1"/>
  <c r="G326" i="17" s="1"/>
  <c r="G327" i="17" a="1"/>
  <c r="G327" i="17" s="1"/>
  <c r="G328" i="17" a="1"/>
  <c r="G328" i="17" s="1"/>
  <c r="G329" i="17" a="1"/>
  <c r="G329" i="17" s="1"/>
  <c r="G330" i="17" a="1"/>
  <c r="G330" i="17"/>
  <c r="G331" i="17" a="1"/>
  <c r="G331" i="17" s="1"/>
  <c r="G332" i="17" a="1"/>
  <c r="G332" i="17" s="1"/>
  <c r="G333" i="17" a="1"/>
  <c r="G333" i="17" s="1"/>
  <c r="G334" i="17" a="1"/>
  <c r="G334" i="17"/>
  <c r="G335" i="17" a="1"/>
  <c r="G335" i="17"/>
  <c r="G336" i="17" a="1"/>
  <c r="G336" i="17" s="1"/>
  <c r="G337" i="17" a="1"/>
  <c r="G337" i="17"/>
  <c r="G338" i="17" a="1"/>
  <c r="G338" i="17" s="1"/>
  <c r="G339" i="17" a="1"/>
  <c r="G339" i="17" s="1"/>
  <c r="G340" i="17" a="1"/>
  <c r="G340" i="17" s="1"/>
  <c r="G341" i="17" a="1"/>
  <c r="G341" i="17" s="1"/>
  <c r="G342" i="17" a="1"/>
  <c r="G342" i="17" s="1"/>
  <c r="G343" i="17" a="1"/>
  <c r="G343" i="17" s="1"/>
  <c r="G344" i="17" a="1"/>
  <c r="G344" i="17"/>
  <c r="G345" i="17" a="1"/>
  <c r="G345" i="17"/>
  <c r="G346" i="17" a="1"/>
  <c r="G346" i="17" s="1"/>
  <c r="G347" i="17" a="1"/>
  <c r="G347" i="17"/>
  <c r="G348" i="17" a="1"/>
  <c r="G348" i="17" s="1"/>
  <c r="G349" i="17" a="1"/>
  <c r="G349" i="17"/>
  <c r="G350" i="17" a="1"/>
  <c r="G350" i="17"/>
  <c r="G351" i="17" a="1"/>
  <c r="G351" i="17"/>
  <c r="G352" i="17" a="1"/>
  <c r="G352" i="17"/>
  <c r="G353" i="17" a="1"/>
  <c r="G353" i="17" s="1"/>
  <c r="G354" i="17" a="1"/>
  <c r="G354" i="17" s="1"/>
  <c r="G355" i="17" a="1"/>
  <c r="G355" i="17" s="1"/>
  <c r="G356" i="17" a="1"/>
  <c r="G356" i="17" s="1"/>
  <c r="G357" i="17" a="1"/>
  <c r="G357" i="17" s="1"/>
  <c r="G358" i="17" a="1"/>
  <c r="G358" i="17"/>
  <c r="G359" i="17" a="1"/>
  <c r="G359" i="17"/>
  <c r="G360" i="17" a="1"/>
  <c r="G360" i="17"/>
  <c r="G361" i="17" a="1"/>
  <c r="G361" i="17"/>
  <c r="G362" i="17" a="1"/>
  <c r="G362" i="17"/>
  <c r="G363" i="17" a="1"/>
  <c r="G363" i="17"/>
  <c r="G364" i="17" a="1"/>
  <c r="G364" i="17"/>
  <c r="G365" i="17" a="1"/>
  <c r="G365" i="17" s="1"/>
  <c r="G366" i="17" a="1"/>
  <c r="G366" i="17" s="1"/>
  <c r="G367" i="17" a="1"/>
  <c r="G367" i="17" s="1"/>
  <c r="G368" i="17" a="1"/>
  <c r="G368" i="17" s="1"/>
  <c r="G369" i="17" a="1"/>
  <c r="G369" i="17" s="1"/>
  <c r="G370" i="17" a="1"/>
  <c r="G370" i="17" s="1"/>
  <c r="G371" i="17" a="1"/>
  <c r="G371" i="17" s="1"/>
  <c r="G372" i="17" a="1"/>
  <c r="G372" i="17"/>
  <c r="G373" i="17" a="1"/>
  <c r="G373" i="17"/>
  <c r="G374" i="17" a="1"/>
  <c r="G374" i="17"/>
  <c r="G375" i="17" a="1"/>
  <c r="G375" i="17"/>
  <c r="G376" i="17" a="1"/>
  <c r="G376" i="17"/>
  <c r="G377" i="17" a="1"/>
  <c r="G377" i="17"/>
  <c r="G378" i="17" a="1"/>
  <c r="G378" i="17"/>
  <c r="G379" i="17" a="1"/>
  <c r="G379" i="17"/>
  <c r="G380" i="17" a="1"/>
  <c r="G380" i="17"/>
  <c r="G381" i="17" a="1"/>
  <c r="G381" i="17" s="1"/>
  <c r="G382" i="17" a="1"/>
  <c r="G382" i="17" s="1"/>
  <c r="G383" i="17" a="1"/>
  <c r="G383" i="17" s="1"/>
  <c r="G384" i="17" a="1"/>
  <c r="G384" i="17" s="1"/>
  <c r="G385" i="17" a="1"/>
  <c r="G385" i="17" s="1"/>
  <c r="G386" i="17" a="1"/>
  <c r="G386" i="17"/>
  <c r="G387" i="17" a="1"/>
  <c r="G387" i="17"/>
  <c r="G388" i="17" a="1"/>
  <c r="G388" i="17"/>
  <c r="G389" i="17" a="1"/>
  <c r="G389" i="17" s="1"/>
  <c r="G390" i="17" a="1"/>
  <c r="G390" i="17" s="1"/>
  <c r="G391" i="17" a="1"/>
  <c r="G391" i="17"/>
  <c r="G392" i="17" a="1"/>
  <c r="G392" i="17"/>
  <c r="G393" i="17" a="1"/>
  <c r="G393" i="17"/>
  <c r="G394" i="17" a="1"/>
  <c r="G394" i="17"/>
  <c r="G395" i="17" a="1"/>
  <c r="G395" i="17" s="1"/>
  <c r="G396" i="17" a="1"/>
  <c r="G396" i="17" s="1"/>
  <c r="G397" i="17" a="1"/>
  <c r="G397" i="17" s="1"/>
  <c r="G398" i="17" a="1"/>
  <c r="G398" i="17" s="1"/>
  <c r="G399" i="17" a="1"/>
  <c r="G399" i="17" s="1"/>
  <c r="G400" i="17" a="1"/>
  <c r="G400" i="17"/>
  <c r="G401" i="17" a="1"/>
  <c r="G401" i="17" s="1"/>
  <c r="G402" i="17" a="1"/>
  <c r="G402" i="17"/>
  <c r="G403" i="17" a="1"/>
  <c r="G403" i="17"/>
  <c r="G404" i="17" a="1"/>
  <c r="G404" i="17"/>
  <c r="G405" i="17" a="1"/>
  <c r="G405" i="17"/>
  <c r="G406" i="17" a="1"/>
  <c r="G406" i="17" s="1"/>
  <c r="G407" i="17" a="1"/>
  <c r="G407" i="17"/>
  <c r="G408" i="17" a="1"/>
  <c r="G408" i="17"/>
  <c r="G409" i="17" a="1"/>
  <c r="G409" i="17" s="1"/>
  <c r="G410" i="17" a="1"/>
  <c r="G410" i="17" s="1"/>
  <c r="G411" i="17" a="1"/>
  <c r="G411" i="17" s="1"/>
  <c r="G412" i="17" a="1"/>
  <c r="G412" i="17" s="1"/>
  <c r="G413" i="17" a="1"/>
  <c r="G413" i="17" s="1"/>
  <c r="G414" i="17" a="1"/>
  <c r="G414" i="17"/>
  <c r="G415" i="17" a="1"/>
  <c r="G415" i="17"/>
  <c r="G416" i="17" a="1"/>
  <c r="G416" i="17"/>
  <c r="G417" i="17" a="1"/>
  <c r="G417" i="17"/>
  <c r="G418" i="17" a="1"/>
  <c r="G418" i="17" s="1"/>
  <c r="G419" i="17" a="1"/>
  <c r="G419" i="17"/>
  <c r="G420" i="17" a="1"/>
  <c r="G420" i="17"/>
  <c r="G421" i="17" a="1"/>
  <c r="G421" i="17"/>
  <c r="G422" i="17" a="1"/>
  <c r="G422" i="17"/>
  <c r="G423" i="17" a="1"/>
  <c r="G423" i="17" s="1"/>
  <c r="G424" i="17" a="1"/>
  <c r="G424" i="17" s="1"/>
  <c r="G425" i="17" a="1"/>
  <c r="G425" i="17" s="1"/>
  <c r="G426" i="17" a="1"/>
  <c r="G426" i="17" s="1"/>
  <c r="G427" i="17" a="1"/>
  <c r="G427" i="17" s="1"/>
  <c r="G428" i="17" a="1"/>
  <c r="G428" i="17"/>
  <c r="G429" i="17" a="1"/>
  <c r="G429" i="17"/>
  <c r="G430" i="17" a="1"/>
  <c r="G430" i="17"/>
  <c r="G431" i="17" a="1"/>
  <c r="G431" i="17"/>
  <c r="G432" i="17" a="1"/>
  <c r="G432" i="17"/>
  <c r="G433" i="17" a="1"/>
  <c r="G433" i="17"/>
  <c r="G434" i="17" a="1"/>
  <c r="G434" i="17"/>
  <c r="G435" i="17" a="1"/>
  <c r="G435" i="17"/>
  <c r="G436" i="17" a="1"/>
  <c r="G436" i="17" s="1"/>
  <c r="G437" i="17" a="1"/>
  <c r="G437" i="17" s="1"/>
  <c r="G438" i="17" a="1"/>
  <c r="G438" i="17" s="1"/>
  <c r="G439" i="17" a="1"/>
  <c r="G439" i="17" s="1"/>
  <c r="G440" i="17" a="1"/>
  <c r="G440" i="17" s="1"/>
  <c r="G441" i="17" a="1"/>
  <c r="G441" i="17" s="1"/>
  <c r="G442" i="17" a="1"/>
  <c r="G442" i="17" s="1"/>
  <c r="G443" i="17" a="1"/>
  <c r="G443" i="17"/>
  <c r="G444" i="17" a="1"/>
  <c r="G444" i="17"/>
  <c r="G445" i="17" a="1"/>
  <c r="G445" i="17"/>
  <c r="G446" i="17" a="1"/>
  <c r="G446" i="17"/>
  <c r="G447" i="17" a="1"/>
  <c r="G447" i="17"/>
  <c r="G448" i="17" a="1"/>
  <c r="G448" i="17"/>
  <c r="G449" i="17" a="1"/>
  <c r="G449" i="17"/>
  <c r="G450" i="17" a="1"/>
  <c r="G450" i="17"/>
  <c r="G451" i="17" a="1"/>
  <c r="G451" i="17" s="1"/>
  <c r="G452" i="17" a="1"/>
  <c r="G452" i="17" s="1"/>
  <c r="G453" i="17" a="1"/>
  <c r="G453" i="17" s="1"/>
  <c r="G454" i="17" a="1"/>
  <c r="G454" i="17" s="1"/>
  <c r="G455" i="17" a="1"/>
  <c r="G455" i="17" s="1"/>
  <c r="G456" i="17" a="1"/>
  <c r="G456" i="17"/>
  <c r="G457" i="17" a="1"/>
  <c r="G457" i="17"/>
  <c r="G458" i="17" a="1"/>
  <c r="G458" i="17"/>
  <c r="G459" i="17" a="1"/>
  <c r="G459" i="17"/>
  <c r="G460" i="17" a="1"/>
  <c r="G460" i="17"/>
  <c r="G461" i="17" a="1"/>
  <c r="G461" i="17"/>
  <c r="G462" i="17" a="1"/>
  <c r="G462" i="17"/>
  <c r="G463" i="17" a="1"/>
  <c r="G463" i="17"/>
  <c r="G464" i="17" a="1"/>
  <c r="G464" i="17"/>
  <c r="G465" i="17" a="1"/>
  <c r="G465" i="17" s="1"/>
  <c r="G466" i="17" a="1"/>
  <c r="G466" i="17" s="1"/>
  <c r="G467" i="17" a="1"/>
  <c r="G467" i="17" s="1"/>
  <c r="G468" i="17" a="1"/>
  <c r="G468" i="17" s="1"/>
  <c r="G469" i="17" a="1"/>
  <c r="G469" i="17" s="1"/>
  <c r="G470" i="17" a="1"/>
  <c r="G470" i="17" s="1"/>
  <c r="G471" i="17" a="1"/>
  <c r="G471" i="17" s="1"/>
  <c r="G472" i="17" a="1"/>
  <c r="G472" i="17"/>
  <c r="G473" i="17" a="1"/>
  <c r="G473" i="17"/>
  <c r="G474" i="17" a="1"/>
  <c r="G474" i="17"/>
  <c r="G475" i="17" a="1"/>
  <c r="G475" i="17" s="1"/>
  <c r="G476" i="17" a="1"/>
  <c r="G476" i="17"/>
  <c r="G477" i="17" a="1"/>
  <c r="G477" i="17"/>
  <c r="G478" i="17" a="1"/>
  <c r="G478" i="17"/>
  <c r="G479" i="17" a="1"/>
  <c r="G479" i="17" s="1"/>
  <c r="G480" i="17" a="1"/>
  <c r="G480" i="17" s="1"/>
  <c r="G481" i="17" a="1"/>
  <c r="G481" i="17" s="1"/>
  <c r="G482" i="17" a="1"/>
  <c r="G482" i="17" s="1"/>
  <c r="G483" i="17" a="1"/>
  <c r="G483" i="17" s="1"/>
  <c r="G484" i="17" a="1"/>
  <c r="G484" i="17"/>
  <c r="G485" i="17" a="1"/>
  <c r="G485" i="17"/>
  <c r="G486" i="17" a="1"/>
  <c r="G486" i="17" s="1"/>
  <c r="G487" i="17" a="1"/>
  <c r="G487" i="17"/>
  <c r="G488" i="17" a="1"/>
  <c r="G488" i="17" s="1"/>
  <c r="G489" i="17" a="1"/>
  <c r="G489" i="17"/>
  <c r="G490" i="17" a="1"/>
  <c r="G490" i="17"/>
  <c r="G491" i="17" a="1"/>
  <c r="G491" i="17"/>
  <c r="G492" i="17" a="1"/>
  <c r="G492" i="17"/>
  <c r="G493" i="17" a="1"/>
  <c r="G493" i="17" s="1"/>
  <c r="G494" i="17" a="1"/>
  <c r="G494" i="17" s="1"/>
  <c r="G495" i="17" a="1"/>
  <c r="G495" i="17" s="1"/>
  <c r="G496" i="17" a="1"/>
  <c r="G496" i="17" s="1"/>
  <c r="G497" i="17" a="1"/>
  <c r="G497" i="17" s="1"/>
  <c r="G498" i="17" a="1"/>
  <c r="G498" i="17"/>
  <c r="G499" i="17" a="1"/>
  <c r="G499" i="17"/>
  <c r="G500" i="17" a="1"/>
  <c r="G500" i="17"/>
  <c r="G501" i="17" a="1"/>
  <c r="G501" i="17"/>
  <c r="G502" i="17" a="1"/>
  <c r="G502" i="17"/>
  <c r="G503" i="17" a="1"/>
  <c r="G503" i="17" s="1"/>
  <c r="G504" i="17" a="1"/>
  <c r="G504" i="17"/>
  <c r="G505" i="17" a="1"/>
  <c r="G505" i="17" s="1"/>
  <c r="G506" i="17" a="1"/>
  <c r="G506" i="17"/>
  <c r="G507" i="17" a="1"/>
  <c r="G507" i="17" s="1"/>
  <c r="G508" i="17" a="1"/>
  <c r="G508" i="17" s="1"/>
  <c r="G509" i="17" a="1"/>
  <c r="G509" i="17" s="1"/>
  <c r="G510" i="17" a="1"/>
  <c r="G510" i="17" s="1"/>
  <c r="G511" i="17" a="1"/>
  <c r="G511" i="17" s="1"/>
  <c r="G512" i="17" a="1"/>
  <c r="G512" i="17"/>
  <c r="G513" i="17" a="1"/>
  <c r="G513" i="17"/>
  <c r="G514" i="17" a="1"/>
  <c r="G514" i="17"/>
  <c r="G515" i="17" a="1"/>
  <c r="G515" i="17"/>
  <c r="G516" i="17" a="1"/>
  <c r="G516" i="17"/>
  <c r="G517" i="17" a="1"/>
  <c r="G517" i="17"/>
  <c r="G518" i="17" a="1"/>
  <c r="G518" i="17"/>
  <c r="G519" i="17" a="1"/>
  <c r="G519" i="17"/>
  <c r="G520" i="17" a="1"/>
  <c r="G520" i="17"/>
  <c r="G521" i="17" a="1"/>
  <c r="G521" i="17" s="1"/>
  <c r="G522" i="17" a="1"/>
  <c r="G522" i="17" s="1"/>
  <c r="G523" i="17" a="1"/>
  <c r="G523" i="17" s="1"/>
  <c r="G524" i="17" a="1"/>
  <c r="G524" i="17" s="1"/>
  <c r="G525" i="17" a="1"/>
  <c r="G525" i="17" s="1"/>
  <c r="G526" i="17" a="1"/>
  <c r="G526" i="17"/>
  <c r="G527" i="17" a="1"/>
  <c r="G527" i="17" s="1"/>
  <c r="G528" i="17" a="1"/>
  <c r="G528" i="17" s="1"/>
  <c r="G529" i="17" a="1"/>
  <c r="G529" i="17"/>
  <c r="G530" i="17" a="1"/>
  <c r="G530" i="17"/>
  <c r="G531" i="17" a="1"/>
  <c r="G531" i="17"/>
  <c r="G532" i="17" a="1"/>
  <c r="G532" i="17"/>
  <c r="G533" i="17" a="1"/>
  <c r="G533" i="17"/>
  <c r="G534" i="17" a="1"/>
  <c r="G534" i="17"/>
  <c r="G535" i="17" a="1"/>
  <c r="G535" i="17" s="1"/>
  <c r="G536" i="17" a="1"/>
  <c r="G536" i="17" s="1"/>
  <c r="G537" i="17" a="1"/>
  <c r="G537" i="17" s="1"/>
  <c r="G538" i="17" a="1"/>
  <c r="G538" i="17" s="1"/>
  <c r="G539" i="17" a="1"/>
  <c r="G539" i="17" s="1"/>
  <c r="G540" i="17" a="1"/>
  <c r="G540" i="17"/>
  <c r="G541" i="17" a="1"/>
  <c r="G541" i="17" s="1"/>
  <c r="G542" i="17" a="1"/>
  <c r="G542" i="17"/>
  <c r="G543" i="17" a="1"/>
  <c r="G543" i="17"/>
  <c r="G544" i="17" a="1"/>
  <c r="G544" i="17"/>
  <c r="G545" i="17" a="1"/>
  <c r="G545" i="17"/>
  <c r="G546" i="17" a="1"/>
  <c r="G546" i="17" s="1"/>
  <c r="G547" i="17" a="1"/>
  <c r="G547" i="17"/>
  <c r="G548" i="17" a="1"/>
  <c r="G548" i="17"/>
  <c r="G549" i="17" a="1"/>
  <c r="G549" i="17" s="1"/>
  <c r="G550" i="17" a="1"/>
  <c r="G550" i="17" s="1"/>
  <c r="G551" i="17" a="1"/>
  <c r="G551" i="17" s="1"/>
  <c r="G552" i="17" a="1"/>
  <c r="G552" i="17" s="1"/>
  <c r="G553" i="17" a="1"/>
  <c r="G553" i="17" s="1"/>
  <c r="G554" i="17" a="1"/>
  <c r="G554" i="17"/>
  <c r="G555" i="17" a="1"/>
  <c r="G555" i="17" s="1"/>
  <c r="G556" i="17" a="1"/>
  <c r="G556" i="17" s="1"/>
  <c r="G557" i="17" a="1"/>
  <c r="G557" i="17"/>
  <c r="G558" i="17" a="1"/>
  <c r="G558" i="17" s="1"/>
  <c r="G559" i="17" a="1"/>
  <c r="G559" i="17"/>
  <c r="G560" i="17" a="1"/>
  <c r="G560" i="17" s="1"/>
  <c r="G561" i="17" a="1"/>
  <c r="G561" i="17" s="1"/>
  <c r="G562" i="17" a="1"/>
  <c r="G562" i="17" s="1"/>
  <c r="G563" i="17" a="1"/>
  <c r="G563" i="17" s="1"/>
  <c r="G564" i="17" a="1"/>
  <c r="G564" i="17" s="1"/>
  <c r="G565" i="17" a="1"/>
  <c r="G565" i="17" s="1"/>
  <c r="G566" i="17" a="1"/>
  <c r="G566" i="17" s="1"/>
  <c r="G567" i="17" a="1"/>
  <c r="G567" i="17" s="1"/>
  <c r="G568" i="17" a="1"/>
  <c r="G568" i="17"/>
  <c r="G569" i="17" a="1"/>
  <c r="G569" i="17"/>
  <c r="G570" i="17" a="1"/>
  <c r="G570" i="17"/>
  <c r="G571" i="17" a="1"/>
  <c r="G571" i="17"/>
  <c r="G572" i="17" a="1"/>
  <c r="G572" i="17"/>
  <c r="G573" i="17" a="1"/>
  <c r="G573" i="17" s="1"/>
  <c r="G574" i="17" a="1"/>
  <c r="G574" i="17"/>
  <c r="G575" i="17" a="1"/>
  <c r="G575" i="17" s="1"/>
  <c r="G576" i="17" a="1"/>
  <c r="G576" i="17"/>
  <c r="G577" i="17" a="1"/>
  <c r="G577" i="17" s="1"/>
  <c r="G578" i="17" a="1"/>
  <c r="G578" i="17" s="1"/>
  <c r="G579" i="17" a="1"/>
  <c r="G579" i="17" s="1"/>
  <c r="G580" i="17" a="1"/>
  <c r="G580" i="17" s="1"/>
  <c r="G581" i="17" a="1"/>
  <c r="G581" i="17" s="1"/>
  <c r="G582" i="17" a="1"/>
  <c r="G582" i="17"/>
  <c r="G583" i="17" a="1"/>
  <c r="G583" i="17"/>
  <c r="G584" i="17" a="1"/>
  <c r="G584" i="17"/>
  <c r="G585" i="17" a="1"/>
  <c r="G585" i="17"/>
  <c r="G586" i="17" a="1"/>
  <c r="G586" i="17"/>
  <c r="G587" i="17" a="1"/>
  <c r="G587" i="17"/>
  <c r="G588" i="17" a="1"/>
  <c r="G588" i="17" s="1"/>
  <c r="G589" i="17" a="1"/>
  <c r="G589" i="17"/>
  <c r="G590" i="17" a="1"/>
  <c r="G590" i="17" s="1"/>
  <c r="G591" i="17" a="1"/>
  <c r="G591" i="17" s="1"/>
  <c r="G592" i="17" a="1"/>
  <c r="G592" i="17" s="1"/>
  <c r="G593" i="17" a="1"/>
  <c r="G593" i="17" s="1"/>
  <c r="G594" i="17" a="1"/>
  <c r="G594" i="17" s="1"/>
  <c r="G595" i="17" a="1"/>
  <c r="G595" i="17" s="1"/>
  <c r="G596" i="17" a="1"/>
  <c r="G596" i="17"/>
  <c r="G597" i="17" a="1"/>
  <c r="G597" i="17" s="1"/>
  <c r="G598" i="17" a="1"/>
  <c r="G598" i="17" s="1"/>
  <c r="G599" i="17" a="1"/>
  <c r="G599" i="17"/>
  <c r="G600" i="17" a="1"/>
  <c r="G600" i="17"/>
  <c r="G601" i="17" a="1"/>
  <c r="G601" i="17"/>
  <c r="G602" i="17" a="1"/>
  <c r="G602" i="17"/>
  <c r="G603" i="17" a="1"/>
  <c r="G603" i="17"/>
  <c r="G604" i="17" a="1"/>
  <c r="G604" i="17"/>
  <c r="G605" i="17" a="1"/>
  <c r="G605" i="17" s="1"/>
  <c r="G606" i="17" a="1"/>
  <c r="G606" i="17" s="1"/>
  <c r="G607" i="17" a="1"/>
  <c r="G607" i="17" s="1"/>
  <c r="G608" i="17" a="1"/>
  <c r="G608" i="17" s="1"/>
  <c r="G609" i="17" a="1"/>
  <c r="G609" i="17" s="1"/>
  <c r="G610" i="17" a="1"/>
  <c r="G610" i="17"/>
  <c r="G611" i="17" a="1"/>
  <c r="G611" i="17" s="1"/>
  <c r="G612" i="17" a="1"/>
  <c r="G612" i="17" s="1"/>
  <c r="G613" i="17" a="1"/>
  <c r="G613" i="17" s="1"/>
  <c r="G614" i="17" a="1"/>
  <c r="G614" i="17" s="1"/>
  <c r="G615" i="17" a="1"/>
  <c r="G615" i="17" s="1"/>
  <c r="G616" i="17" a="1"/>
  <c r="G616" i="17"/>
  <c r="G617" i="17" a="1"/>
  <c r="G617" i="17"/>
  <c r="G618" i="17" a="1"/>
  <c r="G618" i="17"/>
  <c r="G619" i="17" a="1"/>
  <c r="G619" i="17" s="1"/>
  <c r="G620" i="17" a="1"/>
  <c r="G620" i="17" s="1"/>
  <c r="G621" i="17" a="1"/>
  <c r="G621" i="17" s="1"/>
  <c r="G622" i="17" a="1"/>
  <c r="G622" i="17" s="1"/>
  <c r="G623" i="17" a="1"/>
  <c r="G623" i="17" s="1"/>
  <c r="G624" i="17" a="1"/>
  <c r="G624" i="17"/>
  <c r="G625" i="17" a="1"/>
  <c r="G625" i="17"/>
  <c r="G626" i="17" a="1"/>
  <c r="G626" i="17" s="1"/>
  <c r="G627" i="17" a="1"/>
  <c r="G627" i="17"/>
  <c r="G628" i="17" a="1"/>
  <c r="G628" i="17" s="1"/>
  <c r="G629" i="17" a="1"/>
  <c r="G629" i="17"/>
  <c r="G630" i="17" a="1"/>
  <c r="G630" i="17"/>
  <c r="G631" i="17" a="1"/>
  <c r="G631" i="17"/>
  <c r="G632" i="17" a="1"/>
  <c r="G632" i="17"/>
  <c r="G633" i="17" a="1"/>
  <c r="G633" i="17" s="1"/>
  <c r="G634" i="17" a="1"/>
  <c r="G634" i="17" s="1"/>
  <c r="G635" i="17" a="1"/>
  <c r="G635" i="17" s="1"/>
  <c r="G636" i="17" a="1"/>
  <c r="G636" i="17" s="1"/>
  <c r="G637" i="17" a="1"/>
  <c r="G637" i="17" s="1"/>
  <c r="G638" i="17" a="1"/>
  <c r="G638" i="17"/>
  <c r="G639" i="17" a="1"/>
  <c r="G639" i="17"/>
  <c r="G640" i="17" a="1"/>
  <c r="G640" i="17" s="1"/>
  <c r="G641" i="17" a="1"/>
  <c r="G641" i="17"/>
  <c r="G642" i="17" a="1"/>
  <c r="G642" i="17"/>
  <c r="G643" i="17" a="1"/>
  <c r="G643" i="17" s="1"/>
  <c r="G644" i="17" a="1"/>
  <c r="G644" i="17"/>
  <c r="G645" i="17" a="1"/>
  <c r="G645" i="17" s="1"/>
  <c r="G646" i="17" a="1"/>
  <c r="G646" i="17" s="1"/>
  <c r="G647" i="17" a="1"/>
  <c r="G647" i="17" s="1"/>
  <c r="G648" i="17" a="1"/>
  <c r="G648" i="17" s="1"/>
  <c r="G649" i="17" a="1"/>
  <c r="G649" i="17" s="1"/>
  <c r="G650" i="17" a="1"/>
  <c r="G650" i="17" s="1"/>
  <c r="G651" i="17" a="1"/>
  <c r="G651" i="17" s="1"/>
  <c r="G652" i="17" a="1"/>
  <c r="G652" i="17"/>
  <c r="G653" i="17" a="1"/>
  <c r="G653" i="17" s="1"/>
  <c r="G654" i="17" a="1"/>
  <c r="G654" i="17"/>
  <c r="G655" i="17" a="1"/>
  <c r="G655" i="17"/>
  <c r="G656" i="17" a="1"/>
  <c r="G656" i="17"/>
  <c r="G657" i="17" a="1"/>
  <c r="G657" i="17"/>
  <c r="G658" i="17" a="1"/>
  <c r="G658" i="17"/>
  <c r="G659" i="17" a="1"/>
  <c r="G659" i="17"/>
  <c r="G660" i="17" a="1"/>
  <c r="G660" i="17" s="1"/>
  <c r="G661" i="17" a="1"/>
  <c r="G661" i="17" s="1"/>
  <c r="G662" i="17" a="1"/>
  <c r="G662" i="17" s="1"/>
  <c r="G663" i="17" a="1"/>
  <c r="G663" i="17" s="1"/>
  <c r="G664" i="17" a="1"/>
  <c r="G664" i="17" s="1"/>
  <c r="G665" i="17" a="1"/>
  <c r="G665" i="17" s="1"/>
  <c r="G666" i="17" a="1"/>
  <c r="G666" i="17" s="1"/>
  <c r="G667" i="17" a="1"/>
  <c r="G667" i="17" s="1"/>
  <c r="G668" i="17" a="1"/>
  <c r="G668" i="17" s="1"/>
  <c r="G669" i="17" a="1"/>
  <c r="G669" i="17"/>
  <c r="G670" i="17" a="1"/>
  <c r="G670" i="17"/>
  <c r="G671" i="17" a="1"/>
  <c r="G671" i="17"/>
  <c r="G672" i="17" a="1"/>
  <c r="G672" i="17"/>
  <c r="G673" i="17" a="1"/>
  <c r="G673" i="17" s="1"/>
  <c r="G674" i="17" a="1"/>
  <c r="G674" i="17"/>
  <c r="G675" i="17" a="1"/>
  <c r="G675" i="17" s="1"/>
  <c r="G676" i="17" a="1"/>
  <c r="G676" i="17" s="1"/>
  <c r="G677" i="17" a="1"/>
  <c r="G677" i="17" s="1"/>
  <c r="G678" i="17" a="1"/>
  <c r="G678" i="17" s="1"/>
  <c r="G679" i="17" a="1"/>
  <c r="G679" i="17" s="1"/>
  <c r="G680" i="17" a="1"/>
  <c r="G680" i="17"/>
  <c r="G681" i="17" a="1"/>
  <c r="G681" i="17"/>
  <c r="G682" i="17" a="1"/>
  <c r="G682" i="17" s="1"/>
  <c r="G683" i="17" a="1"/>
  <c r="G683" i="17" s="1"/>
  <c r="G684" i="17" a="1"/>
  <c r="G684" i="17" s="1"/>
  <c r="G685" i="17" a="1"/>
  <c r="G685" i="17" s="1"/>
  <c r="G686" i="17" a="1"/>
  <c r="G686" i="17"/>
  <c r="G687" i="17" a="1"/>
  <c r="G687" i="17"/>
  <c r="G688" i="17" a="1"/>
  <c r="G688" i="17"/>
  <c r="G689" i="17" a="1"/>
  <c r="G689" i="17" s="1"/>
  <c r="G690" i="17" a="1"/>
  <c r="G690" i="17" s="1"/>
  <c r="G691" i="17" a="1"/>
  <c r="G691" i="17" s="1"/>
  <c r="G692" i="17" a="1"/>
  <c r="G692" i="17" s="1"/>
  <c r="G693" i="17" a="1"/>
  <c r="G693" i="17" s="1"/>
  <c r="G694" i="17" a="1"/>
  <c r="G694" i="17"/>
  <c r="G695" i="17" a="1"/>
  <c r="G695" i="17"/>
  <c r="G696" i="17" a="1"/>
  <c r="G696" i="17" s="1"/>
  <c r="G697" i="17" a="1"/>
  <c r="G697" i="17" s="1"/>
  <c r="G698" i="17" a="1"/>
  <c r="G698" i="17"/>
  <c r="G699" i="17" a="1"/>
  <c r="G699" i="17" s="1"/>
  <c r="G700" i="17" a="1"/>
  <c r="G700" i="17" s="1"/>
  <c r="G701" i="17" a="1"/>
  <c r="G701" i="17" s="1"/>
  <c r="G702" i="17" a="1"/>
  <c r="G702" i="17" s="1"/>
  <c r="G703" i="17" a="1"/>
  <c r="G703" i="17" s="1"/>
  <c r="G704" i="17" a="1"/>
  <c r="G704" i="17" s="1"/>
  <c r="G705" i="17" a="1"/>
  <c r="G705" i="17" s="1"/>
  <c r="G706" i="17" a="1"/>
  <c r="G706" i="17" s="1"/>
  <c r="G707" i="17" a="1"/>
  <c r="G707" i="17" s="1"/>
  <c r="G708" i="17" a="1"/>
  <c r="G708" i="17"/>
  <c r="G709" i="17" a="1"/>
  <c r="G709" i="17"/>
  <c r="G710" i="17" a="1"/>
  <c r="G710" i="17"/>
  <c r="G711" i="17" a="1"/>
  <c r="G711" i="17"/>
  <c r="G712" i="17" a="1"/>
  <c r="G712" i="17"/>
  <c r="G713" i="17" a="1"/>
  <c r="G713" i="17" s="1"/>
  <c r="G714" i="17" a="1"/>
  <c r="G714" i="17"/>
  <c r="G715" i="17" a="1"/>
  <c r="G715" i="17" s="1"/>
  <c r="G716" i="17" a="1"/>
  <c r="G716" i="17"/>
  <c r="G717" i="17" a="1"/>
  <c r="G717" i="17" s="1"/>
  <c r="G718" i="17" a="1"/>
  <c r="G718" i="17" s="1"/>
  <c r="G719" i="17" a="1"/>
  <c r="G719" i="17" s="1"/>
  <c r="G720" i="17" a="1"/>
  <c r="G720" i="17" s="1"/>
  <c r="G721" i="17" a="1"/>
  <c r="G721" i="17" s="1"/>
  <c r="G722" i="17" a="1"/>
  <c r="G722" i="17"/>
  <c r="G723" i="17" a="1"/>
  <c r="G723" i="17"/>
  <c r="G724" i="17" a="1"/>
  <c r="G724" i="17"/>
  <c r="G725" i="17" a="1"/>
  <c r="G725" i="17" s="1"/>
  <c r="G726" i="17" a="1"/>
  <c r="G726" i="17"/>
  <c r="G727" i="17" a="1"/>
  <c r="G727" i="17"/>
  <c r="G728" i="17" a="1"/>
  <c r="G728" i="17"/>
  <c r="G729" i="17" a="1"/>
  <c r="G729" i="17"/>
  <c r="G730" i="17" a="1"/>
  <c r="G730" i="17" s="1"/>
  <c r="G731" i="17" a="1"/>
  <c r="G731" i="17" s="1"/>
  <c r="G732" i="17" a="1"/>
  <c r="G732" i="17" s="1"/>
  <c r="G733" i="17" a="1"/>
  <c r="G733" i="17" s="1"/>
  <c r="G734" i="17" a="1"/>
  <c r="G734" i="17" s="1"/>
  <c r="G735" i="17" a="1"/>
  <c r="G735" i="17" s="1"/>
  <c r="G736" i="17" a="1"/>
  <c r="G736" i="17"/>
  <c r="G737" i="17" a="1"/>
  <c r="G737" i="17"/>
  <c r="G738" i="17" a="1"/>
  <c r="G738" i="17"/>
  <c r="G739" i="17" a="1"/>
  <c r="G739" i="17"/>
  <c r="G740" i="17" a="1"/>
  <c r="G740" i="17" s="1"/>
  <c r="G741" i="17" a="1"/>
  <c r="G741" i="17"/>
  <c r="G742" i="17" a="1"/>
  <c r="G742" i="17"/>
  <c r="G743" i="17" a="1"/>
  <c r="G743" i="17"/>
  <c r="G744" i="17" a="1"/>
  <c r="G744" i="17"/>
  <c r="G745" i="17" a="1"/>
  <c r="G745" i="17" s="1"/>
  <c r="G746" i="17" a="1"/>
  <c r="G746" i="17" s="1"/>
  <c r="G747" i="17" a="1"/>
  <c r="G747" i="17" s="1"/>
  <c r="G748" i="17" a="1"/>
  <c r="G748" i="17" s="1"/>
  <c r="G749" i="17" a="1"/>
  <c r="G749" i="17" s="1"/>
  <c r="G750" i="17" a="1"/>
  <c r="G750" i="17"/>
  <c r="G751" i="17" a="1"/>
  <c r="G751" i="17"/>
  <c r="G752" i="17" a="1"/>
  <c r="G752" i="17" s="1"/>
  <c r="G753" i="17" a="1"/>
  <c r="G753" i="17" s="1"/>
  <c r="G754" i="17" a="1"/>
  <c r="G754" i="17" s="1"/>
  <c r="G755" i="17" a="1"/>
  <c r="G755" i="17" s="1"/>
  <c r="G756" i="17" a="1"/>
  <c r="G756" i="17"/>
  <c r="G757" i="17" a="1"/>
  <c r="G757" i="17"/>
  <c r="G758" i="17" a="1"/>
  <c r="G758" i="17" s="1"/>
  <c r="G759" i="17" a="1"/>
  <c r="G759" i="17" s="1"/>
  <c r="G760" i="17" a="1"/>
  <c r="G760" i="17" s="1"/>
  <c r="G761" i="17" a="1"/>
  <c r="G761" i="17" s="1"/>
  <c r="G762" i="17" a="1"/>
  <c r="G762" i="17" s="1"/>
  <c r="G763" i="17" a="1"/>
  <c r="G763" i="17" s="1"/>
  <c r="G764" i="17" a="1"/>
  <c r="G764" i="17"/>
  <c r="G765" i="17" a="1"/>
  <c r="G765" i="17"/>
  <c r="G766" i="17" a="1"/>
  <c r="G766" i="17"/>
  <c r="G767" i="17" a="1"/>
  <c r="G767" i="17"/>
  <c r="G768" i="17" a="1"/>
  <c r="G768" i="17"/>
  <c r="G769" i="17" a="1"/>
  <c r="G769" i="17" s="1"/>
  <c r="G770" i="17" a="1"/>
  <c r="G770" i="17" s="1"/>
  <c r="G771" i="17" a="1"/>
  <c r="G771" i="17" s="1"/>
  <c r="G772" i="17" a="1"/>
  <c r="G772" i="17" s="1"/>
  <c r="G773" i="17" a="1"/>
  <c r="G773" i="17" s="1"/>
  <c r="G774" i="17" a="1"/>
  <c r="G774" i="17" s="1"/>
  <c r="G775" i="17" a="1"/>
  <c r="G775" i="17" s="1"/>
  <c r="G776" i="17" a="1"/>
  <c r="G776" i="17" s="1"/>
  <c r="G777" i="17" a="1"/>
  <c r="G777" i="17" s="1"/>
  <c r="G778" i="17" a="1"/>
  <c r="G778" i="17"/>
  <c r="G779" i="17" a="1"/>
  <c r="G779" i="17"/>
  <c r="G780" i="17" a="1"/>
  <c r="G780" i="17"/>
  <c r="G781" i="17" a="1"/>
  <c r="G781" i="17"/>
  <c r="G782" i="17" a="1"/>
  <c r="G782" i="17" s="1"/>
  <c r="G783" i="17" a="1"/>
  <c r="G783" i="17"/>
  <c r="G784" i="17" a="1"/>
  <c r="G784" i="17"/>
  <c r="G785" i="17" a="1"/>
  <c r="G785" i="17"/>
  <c r="G786" i="17" a="1"/>
  <c r="G786" i="17" s="1"/>
  <c r="G787" i="17" a="1"/>
  <c r="G787" i="17" s="1"/>
  <c r="G788" i="17" a="1"/>
  <c r="G788" i="17" s="1"/>
  <c r="G789" i="17" a="1"/>
  <c r="G789" i="17" s="1"/>
  <c r="G790" i="17" a="1"/>
  <c r="G790" i="17" s="1"/>
  <c r="G791" i="17" a="1"/>
  <c r="G791" i="17" s="1"/>
  <c r="G792" i="17" a="1"/>
  <c r="G792" i="17"/>
  <c r="G793" i="17" a="1"/>
  <c r="G793" i="17" s="1"/>
  <c r="G794" i="17" a="1"/>
  <c r="G794" i="17"/>
  <c r="G795" i="17" a="1"/>
  <c r="G795" i="17"/>
  <c r="G796" i="17" a="1"/>
  <c r="G796" i="17"/>
  <c r="G797" i="17" a="1"/>
  <c r="G797" i="17"/>
  <c r="G798" i="17" a="1"/>
  <c r="G798" i="17"/>
  <c r="G799" i="17" a="1"/>
  <c r="G799" i="17"/>
  <c r="G800" i="17" a="1"/>
  <c r="G800" i="17" s="1"/>
  <c r="G801" i="17" a="1"/>
  <c r="G801" i="17" s="1"/>
  <c r="G802" i="17" a="1"/>
  <c r="G802" i="17" s="1"/>
  <c r="G803" i="17" a="1"/>
  <c r="G803" i="17" s="1"/>
  <c r="G804" i="17" a="1"/>
  <c r="G804" i="17" s="1"/>
  <c r="G805" i="17" a="1"/>
  <c r="G805" i="17" s="1"/>
  <c r="G806" i="17" a="1"/>
  <c r="G806" i="17" s="1"/>
  <c r="G807" i="17" a="1"/>
  <c r="G807" i="17" s="1"/>
  <c r="G808" i="17" a="1"/>
  <c r="G808" i="17" s="1"/>
  <c r="G809" i="17" a="1"/>
  <c r="G809" i="17"/>
  <c r="G810" i="17" a="1"/>
  <c r="G810" i="17" s="1"/>
  <c r="G811" i="17" a="1"/>
  <c r="G811" i="17"/>
  <c r="G812" i="17" a="1"/>
  <c r="G812" i="17"/>
  <c r="G813" i="17" a="1"/>
  <c r="G813" i="17"/>
  <c r="G814" i="17" a="1"/>
  <c r="G814" i="17"/>
  <c r="G815" i="17" a="1"/>
  <c r="G815" i="17" s="1"/>
  <c r="G816" i="17" a="1"/>
  <c r="G816" i="17" s="1"/>
  <c r="G817" i="17" a="1"/>
  <c r="G817" i="17" s="1"/>
  <c r="G818" i="17" a="1"/>
  <c r="G818" i="17" s="1"/>
  <c r="G819" i="17" a="1"/>
  <c r="G819" i="17" s="1"/>
  <c r="G820" i="17" a="1"/>
  <c r="G820" i="17"/>
  <c r="G821" i="17" a="1"/>
  <c r="G821" i="17"/>
  <c r="G822" i="17" a="1"/>
  <c r="G822" i="17" s="1"/>
  <c r="G823" i="17" a="1"/>
  <c r="G823" i="17" s="1"/>
  <c r="G824" i="17" a="1"/>
  <c r="G824" i="17" s="1"/>
  <c r="G825" i="17" a="1"/>
  <c r="G825" i="17" s="1"/>
  <c r="G826" i="17" a="1"/>
  <c r="G826" i="17"/>
  <c r="G827" i="17" a="1"/>
  <c r="G827" i="17"/>
  <c r="G828" i="17" a="1"/>
  <c r="G828" i="17"/>
  <c r="G829" i="17" a="1"/>
  <c r="G829" i="17" s="1"/>
  <c r="G830" i="17" a="1"/>
  <c r="G830" i="17" s="1"/>
  <c r="G831" i="17" a="1"/>
  <c r="G831" i="17" s="1"/>
  <c r="G832" i="17" a="1"/>
  <c r="G832" i="17" s="1"/>
  <c r="G833" i="17" a="1"/>
  <c r="G833" i="17" s="1"/>
  <c r="G834" i="17" a="1"/>
  <c r="G834" i="17" s="1"/>
  <c r="G835" i="17" a="1"/>
  <c r="G835" i="17"/>
  <c r="G836" i="17" a="1"/>
  <c r="G836" i="17"/>
  <c r="G837" i="17" a="1"/>
  <c r="G837" i="17"/>
  <c r="G838" i="17" a="1"/>
  <c r="G838" i="17"/>
  <c r="G839" i="17" a="1"/>
  <c r="G839" i="17" s="1"/>
  <c r="G840" i="17" a="1"/>
  <c r="G840" i="17" s="1"/>
  <c r="G841" i="17" a="1"/>
  <c r="G841" i="17" s="1"/>
  <c r="G842" i="17" a="1"/>
  <c r="G842" i="17" s="1"/>
  <c r="G843" i="17" a="1"/>
  <c r="G843" i="17" s="1"/>
  <c r="G844" i="17" a="1"/>
  <c r="G844" i="17" s="1"/>
  <c r="G845" i="17" a="1"/>
  <c r="G845" i="17" s="1"/>
  <c r="G846" i="17" a="1"/>
  <c r="G846" i="17" s="1"/>
  <c r="G847" i="17" a="1"/>
  <c r="G847" i="17" s="1"/>
  <c r="G848" i="17" a="1"/>
  <c r="G848" i="17"/>
  <c r="G849" i="17" a="1"/>
  <c r="G849" i="17"/>
  <c r="G850" i="17" a="1"/>
  <c r="G850" i="17"/>
  <c r="G851" i="17" a="1"/>
  <c r="G851" i="17"/>
  <c r="G852" i="17" a="1"/>
  <c r="G852" i="17"/>
  <c r="G853" i="17" a="1"/>
  <c r="G853" i="17" s="1"/>
  <c r="G854" i="17" a="1"/>
  <c r="G854" i="17"/>
  <c r="G855" i="17" a="1"/>
  <c r="G855" i="17" s="1"/>
  <c r="G856" i="17" a="1"/>
  <c r="G856" i="17"/>
  <c r="G857" i="17" a="1"/>
  <c r="G857" i="17" s="1"/>
  <c r="G858" i="17" a="1"/>
  <c r="G858" i="17" s="1"/>
  <c r="G859" i="17" a="1"/>
  <c r="G859" i="17" s="1"/>
  <c r="G860" i="17" a="1"/>
  <c r="G860" i="17" s="1"/>
  <c r="G861" i="17" a="1"/>
  <c r="G861" i="17" s="1"/>
  <c r="G862" i="17" a="1"/>
  <c r="G862" i="17" s="1"/>
  <c r="G863" i="17" a="1"/>
  <c r="G863" i="17" s="1"/>
  <c r="G864" i="17" a="1"/>
  <c r="G864" i="17"/>
  <c r="G865" i="17" a="1"/>
  <c r="G865" i="17"/>
  <c r="G866" i="17" a="1"/>
  <c r="G866" i="17"/>
  <c r="G867" i="17" a="1"/>
  <c r="G867" i="17" s="1"/>
  <c r="G868" i="17" a="1"/>
  <c r="G868" i="17"/>
  <c r="G869" i="17" a="1"/>
  <c r="G869" i="17"/>
  <c r="G870" i="17" a="1"/>
  <c r="G870" i="17"/>
  <c r="G871" i="17" a="1"/>
  <c r="G871" i="17" s="1"/>
  <c r="G872" i="17" a="1"/>
  <c r="G872" i="17" s="1"/>
  <c r="G873" i="17" a="1"/>
  <c r="G873" i="17" s="1"/>
  <c r="G874" i="17" a="1"/>
  <c r="G874" i="17" s="1"/>
  <c r="G875" i="17" a="1"/>
  <c r="G875" i="17" s="1"/>
  <c r="G876" i="17" a="1"/>
  <c r="G876" i="17"/>
  <c r="G877" i="17" a="1"/>
  <c r="G877" i="17"/>
  <c r="G878" i="17" a="1"/>
  <c r="G878" i="17"/>
  <c r="G879" i="17" a="1"/>
  <c r="G879" i="17"/>
  <c r="G880" i="17" a="1"/>
  <c r="G880" i="17" s="1"/>
  <c r="G881" i="17" a="1"/>
  <c r="G881" i="17"/>
  <c r="G882" i="17" a="1"/>
  <c r="G882" i="17"/>
  <c r="G883" i="17" a="1"/>
  <c r="G883" i="17"/>
  <c r="G884" i="17" a="1"/>
  <c r="G884" i="17"/>
  <c r="G885" i="17" a="1"/>
  <c r="G885" i="17" s="1"/>
  <c r="G886" i="17" a="1"/>
  <c r="G886" i="17" s="1"/>
  <c r="G887" i="17" a="1"/>
  <c r="G887" i="17" s="1"/>
  <c r="G888" i="17" a="1"/>
  <c r="G888" i="17" s="1"/>
  <c r="G889" i="17" a="1"/>
  <c r="G889" i="17" s="1"/>
  <c r="G890" i="17" a="1"/>
  <c r="G890" i="17"/>
  <c r="G891" i="17" a="1"/>
  <c r="G891" i="17"/>
  <c r="G892" i="17" a="1"/>
  <c r="G892" i="17" s="1"/>
  <c r="G893" i="17" a="1"/>
  <c r="G893" i="17" s="1"/>
  <c r="G894" i="17" a="1"/>
  <c r="G894" i="17" s="1"/>
  <c r="G895" i="17" a="1"/>
  <c r="G895" i="17" s="1"/>
  <c r="G896" i="17" a="1"/>
  <c r="G896" i="17"/>
  <c r="G897" i="17" a="1"/>
  <c r="G897" i="17" s="1"/>
  <c r="G898" i="17" a="1"/>
  <c r="G898" i="17"/>
  <c r="G899" i="17" a="1"/>
  <c r="G899" i="17" s="1"/>
  <c r="G900" i="17" a="1"/>
  <c r="G900" i="17" s="1"/>
  <c r="G901" i="17" a="1"/>
  <c r="G901" i="17" s="1"/>
  <c r="G902" i="17" a="1"/>
  <c r="G902" i="17" s="1"/>
  <c r="G903" i="17" a="1"/>
  <c r="G903" i="17" s="1"/>
  <c r="G904" i="17" a="1"/>
  <c r="G904" i="17"/>
  <c r="G905" i="17" a="1"/>
  <c r="G905" i="17"/>
  <c r="G906" i="17" a="1"/>
  <c r="G906" i="17"/>
  <c r="G907" i="17" a="1"/>
  <c r="G907" i="17"/>
  <c r="G908" i="17" a="1"/>
  <c r="G908" i="17"/>
  <c r="G909" i="17" a="1"/>
  <c r="G909" i="17" s="1"/>
  <c r="G910" i="17" a="1"/>
  <c r="G910" i="17" s="1"/>
  <c r="G911" i="17" a="1"/>
  <c r="G911" i="17" s="1"/>
  <c r="G912" i="17" a="1"/>
  <c r="G912" i="17"/>
  <c r="G913" i="17" a="1"/>
  <c r="G913" i="17" s="1"/>
  <c r="G914" i="17" a="1"/>
  <c r="G914" i="17" s="1"/>
  <c r="G915" i="17" a="1"/>
  <c r="G915" i="17" s="1"/>
  <c r="G916" i="17" a="1"/>
  <c r="G916" i="17" s="1"/>
  <c r="G917" i="17" a="1"/>
  <c r="G917" i="17" s="1"/>
  <c r="G918" i="17" a="1"/>
  <c r="G918" i="17"/>
  <c r="G919" i="17" a="1"/>
  <c r="G919" i="17" s="1"/>
  <c r="G920" i="17" a="1"/>
  <c r="G920" i="17"/>
  <c r="G921" i="17" a="1"/>
  <c r="G921" i="17"/>
  <c r="G922" i="17" a="1"/>
  <c r="G922" i="17"/>
  <c r="G923" i="17" a="1"/>
  <c r="G923" i="17"/>
  <c r="G924" i="17" a="1"/>
  <c r="G924" i="17"/>
  <c r="G925" i="17" a="1"/>
  <c r="G925" i="17"/>
  <c r="G926" i="17" a="1"/>
  <c r="G926" i="17" s="1"/>
  <c r="G927" i="17" a="1"/>
  <c r="G927" i="17" s="1"/>
  <c r="G928" i="17" a="1"/>
  <c r="G928" i="17" s="1"/>
  <c r="G929" i="17" a="1"/>
  <c r="G929" i="17" s="1"/>
  <c r="G930" i="17" a="1"/>
  <c r="G930" i="17" s="1"/>
  <c r="G931" i="17" a="1"/>
  <c r="G931" i="17" s="1"/>
  <c r="G932" i="17" a="1"/>
  <c r="G932" i="17"/>
  <c r="G933" i="17" a="1"/>
  <c r="G933" i="17" s="1"/>
  <c r="G934" i="17" a="1"/>
  <c r="G934" i="17"/>
  <c r="G935" i="17" a="1"/>
  <c r="G935" i="17"/>
  <c r="G936" i="17" a="1"/>
  <c r="G936" i="17"/>
  <c r="G937" i="17" a="1"/>
  <c r="G937" i="17"/>
  <c r="G938" i="17" a="1"/>
  <c r="G938" i="17"/>
  <c r="G939" i="17" a="1"/>
  <c r="G939" i="17"/>
  <c r="G940" i="17" a="1"/>
  <c r="G940" i="17" s="1"/>
  <c r="G941" i="17" a="1"/>
  <c r="G941" i="17" s="1"/>
  <c r="G942" i="17" a="1"/>
  <c r="G942" i="17" s="1"/>
  <c r="G943" i="17" a="1"/>
  <c r="G943" i="17" s="1"/>
  <c r="G944" i="17" a="1"/>
  <c r="G944" i="17" s="1"/>
  <c r="G945" i="17" a="1"/>
  <c r="G945" i="17" s="1"/>
  <c r="G946" i="17" a="1"/>
  <c r="G946" i="17" s="1"/>
  <c r="G947" i="17" a="1"/>
  <c r="G947" i="17" s="1"/>
  <c r="G948" i="17" a="1"/>
  <c r="G948" i="17"/>
  <c r="G949" i="17" a="1"/>
  <c r="G949" i="17"/>
  <c r="G950" i="17" a="1"/>
  <c r="G950" i="17" s="1"/>
  <c r="G951" i="17" a="1"/>
  <c r="G951" i="17"/>
  <c r="G952" i="17" a="1"/>
  <c r="G952" i="17" s="1"/>
  <c r="G953" i="17" a="1"/>
  <c r="G953" i="17"/>
  <c r="G954" i="17" a="1"/>
  <c r="G954" i="17"/>
  <c r="G955" i="17" a="1"/>
  <c r="G955" i="17" s="1"/>
  <c r="G956" i="17" a="1"/>
  <c r="G956" i="17" s="1"/>
  <c r="G957" i="17" a="1"/>
  <c r="G957" i="17" s="1"/>
  <c r="G958" i="17" a="1"/>
  <c r="G958" i="17" s="1"/>
  <c r="G959" i="17" a="1"/>
  <c r="G959" i="17" s="1"/>
  <c r="G960" i="17" a="1"/>
  <c r="G960" i="17" s="1"/>
  <c r="G961" i="17" a="1"/>
  <c r="G961" i="17"/>
  <c r="G962" i="17" a="1"/>
  <c r="G962" i="17" s="1"/>
  <c r="G963" i="17" a="1"/>
  <c r="G963" i="17"/>
  <c r="G964" i="17" a="1"/>
  <c r="G964" i="17"/>
  <c r="G965" i="17" a="1"/>
  <c r="G965" i="17"/>
  <c r="G966" i="17" a="1"/>
  <c r="G966" i="17"/>
  <c r="G967" i="17" a="1"/>
  <c r="G967" i="17" s="1"/>
  <c r="G968" i="17" a="1"/>
  <c r="G968" i="17"/>
  <c r="G969" i="17" a="1"/>
  <c r="G969" i="17" s="1"/>
  <c r="G970" i="17" a="1"/>
  <c r="G970" i="17" s="1"/>
  <c r="G971" i="17" a="1"/>
  <c r="G971" i="17" s="1"/>
  <c r="G972" i="17" a="1"/>
  <c r="G972" i="17" s="1"/>
  <c r="G973" i="17" a="1"/>
  <c r="G973" i="17" s="1"/>
  <c r="G974" i="17" a="1"/>
  <c r="G974" i="17"/>
  <c r="G975" i="17" a="1"/>
  <c r="G975" i="17"/>
  <c r="G976" i="17" a="1"/>
  <c r="G976" i="17"/>
  <c r="G977" i="17" a="1"/>
  <c r="G977" i="17"/>
  <c r="G978" i="17" a="1"/>
  <c r="G978" i="17"/>
  <c r="G979" i="17" a="1"/>
  <c r="G979" i="17" s="1"/>
  <c r="G980" i="17" a="1"/>
  <c r="G980" i="17" s="1"/>
  <c r="G981" i="17" a="1"/>
  <c r="G981" i="17"/>
  <c r="G982" i="17" a="1"/>
  <c r="G982" i="17"/>
  <c r="G983" i="17" a="1"/>
  <c r="G983" i="17" s="1"/>
  <c r="G984" i="17" a="1"/>
  <c r="G984" i="17" s="1"/>
  <c r="G985" i="17" a="1"/>
  <c r="G985" i="17" s="1"/>
  <c r="G986" i="17" a="1"/>
  <c r="G986" i="17" s="1"/>
  <c r="G987" i="17" a="1"/>
  <c r="G987" i="17" s="1"/>
  <c r="G988" i="17" a="1"/>
  <c r="G988" i="17"/>
  <c r="G989" i="17" a="1"/>
  <c r="G989" i="17"/>
  <c r="G990" i="17" a="1"/>
  <c r="G990" i="17"/>
  <c r="G991" i="17" a="1"/>
  <c r="G991" i="17"/>
  <c r="G992" i="17" a="1"/>
  <c r="G992" i="17"/>
  <c r="G993" i="17" a="1"/>
  <c r="G993" i="17"/>
  <c r="G994" i="17" a="1"/>
  <c r="G994" i="17"/>
  <c r="G995" i="17" a="1"/>
  <c r="G995" i="17"/>
  <c r="G996" i="17" a="1"/>
  <c r="G996" i="17" s="1"/>
  <c r="G997" i="17" a="1"/>
  <c r="G997" i="17" s="1"/>
  <c r="G998" i="17" a="1"/>
  <c r="G998" i="17" s="1"/>
  <c r="G999" i="17" a="1"/>
  <c r="G999" i="17" s="1"/>
  <c r="G1000" i="17" a="1"/>
  <c r="G1000" i="17" s="1"/>
  <c r="G1001" i="17" a="1"/>
  <c r="G1001" i="17" s="1"/>
  <c r="G2" i="17" a="1"/>
  <c r="G2" i="17" s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<sst xmlns="http://schemas.openxmlformats.org/spreadsheetml/2006/main" count="11090" uniqueCount="6215">
  <si>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</si>
  <si>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</si>
  <si>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</si>
  <si>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</si>
  <si>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</si>
  <si>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</si>
  <si>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</si>
  <si>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</si>
  <si>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</si>
  <si>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</si>
  <si>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</si>
  <si>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</si>
  <si>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</si>
  <si>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</si>
  <si>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</si>
  <si>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</si>
  <si>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</si>
  <si>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</si>
  <si>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</si>
  <si>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</si>
  <si>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</si>
  <si>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</si>
  <si>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</si>
  <si>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</si>
  <si>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</si>
  <si>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</si>
  <si>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</si>
  <si>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</si>
  <si>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</si>
  <si>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</si>
  <si>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</si>
  <si>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</si>
  <si>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</si>
  <si>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</si>
  <si>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</si>
  <si>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</si>
  <si>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</si>
  <si>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</si>
  <si>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</si>
  <si>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</si>
  <si>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</si>
  <si>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</si>
  <si>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</si>
  <si>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</si>
  <si>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</si>
  <si>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</si>
  <si>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</si>
  <si>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</si>
  <si>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</si>
  <si>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</si>
  <si>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</si>
  <si>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</si>
  <si>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</si>
  <si>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</si>
  <si>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</si>
  <si>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</si>
  <si>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</si>
  <si>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</si>
  <si>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</si>
  <si>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</si>
  <si>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</si>
  <si>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</si>
  <si>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</si>
  <si>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</si>
  <si>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</si>
  <si>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</si>
  <si>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</si>
  <si>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</si>
  <si>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</si>
  <si>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</si>
  <si>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</si>
  <si>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</si>
  <si>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</si>
  <si>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</si>
  <si>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</si>
  <si>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</si>
  <si>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</si>
  <si>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</si>
  <si>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</si>
  <si>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</si>
  <si>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</si>
  <si>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</si>
  <si>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</si>
  <si>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</si>
  <si>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</si>
  <si>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</si>
  <si>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</si>
  <si>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</si>
  <si>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</si>
  <si>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</si>
  <si>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</si>
  <si>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</si>
  <si>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</si>
  <si>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</si>
  <si>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</si>
  <si>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</si>
  <si>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</si>
  <si>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</si>
  <si>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</si>
  <si>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</si>
  <si>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</si>
  <si>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</si>
  <si>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</si>
  <si>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</si>
  <si>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</si>
  <si>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</si>
  <si>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</si>
  <si>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</si>
  <si>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</si>
  <si>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</si>
  <si>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</si>
  <si>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</si>
  <si>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</si>
  <si>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</si>
  <si>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</si>
  <si>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</si>
  <si>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</si>
  <si>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</si>
  <si>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</si>
  <si>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</si>
  <si>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</si>
  <si>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</si>
  <si>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</si>
  <si>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</si>
  <si>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</si>
  <si>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</si>
  <si>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</si>
  <si>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</si>
  <si>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</si>
  <si>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</si>
  <si>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</si>
  <si>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</si>
  <si>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</si>
  <si>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</si>
  <si>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</si>
  <si>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</si>
  <si>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</si>
  <si>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</si>
  <si>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</si>
  <si>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</si>
  <si>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</si>
  <si>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</si>
  <si>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</si>
  <si>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</si>
  <si>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</si>
  <si>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</si>
  <si>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</si>
  <si>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</si>
  <si>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</si>
  <si>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</si>
  <si>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</si>
  <si>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</si>
  <si>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</si>
  <si>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</si>
  <si>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</si>
  <si>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</si>
  <si>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</si>
  <si>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</si>
  <si>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</si>
  <si>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</si>
  <si>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</si>
  <si>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</si>
  <si>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</si>
  <si>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</si>
  <si>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</si>
  <si>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</si>
  <si>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</si>
  <si>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</si>
  <si>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</si>
  <si>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</si>
  <si>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</si>
  <si>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</si>
  <si>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</si>
  <si>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</si>
  <si>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</si>
  <si>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</si>
  <si>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</si>
  <si>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</si>
  <si>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</si>
  <si>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</si>
  <si>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</si>
  <si>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</si>
  <si>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</si>
  <si>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</si>
  <si>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</si>
  <si>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</si>
  <si>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</si>
  <si>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</si>
  <si>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</si>
  <si>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</si>
  <si>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</si>
  <si>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</si>
  <si>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</si>
  <si>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</si>
  <si>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</si>
  <si>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</si>
  <si>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</si>
  <si>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</si>
  <si>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</si>
  <si>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</si>
  <si>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</si>
  <si>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</si>
  <si>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</si>
  <si>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</si>
  <si>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</si>
  <si>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</si>
  <si>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</si>
  <si>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</si>
  <si>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</si>
  <si>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</si>
  <si>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</si>
  <si>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</si>
  <si>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</si>
  <si>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</si>
  <si>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</si>
  <si>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</si>
  <si>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</si>
  <si>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</si>
  <si>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</si>
  <si>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</si>
  <si>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</si>
  <si>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</si>
  <si>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</si>
  <si>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</si>
  <si>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</si>
  <si>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</si>
  <si>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</si>
  <si>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</si>
  <si>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</si>
  <si>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</si>
  <si>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</si>
  <si>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</si>
  <si>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</si>
  <si>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</si>
  <si>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</si>
  <si>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</si>
  <si>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</si>
  <si>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</si>
  <si>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</si>
  <si>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</si>
  <si>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</si>
  <si>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</si>
  <si>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</si>
  <si>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</si>
  <si>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</si>
  <si>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</si>
  <si>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</si>
  <si>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</si>
  <si>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</si>
  <si>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</si>
  <si>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</si>
  <si>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</si>
  <si>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</si>
  <si>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</si>
  <si>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</si>
  <si>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</si>
  <si>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</si>
  <si>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</si>
  <si>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</si>
  <si>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</si>
  <si>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</si>
  <si>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</si>
  <si>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</si>
  <si>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</si>
  <si>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</si>
  <si>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</si>
  <si>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</si>
  <si>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</si>
  <si>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</si>
  <si>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</si>
  <si>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</si>
  <si>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</si>
  <si>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</si>
  <si>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</si>
  <si>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</si>
  <si>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</si>
  <si>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</si>
  <si>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</si>
  <si>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</si>
  <si>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</si>
  <si>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</si>
  <si>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</si>
  <si>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</si>
  <si>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</si>
  <si>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</si>
  <si>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</si>
  <si>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</si>
  <si>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</si>
  <si>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</si>
  <si>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</si>
  <si>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</si>
  <si>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</si>
  <si>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</si>
  <si>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</si>
  <si>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</si>
  <si>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</si>
  <si>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</si>
  <si>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</si>
  <si>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</si>
  <si>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</si>
  <si>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</si>
  <si>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</si>
  <si>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</si>
  <si>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</si>
  <si>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</si>
  <si>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</si>
  <si>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</si>
  <si>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</si>
  <si>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</si>
  <si>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</si>
  <si>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</si>
  <si>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</si>
  <si>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</si>
  <si>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</si>
  <si>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</si>
  <si>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</si>
  <si>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</si>
  <si>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</si>
  <si>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</si>
  <si>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</si>
  <si>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</si>
  <si>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</si>
  <si>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</si>
  <si>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</si>
  <si>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</si>
  <si>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</si>
  <si>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</si>
  <si>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</si>
  <si>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</si>
  <si>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</si>
  <si>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</si>
  <si>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</si>
  <si>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</si>
  <si>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</si>
  <si>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</si>
  <si>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</si>
  <si>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</si>
  <si>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</si>
  <si>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</si>
  <si>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</si>
  <si>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</si>
  <si>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</si>
  <si>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</si>
  <si>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</si>
  <si>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</si>
  <si>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</si>
  <si>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</si>
  <si>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</si>
  <si>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</si>
  <si>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</si>
  <si>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</si>
  <si>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</si>
  <si>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</si>
  <si>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</si>
  <si>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</si>
  <si>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</si>
  <si>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</si>
  <si>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</si>
  <si>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</si>
  <si>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</si>
  <si>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</si>
  <si>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</si>
  <si>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</si>
  <si>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</si>
  <si>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</si>
  <si>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</si>
  <si>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</si>
  <si>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</si>
  <si>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</si>
  <si>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</si>
  <si>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</si>
  <si>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</si>
  <si>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</si>
  <si>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</si>
  <si>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</si>
  <si>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</si>
  <si>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</si>
  <si>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</si>
  <si>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</si>
  <si>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</si>
  <si>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</si>
  <si>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</si>
  <si>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</si>
  <si>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</si>
  <si>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</si>
  <si>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</si>
  <si>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</si>
  <si>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</si>
  <si>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</si>
  <si>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</si>
  <si>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</si>
  <si>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</si>
  <si>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</si>
  <si>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</si>
  <si>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</si>
  <si>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</si>
  <si>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</si>
  <si>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</si>
  <si>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</si>
  <si>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</si>
  <si>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</si>
  <si>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</si>
  <si>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</si>
  <si>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</si>
  <si>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</si>
  <si>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</si>
  <si>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</si>
  <si>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</si>
  <si>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</si>
  <si>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</si>
  <si>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</si>
  <si>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</si>
  <si>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</si>
  <si>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</si>
  <si>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</si>
  <si>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</si>
  <si>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</si>
  <si>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</si>
  <si>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</si>
  <si>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</si>
  <si>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</si>
  <si>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</si>
  <si>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</si>
  <si>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</si>
  <si>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</si>
  <si>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</si>
  <si>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</si>
  <si>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</si>
  <si>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</si>
  <si>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</si>
  <si>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</si>
  <si>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</si>
  <si>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</si>
  <si>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</si>
  <si>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</si>
  <si>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</si>
  <si>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</si>
  <si>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</si>
  <si>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</si>
  <si>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</si>
  <si>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</si>
  <si>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</si>
  <si>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</si>
  <si>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</si>
  <si>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</si>
  <si>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</si>
  <si>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</si>
  <si>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</si>
  <si>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</si>
  <si>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</si>
  <si>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</si>
  <si>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</si>
  <si>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</si>
  <si>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</si>
  <si>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</si>
  <si>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</si>
  <si>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</si>
  <si>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</si>
  <si>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</si>
  <si>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</si>
  <si>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</si>
  <si>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</si>
  <si>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</si>
  <si>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</si>
  <si>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</si>
  <si>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</si>
  <si>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</si>
  <si>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</si>
  <si>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</si>
  <si>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</si>
  <si>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</si>
  <si>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</si>
  <si>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</si>
  <si>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</si>
  <si>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</si>
  <si>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</si>
  <si>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</si>
  <si>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</si>
  <si>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</si>
  <si>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</si>
  <si>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</si>
  <si>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</si>
  <si>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</si>
  <si>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</si>
  <si>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</si>
  <si>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</si>
  <si>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</si>
  <si>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</si>
  <si>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</si>
  <si>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</si>
  <si>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</si>
  <si>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</si>
  <si>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</si>
  <si>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</si>
  <si>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</si>
  <si>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</si>
  <si>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</si>
  <si>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</si>
  <si>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</si>
  <si>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</si>
  <si>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</si>
  <si>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</si>
  <si>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</si>
  <si>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</si>
  <si>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</si>
  <si>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</si>
  <si>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</si>
  <si>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</si>
  <si>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</si>
  <si>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</si>
  <si>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</si>
  <si>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</si>
  <si>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</si>
  <si>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</si>
  <si>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</si>
  <si>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</si>
  <si>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</si>
  <si>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</si>
  <si>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</si>
  <si>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</si>
  <si>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</si>
  <si>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</si>
  <si>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</si>
  <si>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</si>
  <si>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</si>
  <si>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</si>
  <si>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</si>
  <si>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</si>
  <si>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</si>
  <si>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</si>
  <si>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</si>
  <si>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</si>
  <si>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</si>
  <si>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</si>
  <si>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</si>
  <si>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</si>
  <si>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</si>
  <si>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</si>
  <si>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</si>
  <si>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</si>
  <si>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</si>
  <si>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</si>
  <si>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</si>
  <si>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</si>
  <si>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</si>
  <si>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</si>
  <si>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</si>
  <si>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</si>
  <si>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</si>
  <si>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</si>
  <si>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</si>
  <si>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</si>
  <si>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</si>
  <si>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</si>
  <si>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</si>
  <si>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</si>
  <si>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</si>
  <si>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</si>
  <si>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</si>
  <si>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</si>
  <si>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</si>
  <si>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</si>
  <si>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</si>
  <si>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</si>
  <si>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</si>
  <si>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</si>
  <si>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</si>
  <si>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</si>
  <si>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</si>
  <si>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</si>
  <si>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</si>
  <si>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</si>
  <si>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</si>
  <si>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</si>
  <si>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</si>
  <si>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</si>
  <si>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</si>
  <si>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</si>
  <si>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</si>
  <si>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</si>
  <si>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</si>
  <si>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</si>
  <si>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</si>
  <si>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</si>
  <si>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</si>
  <si>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</si>
  <si>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</si>
  <si>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</si>
  <si>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</si>
  <si>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</si>
  <si>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</si>
  <si>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</si>
  <si>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</si>
  <si>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</si>
  <si>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</si>
  <si>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</si>
  <si>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</si>
  <si>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</si>
  <si>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</si>
  <si>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</si>
  <si>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</si>
  <si>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</si>
  <si>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</si>
  <si>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</si>
  <si>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</si>
  <si>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</si>
  <si>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</si>
  <si>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</si>
  <si>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</si>
  <si>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</si>
  <si>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</si>
  <si>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</si>
  <si>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</si>
  <si>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</si>
  <si>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</si>
  <si>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</si>
  <si>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</si>
  <si>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</si>
  <si>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</si>
  <si>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</si>
  <si>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</si>
  <si>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</si>
  <si>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</si>
  <si>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</si>
  <si>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</si>
  <si>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</si>
  <si>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</si>
  <si>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</si>
  <si>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</si>
  <si>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</si>
  <si>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</si>
  <si>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</si>
  <si>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</si>
  <si>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</si>
  <si>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</si>
  <si>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</si>
  <si>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</si>
  <si>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</si>
  <si>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</si>
  <si>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</si>
  <si>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</si>
  <si>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</si>
  <si>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</si>
  <si>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</si>
  <si>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</si>
  <si>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</si>
  <si>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</si>
  <si>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</si>
  <si>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</si>
  <si>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</si>
  <si>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</si>
  <si>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</si>
  <si>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</si>
  <si>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</si>
  <si>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</si>
  <si>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</si>
  <si>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</si>
  <si>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</si>
  <si>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</si>
  <si>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</si>
  <si>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</si>
  <si>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</si>
  <si>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</si>
  <si>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</si>
  <si>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</si>
  <si>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</si>
  <si>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</si>
  <si>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</si>
  <si>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</si>
  <si>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</si>
  <si>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</si>
  <si>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</si>
  <si>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</si>
  <si>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</si>
  <si>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</si>
  <si>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</si>
  <si>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</si>
  <si>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</si>
  <si>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</si>
  <si>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</si>
  <si>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</si>
  <si>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</si>
  <si>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</si>
  <si>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</si>
  <si>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</si>
  <si>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</si>
  <si>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</si>
  <si>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</si>
  <si>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</si>
  <si>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</si>
  <si>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</si>
  <si>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</si>
  <si>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</si>
  <si>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</si>
  <si>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</si>
  <si>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</si>
  <si>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</si>
  <si>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</si>
  <si>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</si>
  <si>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</si>
  <si>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</si>
  <si>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</si>
  <si>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</si>
  <si>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</si>
  <si>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</si>
  <si>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</si>
  <si>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</si>
  <si>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</si>
  <si>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</si>
  <si>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</si>
  <si>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</si>
  <si>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</si>
  <si>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</si>
  <si>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</si>
  <si>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</si>
  <si>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</si>
  <si>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</si>
  <si>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</si>
  <si>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</si>
  <si>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</si>
  <si>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</si>
  <si>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</si>
  <si>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</si>
  <si>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</si>
  <si>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</si>
  <si>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</si>
  <si>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</si>
  <si>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</si>
  <si>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</si>
  <si>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</si>
  <si>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</si>
  <si>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</si>
  <si>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</si>
  <si>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</si>
  <si>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</si>
  <si>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</si>
  <si>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</si>
  <si>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</si>
  <si>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</si>
  <si>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</si>
  <si>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</si>
  <si>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</si>
  <si>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</si>
  <si>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</si>
  <si>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</si>
  <si>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</si>
  <si>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</si>
  <si>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</si>
  <si>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</si>
  <si>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</si>
  <si>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</si>
  <si>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</si>
  <si>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</si>
  <si>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</si>
  <si>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</si>
  <si>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</si>
  <si>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</si>
  <si>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</si>
  <si>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</si>
  <si>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</si>
  <si>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</si>
  <si>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</si>
  <si>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</si>
  <si>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</si>
  <si>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</si>
  <si>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</si>
  <si>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</si>
  <si>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</si>
  <si>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</si>
  <si>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</si>
  <si>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</si>
  <si>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</si>
  <si>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</si>
  <si>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</si>
  <si>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</si>
  <si>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</si>
  <si>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</si>
  <si>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</si>
  <si>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</si>
  <si>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</si>
  <si>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</si>
  <si>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</si>
  <si>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</si>
  <si>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</si>
  <si>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</si>
  <si>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</si>
  <si>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</si>
  <si>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</si>
  <si>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</si>
  <si>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</si>
  <si>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</si>
  <si>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</si>
  <si>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</si>
  <si>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</si>
  <si>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</si>
  <si>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</si>
  <si>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</si>
  <si>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</si>
  <si>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</si>
  <si>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</si>
  <si>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</si>
  <si>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</si>
  <si>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</si>
  <si>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</si>
  <si>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</si>
  <si>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</si>
  <si>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</si>
  <si>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</si>
  <si>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</si>
  <si>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</si>
  <si>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</si>
  <si>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</si>
  <si>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</si>
  <si>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</si>
  <si>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</si>
  <si>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</si>
  <si>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</si>
  <si>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</si>
  <si>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</si>
  <si>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</si>
  <si>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</si>
  <si>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</si>
  <si>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</si>
  <si>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</si>
  <si>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</si>
  <si>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</si>
  <si>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</si>
  <si>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</si>
  <si>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</si>
  <si>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</si>
  <si>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</si>
  <si>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</si>
  <si>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</si>
  <si>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</si>
  <si>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</si>
  <si>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</si>
  <si>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</si>
  <si>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</si>
  <si>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</si>
  <si>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</si>
  <si>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</si>
  <si>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</si>
  <si>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</si>
  <si>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</si>
  <si>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</si>
  <si>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</si>
  <si>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</si>
  <si>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</si>
  <si>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</si>
  <si>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</si>
  <si>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</si>
  <si>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</si>
  <si>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</si>
  <si>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</si>
  <si>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</si>
  <si>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</si>
  <si>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</si>
  <si>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</si>
  <si>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</si>
  <si>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</si>
  <si>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</si>
  <si>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</si>
  <si>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</si>
  <si>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</si>
  <si>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</si>
  <si>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</si>
  <si>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</si>
  <si>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</si>
  <si>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</si>
  <si>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</si>
  <si>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</si>
  <si>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</si>
  <si>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</si>
  <si>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</si>
  <si>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</si>
  <si>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</si>
  <si>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</si>
  <si>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</si>
  <si>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</si>
  <si>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</si>
  <si>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</si>
  <si>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</si>
  <si>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</si>
  <si>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</si>
  <si>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</si>
  <si>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</si>
  <si>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</si>
  <si>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</si>
  <si>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</si>
  <si>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</si>
  <si>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</si>
  <si>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</si>
  <si>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</si>
  <si>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</si>
  <si>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</si>
  <si>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</si>
  <si>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</si>
  <si>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</si>
  <si>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</si>
  <si>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</si>
  <si>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</si>
  <si>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</si>
  <si>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</si>
  <si>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</si>
  <si>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</si>
  <si>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</si>
  <si>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</si>
  <si>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</si>
  <si>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</si>
  <si>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</si>
  <si>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</si>
  <si>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</si>
  <si>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</si>
  <si>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</si>
  <si>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</si>
  <si>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</si>
  <si>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</si>
  <si>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</si>
  <si>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</si>
  <si>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</si>
  <si>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</si>
  <si>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</si>
  <si>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</si>
  <si>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</si>
  <si>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</si>
  <si>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</si>
  <si>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</si>
  <si>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</si>
  <si>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</si>
  <si>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</si>
  <si>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</si>
  <si>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</si>
  <si>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</si>
  <si>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</si>
  <si>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</si>
  <si>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</si>
  <si>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</si>
  <si>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</si>
  <si>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</si>
  <si>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</si>
  <si>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</si>
  <si>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</si>
  <si>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</si>
  <si>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</si>
  <si>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</si>
  <si>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</si>
  <si>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</si>
  <si>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</si>
  <si>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</si>
  <si>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</si>
  <si>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</si>
  <si>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</si>
  <si>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</si>
  <si>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</si>
  <si>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</si>
  <si>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</si>
  <si>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</si>
  <si>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</si>
  <si>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</si>
  <si>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</si>
  <si>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</si>
  <si>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</si>
  <si>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</si>
  <si>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</si>
  <si>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</si>
  <si>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</si>
  <si>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</si>
  <si>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</si>
  <si>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</si>
  <si>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</si>
  <si>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</si>
  <si>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</si>
  <si>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</si>
  <si>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</si>
  <si>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</si>
  <si>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</si>
  <si>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</si>
  <si>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</si>
  <si>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</si>
  <si>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</si>
  <si>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</si>
  <si>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</si>
  <si>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</si>
  <si>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</si>
  <si>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</si>
  <si>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</si>
  <si>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</si>
  <si>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</si>
  <si>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</si>
  <si>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</si>
  <si>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</si>
  <si>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</si>
  <si>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</si>
  <si>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</si>
  <si>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</si>
  <si>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</si>
  <si>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</si>
  <si>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</si>
  <si>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</si>
  <si>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</si>
  <si>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</si>
  <si>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</si>
  <si>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</si>
  <si>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</si>
  <si>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</si>
  <si>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</si>
  <si>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</si>
  <si>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</si>
  <si>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</si>
  <si>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</si>
  <si>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</si>
  <si>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</si>
  <si>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</si>
  <si>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</si>
  <si>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</si>
  <si>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</si>
  <si>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</si>
  <si>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</si>
  <si>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</si>
  <si>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</si>
  <si>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</si>
  <si>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</si>
  <si>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</si>
  <si>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</si>
  <si>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</si>
  <si>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</si>
  <si>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</si>
  <si>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</si>
  <si>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</si>
  <si>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</si>
  <si>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</si>
  <si>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</si>
  <si>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</si>
  <si>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</si>
  <si>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</si>
  <si>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</si>
  <si>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</si>
  <si>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</si>
  <si>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</si>
  <si>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</si>
  <si>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</si>
  <si>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</si>
  <si>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</si>
  <si>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</si>
  <si>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</si>
  <si>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</si>
  <si>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</si>
  <si>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</si>
  <si>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</si>
  <si>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</si>
  <si>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</si>
  <si>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</si>
  <si>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</si>
  <si>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</si>
  <si>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</si>
  <si>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</si>
  <si>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</si>
  <si>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</si>
  <si>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</si>
  <si>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</si>
  <si>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</si>
  <si>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</si>
  <si>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</si>
  <si>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</si>
  <si>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</si>
  <si>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</si>
  <si>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</si>
  <si>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</si>
  <si>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</si>
  <si>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</si>
  <si>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</si>
  <si>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</si>
  <si>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</si>
  <si>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</si>
  <si>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</si>
  <si>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</si>
  <si>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</si>
  <si>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</si>
  <si>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</si>
  <si>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</si>
  <si>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</si>
  <si>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</si>
  <si>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</si>
  <si>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</si>
  <si>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</si>
  <si>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</si>
  <si>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</si>
  <si>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</si>
  <si>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</si>
  <si>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</si>
  <si>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</si>
  <si>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</si>
  <si>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</si>
  <si>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</si>
  <si>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</si>
  <si>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</si>
  <si>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</si>
  <si>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</si>
  <si>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</si>
  <si>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</si>
  <si>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</si>
  <si>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</si>
  <si>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</si>
  <si>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</si>
  <si>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</si>
  <si>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</si>
  <si>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</si>
  <si>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</si>
  <si>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</si>
  <si>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</si>
  <si>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</si>
  <si>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</si>
  <si>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</si>
  <si>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</si>
  <si>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</si>
  <si>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</si>
  <si>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</si>
  <si>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</si>
  <si>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</si>
  <si>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</si>
  <si>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</si>
  <si>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</si>
  <si>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</si>
  <si>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</si>
  <si>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</si>
  <si>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</si>
  <si>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</si>
  <si>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</si>
  <si>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</si>
  <si>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</si>
  <si>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</si>
  <si>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</si>
  <si>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</si>
  <si>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</si>
  <si>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</si>
  <si>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</si>
  <si>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</si>
  <si>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</si>
  <si>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</si>
  <si>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</si>
  <si>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</si>
  <si>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</si>
  <si>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</si>
  <si>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</si>
  <si>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</si>
  <si>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</si>
  <si>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</si>
  <si>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</si>
  <si>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</si>
  <si>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</si>
  <si>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</si>
  <si>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</si>
  <si>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</si>
  <si>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</si>
  <si>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</si>
  <si>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</si>
  <si>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</si>
  <si>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</si>
  <si>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</si>
  <si>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</si>
  <si>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</si>
  <si>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</si>
  <si>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</si>
  <si>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</si>
  <si>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</si>
  <si>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</si>
  <si>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</si>
  <si>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</si>
  <si>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</si>
  <si>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</si>
  <si>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</si>
  <si>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</si>
  <si>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</si>
  <si>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</si>
  <si>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</si>
  <si>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</si>
  <si>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</si>
  <si>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</si>
  <si>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</si>
  <si>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</si>
  <si>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</si>
  <si>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</si>
  <si>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</si>
  <si>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</si>
  <si>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</si>
  <si>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</si>
  <si>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</si>
  <si>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</si>
  <si>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</si>
  <si>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</si>
  <si>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</si>
  <si>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</si>
  <si>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</si>
  <si>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</si>
  <si>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</si>
  <si>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</si>
  <si>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</si>
  <si>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</si>
  <si>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</si>
  <si>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</si>
  <si>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</si>
  <si>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</si>
  <si>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</si>
  <si>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</si>
  <si>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</si>
  <si>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</si>
  <si>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</si>
  <si>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</si>
  <si>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</si>
  <si>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</si>
  <si>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</si>
  <si>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</si>
  <si>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</si>
  <si>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</si>
  <si>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</si>
  <si>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</si>
  <si>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</si>
  <si>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</si>
  <si>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</si>
  <si>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</si>
  <si>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</si>
  <si>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</si>
  <si>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</si>
  <si>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</si>
  <si>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</si>
  <si>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</si>
  <si>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</si>
  <si>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</si>
  <si>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</si>
  <si>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</si>
  <si>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</si>
  <si>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</si>
  <si>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</si>
  <si>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</si>
  <si>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</si>
  <si>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</si>
  <si>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</si>
  <si>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</si>
  <si>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</si>
  <si>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</si>
  <si>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</si>
  <si>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</si>
  <si>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</si>
  <si>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</si>
  <si>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</si>
  <si>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</si>
  <si>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</si>
  <si>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</si>
  <si>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</si>
  <si>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</si>
  <si>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</si>
  <si>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</si>
  <si>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</si>
  <si>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</si>
  <si>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</si>
  <si>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</si>
  <si>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</si>
  <si>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</si>
  <si>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</si>
  <si>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</si>
  <si>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</si>
  <si>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</si>
  <si>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</si>
  <si>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</si>
  <si>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</si>
  <si>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</si>
  <si>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</si>
  <si>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</si>
  <si>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</si>
  <si>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</si>
  <si>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</si>
  <si>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</si>
  <si>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</si>
  <si>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</si>
  <si>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</si>
  <si>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</si>
  <si>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</si>
  <si>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</si>
  <si>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</si>
  <si>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</si>
  <si>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</si>
  <si>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</si>
  <si>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</si>
  <si>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</si>
  <si>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</si>
  <si>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</si>
  <si>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</si>
  <si>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</si>
  <si>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</si>
  <si>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</si>
  <si>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</si>
  <si>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</si>
  <si>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</si>
  <si>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</si>
  <si>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</si>
  <si>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</si>
  <si>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</si>
  <si>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</si>
  <si>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</si>
  <si>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</si>
  <si>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</si>
  <si>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</si>
  <si>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</si>
  <si>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</si>
  <si>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</si>
  <si>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</si>
  <si>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</si>
  <si>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</si>
  <si>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</si>
  <si>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</si>
  <si>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</si>
  <si>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</si>
  <si>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</si>
  <si>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</si>
  <si>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</si>
  <si>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</si>
  <si>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</si>
  <si>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</si>
  <si>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</si>
  <si>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</si>
  <si>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</si>
  <si>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</si>
  <si>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</si>
  <si>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</si>
  <si>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</si>
  <si>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</si>
  <si>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</si>
  <si>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</si>
  <si>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</si>
  <si>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</si>
  <si>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</si>
  <si>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</si>
  <si>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</si>
  <si>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</si>
  <si>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</si>
  <si>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</si>
  <si>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</si>
  <si>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</si>
  <si>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</si>
  <si>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</si>
  <si>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</si>
  <si>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</si>
  <si>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</si>
  <si>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</si>
  <si>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</si>
  <si>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</si>
  <si>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</si>
  <si>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</si>
  <si>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</si>
  <si>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</si>
  <si>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</si>
  <si>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</si>
  <si>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</si>
  <si>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</si>
  <si>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</si>
  <si>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</si>
  <si>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</si>
  <si>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</si>
  <si>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</si>
  <si>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</si>
  <si>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</si>
  <si>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</si>
  <si>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</si>
  <si>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</si>
  <si>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</si>
  <si>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</si>
  <si>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</si>
  <si>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</si>
  <si>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</si>
  <si>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</si>
  <si>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</si>
  <si>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</si>
  <si>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</si>
  <si>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</si>
  <si>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</si>
  <si>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</si>
  <si>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</si>
  <si>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</si>
  <si>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</si>
  <si>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</si>
  <si>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</si>
  <si>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</si>
  <si>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</si>
  <si>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</si>
  <si>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</si>
  <si>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</si>
  <si>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</si>
  <si>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</si>
  <si>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</si>
  <si>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</si>
  <si>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</si>
  <si>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</si>
  <si>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</si>
  <si>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</si>
  <si>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</si>
  <si>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</si>
  <si>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</si>
  <si>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</si>
  <si>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</si>
  <si>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</si>
  <si>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</si>
  <si>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</si>
  <si>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</si>
  <si>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</si>
  <si>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</si>
  <si>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</si>
  <si>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</si>
  <si>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</si>
  <si>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</si>
  <si>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</si>
  <si>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</si>
  <si>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</si>
  <si>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</si>
  <si>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</si>
  <si>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</si>
  <si>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</si>
  <si>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</si>
  <si>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</si>
  <si>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</si>
  <si>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</si>
  <si>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</si>
  <si>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</si>
  <si>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</si>
  <si>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</si>
  <si>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</si>
  <si>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</si>
  <si>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</si>
  <si>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</si>
  <si>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</si>
  <si>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</si>
  <si>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</si>
  <si>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</si>
  <si>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</si>
  <si>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</si>
  <si>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</si>
  <si>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</si>
  <si>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</si>
  <si>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</si>
  <si>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</si>
  <si>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</si>
  <si>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</si>
  <si>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</si>
  <si>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</si>
  <si>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</si>
  <si>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</si>
  <si>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</si>
  <si>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</si>
  <si>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</si>
  <si>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</si>
  <si>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</si>
  <si>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</si>
  <si>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</si>
  <si>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</si>
  <si>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</si>
  <si>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</si>
  <si>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</si>
  <si>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</si>
  <si>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</si>
  <si>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</si>
  <si>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</si>
  <si>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</si>
  <si>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</si>
  <si>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</si>
  <si>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</si>
  <si>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</si>
  <si>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</si>
  <si>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</si>
  <si>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</si>
  <si>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</si>
  <si>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</si>
  <si>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</si>
  <si>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</si>
  <si>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</si>
  <si>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</si>
  <si>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</si>
  <si>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</si>
  <si>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</si>
  <si>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</si>
  <si>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</si>
  <si>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</si>
  <si>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</si>
  <si>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</si>
  <si>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</si>
  <si>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</si>
  <si>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</si>
  <si>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</si>
  <si>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</si>
  <si>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</si>
  <si>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</si>
  <si>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</si>
  <si>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</si>
  <si>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</si>
  <si>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</si>
  <si>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</si>
  <si>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</si>
  <si>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</si>
  <si>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</si>
  <si>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</si>
  <si>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</si>
  <si>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</si>
  <si>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</si>
  <si>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</si>
  <si>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</si>
  <si>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</si>
  <si>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</si>
  <si>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</si>
  <si>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</si>
  <si>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</si>
  <si>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</si>
  <si>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</si>
  <si>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</si>
  <si>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</si>
  <si>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</si>
  <si>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</si>
  <si>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</si>
  <si>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</si>
  <si>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</si>
  <si>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</si>
  <si>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</si>
  <si>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</si>
  <si>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</si>
  <si>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</si>
  <si>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</si>
  <si>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</si>
  <si>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</si>
  <si>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</si>
  <si>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</si>
  <si>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</si>
  <si>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</si>
  <si>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</si>
  <si>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</si>
  <si>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</si>
  <si>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</si>
  <si>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</si>
  <si>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</si>
  <si>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</si>
  <si>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</si>
  <si>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</si>
  <si>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</si>
  <si>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</si>
  <si>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</si>
  <si>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</si>
  <si>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</si>
  <si>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</si>
  <si>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</si>
  <si>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</si>
  <si>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</si>
  <si>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</si>
  <si>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</si>
  <si>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</si>
  <si>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</si>
  <si>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</si>
  <si>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</si>
  <si>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</si>
  <si>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</si>
  <si>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</si>
  <si>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</si>
  <si>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</si>
  <si>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</si>
  <si>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</si>
  <si>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</si>
  <si>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</si>
  <si>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</si>
  <si>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</si>
  <si>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</si>
  <si>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</si>
  <si>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</si>
  <si>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</si>
  <si>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</si>
  <si>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</si>
  <si>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</si>
  <si>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</si>
  <si>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</si>
  <si>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</si>
  <si>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</si>
  <si>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</si>
  <si>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</si>
  <si>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</si>
  <si>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</si>
  <si>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</si>
  <si>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</si>
  <si>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</si>
  <si>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</si>
  <si>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</si>
  <si>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</si>
  <si>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</si>
  <si>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</si>
  <si>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</si>
  <si>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</si>
  <si>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</si>
  <si>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</si>
  <si>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</si>
  <si>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</si>
  <si>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</si>
  <si>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</si>
  <si>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</si>
  <si>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</si>
  <si>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</si>
  <si>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</si>
  <si>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</si>
  <si>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</si>
  <si>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</si>
  <si>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</si>
  <si>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</si>
  <si>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</si>
  <si>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</si>
  <si>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</si>
  <si>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</si>
  <si>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</si>
  <si>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</si>
  <si>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</si>
  <si>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</si>
  <si>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</si>
  <si>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</si>
  <si>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</si>
  <si>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</si>
  <si>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</si>
  <si>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</si>
  <si>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</si>
  <si>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</si>
  <si>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</si>
  <si>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</si>
  <si>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</si>
  <si>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</si>
  <si>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</si>
  <si>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</si>
  <si>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</si>
  <si>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</si>
  <si>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</si>
  <si>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</si>
  <si>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</si>
  <si>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</si>
  <si>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</si>
  <si>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</si>
  <si>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</si>
  <si>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</si>
  <si>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</si>
  <si>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</si>
  <si>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</si>
  <si>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</si>
  <si>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</si>
  <si>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</si>
  <si>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</si>
  <si>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</si>
  <si>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</si>
  <si>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</si>
  <si>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</si>
  <si>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</si>
  <si>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</si>
  <si>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</si>
  <si>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</si>
  <si>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</si>
  <si>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</si>
  <si>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</si>
  <si>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</si>
  <si>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</si>
  <si>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</si>
  <si>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</si>
  <si>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</si>
  <si>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</si>
  <si>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</si>
  <si>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</si>
  <si>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</si>
  <si>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</si>
  <si>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</si>
  <si>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</si>
  <si>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</si>
  <si>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</si>
  <si>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</si>
  <si>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</si>
  <si>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</si>
  <si>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</si>
  <si>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</si>
  <si>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</si>
  <si>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</si>
  <si>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</si>
  <si>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</si>
  <si>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</si>
  <si>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</si>
  <si>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</si>
  <si>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</si>
  <si>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</si>
  <si>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</si>
  <si>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</si>
  <si>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</si>
  <si>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</si>
  <si>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</si>
  <si>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</si>
  <si>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</si>
  <si>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</si>
  <si>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</si>
  <si>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</si>
  <si>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</si>
  <si>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</si>
  <si>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</si>
  <si>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</si>
  <si>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</si>
  <si>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</si>
  <si>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</si>
  <si>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</si>
  <si>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</si>
  <si>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</si>
  <si>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</si>
  <si>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</si>
  <si>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</si>
  <si>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</si>
  <si>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</si>
  <si>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</si>
  <si>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</si>
  <si>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</si>
  <si>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</si>
  <si>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</si>
  <si>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</si>
  <si>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</si>
  <si>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</si>
  <si>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</si>
  <si>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</si>
  <si>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</si>
  <si>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</si>
  <si>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</si>
  <si>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</si>
  <si>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</si>
  <si>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</si>
  <si>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</si>
  <si>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</si>
  <si>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</si>
  <si>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</si>
  <si>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</si>
  <si>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</si>
  <si>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</si>
  <si>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</si>
  <si>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</si>
  <si>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</si>
  <si>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</si>
  <si>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</si>
  <si>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</si>
  <si>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</si>
  <si>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</si>
  <si>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</si>
  <si>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</si>
  <si>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</si>
  <si>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</si>
  <si>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</si>
  <si>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</si>
  <si>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</si>
  <si>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</si>
  <si>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</si>
  <si>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</si>
  <si>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</si>
  <si>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</si>
  <si>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</si>
  <si>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</si>
  <si>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</si>
  <si>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</si>
  <si>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</si>
  <si>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</si>
  <si>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</si>
  <si>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</si>
  <si>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</si>
  <si>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</si>
  <si>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</si>
  <si>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</si>
  <si>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</si>
  <si>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</si>
  <si>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</si>
  <si>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</si>
  <si>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</si>
  <si>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</si>
  <si>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</si>
  <si>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</si>
  <si>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</si>
  <si>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</si>
  <si>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</si>
  <si>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</si>
  <si>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</si>
  <si>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</si>
  <si>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</si>
  <si>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</si>
  <si>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</si>
  <si>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</si>
  <si>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</si>
  <si>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</si>
  <si>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</si>
  <si>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</si>
  <si>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</si>
  <si>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</si>
  <si>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</si>
  <si>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</si>
  <si>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</si>
  <si>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</si>
  <si>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</si>
  <si>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</si>
  <si>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</si>
  <si>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</si>
  <si>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</si>
  <si>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</si>
  <si>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</si>
  <si>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</si>
  <si>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</si>
  <si>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</si>
  <si>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</si>
  <si>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</si>
  <si>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</si>
  <si>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</si>
  <si>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</si>
  <si>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</si>
  <si>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</si>
  <si>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</si>
  <si>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</si>
  <si>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</si>
  <si>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</si>
  <si>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</si>
  <si>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</si>
  <si>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</si>
  <si>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</si>
  <si>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</si>
  <si>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</si>
  <si>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</si>
  <si>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</si>
  <si>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</si>
  <si>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</si>
  <si>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</si>
  <si>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</si>
  <si>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</si>
  <si>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</si>
  <si>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</si>
  <si>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</si>
  <si>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</si>
  <si>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</si>
  <si>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</si>
  <si>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</si>
  <si>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</si>
  <si>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</si>
  <si>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</si>
  <si>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</si>
  <si>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</si>
  <si>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</si>
  <si>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</si>
  <si>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</si>
  <si>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</si>
  <si>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</si>
  <si>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</si>
  <si>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</si>
  <si>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</si>
  <si>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</si>
  <si>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</si>
  <si>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</si>
  <si>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</si>
  <si>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</si>
  <si>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</si>
  <si>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</si>
  <si>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</si>
  <si>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</si>
  <si>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</si>
  <si>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</si>
  <si>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</si>
  <si>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</si>
  <si>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</si>
  <si>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</si>
  <si>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</si>
  <si>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</si>
  <si>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</si>
  <si>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</si>
  <si>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</si>
  <si>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</si>
  <si>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</si>
  <si>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</si>
  <si>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</si>
  <si>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</si>
  <si>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</si>
  <si>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</si>
  <si>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</si>
  <si>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</si>
  <si>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</si>
  <si>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</si>
  <si>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</si>
  <si>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</si>
  <si>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</si>
  <si>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</si>
  <si>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</si>
  <si>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</si>
  <si>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</si>
  <si>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</si>
  <si>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</si>
  <si>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</si>
  <si>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</si>
  <si>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</si>
  <si>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</si>
  <si>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</si>
  <si>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</si>
  <si>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</si>
  <si>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</si>
  <si>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</si>
  <si>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</si>
  <si>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</si>
  <si>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</si>
  <si>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</si>
  <si>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</si>
  <si>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</si>
  <si>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</si>
  <si>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</si>
  <si>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</si>
  <si>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</si>
  <si>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</si>
  <si>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</si>
  <si>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</si>
  <si>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</si>
  <si>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</si>
  <si>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</si>
  <si>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</si>
  <si>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</si>
  <si>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</si>
  <si>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</si>
  <si>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</si>
  <si>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</si>
  <si>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</si>
  <si>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</si>
  <si>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</si>
  <si>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</si>
  <si>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</si>
  <si>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</si>
  <si>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</si>
  <si>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</si>
  <si>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</si>
  <si>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</si>
  <si>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</si>
  <si>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</si>
  <si>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</si>
  <si>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</si>
  <si>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</si>
  <si>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</si>
  <si>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</si>
  <si>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</si>
  <si>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</si>
  <si>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</si>
  <si>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</si>
  <si>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</si>
  <si>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</si>
  <si>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</si>
  <si>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</si>
  <si>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</si>
  <si>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</si>
  <si>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</si>
  <si>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</si>
  <si>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</si>
  <si>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</si>
  <si>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</si>
  <si>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</si>
  <si>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</si>
  <si>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</si>
  <si>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</si>
  <si>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</si>
  <si>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</si>
  <si>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</si>
  <si>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</si>
  <si>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</si>
  <si>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</si>
  <si>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</si>
  <si>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</si>
  <si>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</si>
  <si>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</si>
  <si>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</si>
  <si>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</si>
  <si>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</si>
  <si>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</si>
  <si>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</si>
  <si>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</si>
  <si>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</si>
  <si>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</si>
  <si>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</si>
  <si>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</si>
  <si>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</si>
  <si>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</si>
  <si>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</si>
  <si>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</si>
  <si>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</si>
  <si>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</si>
  <si>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</si>
  <si>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</si>
  <si>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</si>
  <si>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</si>
  <si>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</si>
  <si>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</si>
  <si>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</si>
  <si>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</si>
  <si>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</si>
  <si>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</si>
  <si>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</si>
  <si>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</si>
  <si>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</si>
  <si>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</si>
  <si>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</si>
  <si>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</si>
  <si>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</si>
  <si>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</si>
  <si>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</si>
  <si>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</si>
  <si>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</si>
  <si>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</si>
  <si>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</si>
  <si>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</si>
  <si>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</si>
  <si>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</si>
  <si>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</si>
  <si>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</si>
  <si>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</si>
  <si>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</si>
  <si>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</si>
  <si>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</si>
  <si>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</si>
  <si>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</si>
  <si>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</si>
  <si>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</si>
  <si>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</si>
  <si>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</si>
  <si>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</si>
  <si>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</si>
  <si>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</si>
  <si>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</si>
  <si>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</si>
  <si>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</si>
  <si>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</si>
  <si>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</si>
  <si>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</si>
  <si>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</si>
  <si>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</si>
  <si>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</si>
  <si>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</si>
  <si>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</si>
  <si>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</si>
  <si>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</si>
  <si>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</si>
  <si>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</si>
  <si>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</si>
  <si>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</si>
  <si>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</si>
  <si>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</si>
  <si>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</si>
  <si>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</si>
  <si>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</si>
  <si>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</si>
  <si>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</si>
  <si>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</si>
  <si>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</si>
  <si>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</si>
  <si>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</si>
  <si>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</si>
  <si>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</si>
  <si>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</si>
  <si>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</si>
  <si>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</si>
  <si>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</si>
  <si>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</si>
  <si>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</si>
  <si>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</si>
  <si>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</si>
  <si>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</si>
  <si>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</si>
  <si>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</si>
  <si>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</si>
  <si>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</si>
  <si>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</si>
  <si>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</si>
  <si>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</si>
  <si>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</si>
  <si>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</si>
  <si>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</si>
  <si>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</si>
  <si>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</si>
  <si>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</si>
  <si>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</si>
  <si>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</si>
  <si>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</si>
  <si>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</si>
  <si>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</si>
  <si>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</si>
  <si>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</si>
  <si>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</si>
  <si>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</si>
  <si>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</si>
  <si>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</si>
  <si>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</si>
  <si>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</si>
  <si>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</si>
  <si>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</si>
  <si>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</si>
  <si>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</si>
  <si>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</si>
  <si>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</si>
  <si>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</si>
  <si>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</si>
  <si>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</si>
  <si>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</si>
  <si>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</si>
  <si>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</si>
  <si>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</si>
  <si>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</si>
  <si>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</si>
  <si>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</si>
  <si>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</si>
  <si>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</si>
  <si>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</si>
  <si>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</si>
  <si>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</si>
  <si>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</si>
  <si>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</si>
  <si>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</si>
  <si>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</si>
  <si>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</si>
  <si>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</si>
  <si>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</si>
  <si>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</si>
  <si>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</si>
  <si>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</si>
  <si>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</si>
  <si>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</si>
  <si>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</si>
  <si>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</si>
  <si>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</si>
  <si>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</si>
  <si>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</si>
  <si>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</si>
  <si>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</si>
  <si>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</si>
  <si>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</si>
  <si>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</si>
  <si>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</si>
  <si>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</si>
  <si>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</si>
  <si>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</si>
  <si>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</si>
  <si>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</si>
  <si>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</si>
  <si>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</si>
  <si>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</si>
  <si>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</si>
  <si>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</si>
  <si>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</si>
  <si>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</si>
  <si>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</si>
  <si>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</si>
  <si>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</si>
  <si>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</si>
  <si>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</si>
  <si>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</si>
  <si>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</si>
  <si>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</si>
  <si>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</si>
  <si>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</si>
  <si>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</si>
  <si>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</si>
  <si>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</si>
  <si>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</si>
  <si>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</si>
  <si>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</si>
  <si>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</si>
  <si>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</si>
  <si>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</si>
  <si>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</si>
  <si>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</si>
  <si>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</si>
  <si>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</si>
  <si>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</si>
  <si>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</si>
  <si>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</si>
  <si>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</si>
  <si>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</si>
  <si>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</si>
  <si>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</si>
  <si>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</si>
  <si>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</si>
  <si>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</si>
  <si>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</si>
  <si>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</si>
  <si>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</si>
  <si>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</si>
  <si>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</si>
  <si>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</si>
  <si>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</si>
  <si>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</si>
  <si>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</si>
  <si>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</si>
  <si>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</si>
  <si>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</si>
  <si>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</si>
  <si>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</si>
  <si>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</si>
  <si>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</si>
  <si>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</si>
  <si>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</si>
  <si>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</si>
  <si>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</si>
  <si>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</si>
  <si>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</si>
  <si>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</si>
  <si>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</si>
  <si>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</si>
  <si>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</si>
  <si>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</si>
  <si>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</si>
  <si>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</si>
  <si>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</si>
  <si>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</si>
  <si>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</si>
  <si>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</si>
  <si>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</si>
  <si>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</si>
  <si>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</si>
  <si>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</si>
  <si>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</si>
  <si>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</si>
  <si>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</si>
  <si>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</si>
  <si>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</si>
  <si>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</si>
  <si>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</si>
  <si>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</si>
  <si>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</si>
  <si>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</si>
  <si>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</si>
  <si>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</si>
  <si>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</si>
  <si>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</si>
  <si>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</si>
  <si>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</si>
  <si>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</si>
  <si>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</si>
  <si>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</si>
  <si>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</si>
  <si>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</si>
  <si>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</si>
  <si>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</si>
  <si>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</si>
  <si>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</si>
  <si>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</si>
  <si>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</si>
  <si>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</si>
  <si>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</si>
  <si>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</si>
  <si>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</si>
  <si>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</si>
  <si>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</si>
  <si>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</si>
  <si>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</si>
  <si>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</si>
  <si>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</si>
  <si>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</si>
  <si>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</si>
  <si>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</si>
  <si>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</si>
  <si>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</si>
  <si>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</si>
  <si>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</si>
  <si>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</si>
  <si>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</si>
  <si>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</si>
  <si>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</si>
  <si>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</si>
  <si>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</si>
  <si>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</si>
  <si>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</si>
  <si>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</si>
  <si>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</si>
  <si>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</si>
  <si>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</si>
  <si>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</si>
  <si>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</si>
  <si>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</si>
  <si>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</si>
  <si>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</si>
  <si>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</si>
  <si>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</si>
  <si>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</si>
  <si>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</si>
  <si>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</si>
  <si>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</si>
  <si>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</si>
  <si>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</si>
  <si>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</si>
  <si>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</si>
  <si>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</si>
  <si>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</si>
  <si>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</si>
  <si>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</si>
  <si>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</si>
  <si>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</si>
  <si>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</si>
  <si>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</si>
  <si>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</si>
  <si>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</si>
  <si>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</si>
  <si>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</si>
  <si>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</si>
  <si>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</si>
  <si>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</si>
  <si>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</si>
  <si>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</si>
  <si>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</si>
  <si>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</si>
  <si>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</si>
  <si>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</si>
  <si>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</si>
  <si>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</si>
  <si>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</si>
  <si>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</si>
  <si>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</si>
  <si>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</si>
  <si>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</si>
  <si>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</si>
  <si>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</si>
  <si>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</si>
  <si>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</si>
  <si>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</si>
  <si>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</si>
  <si>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</si>
  <si>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</si>
  <si>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</si>
  <si>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</si>
  <si>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</si>
  <si>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</si>
  <si>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</si>
  <si>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</si>
  <si>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</si>
  <si>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</si>
  <si>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</si>
  <si>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</si>
  <si>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</si>
  <si>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</si>
  <si>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</si>
  <si>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</si>
  <si>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</si>
  <si>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</si>
  <si>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</si>
  <si>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</si>
  <si>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</si>
  <si>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</si>
  <si>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</si>
  <si>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</si>
  <si>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</si>
  <si>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</si>
  <si>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</si>
  <si>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</si>
  <si>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</si>
  <si>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</si>
  <si>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</si>
  <si>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</si>
  <si>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</si>
  <si>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</si>
  <si>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</si>
  <si>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</si>
  <si>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</si>
  <si>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</si>
  <si>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</si>
  <si>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</si>
  <si>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</si>
  <si>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</si>
  <si>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</si>
  <si>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</si>
  <si>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</si>
  <si>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</si>
  <si>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</si>
  <si>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</si>
  <si>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</si>
  <si>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</si>
  <si>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</si>
  <si>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</si>
  <si>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</si>
  <si>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</si>
  <si>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</si>
  <si>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</si>
  <si>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</si>
  <si>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</si>
  <si>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</si>
  <si>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</si>
  <si>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</si>
  <si>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</si>
  <si>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</si>
  <si>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</si>
  <si>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</si>
  <si>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</si>
  <si>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</si>
  <si>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</si>
  <si>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</si>
  <si>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</si>
  <si>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</si>
  <si>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</si>
  <si>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</si>
  <si>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</si>
  <si>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</si>
  <si>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</si>
  <si>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</si>
  <si>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</si>
  <si>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</si>
  <si>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</si>
  <si>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</si>
  <si>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</si>
  <si>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</si>
  <si>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</si>
  <si>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</si>
  <si>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</si>
  <si>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</si>
  <si>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</si>
  <si>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</si>
  <si>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</si>
  <si>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</si>
  <si>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</si>
  <si>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</si>
  <si>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</si>
  <si>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</si>
  <si>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</si>
  <si>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</si>
  <si>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</si>
  <si>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</si>
  <si>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</si>
  <si>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</si>
  <si>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</si>
  <si>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</si>
  <si>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</si>
  <si>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</si>
  <si>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</si>
  <si>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</si>
  <si>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</si>
  <si>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</si>
  <si>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</si>
  <si>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</si>
  <si>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</si>
  <si>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</si>
  <si>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</si>
  <si>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</si>
  <si>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</si>
  <si>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</si>
  <si>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</si>
  <si>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</si>
  <si>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</si>
  <si>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</si>
  <si>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</si>
  <si>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</si>
  <si>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</si>
  <si>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</si>
  <si>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</si>
  <si>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</si>
  <si>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</si>
  <si>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</si>
  <si>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</si>
  <si>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</si>
  <si>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</si>
  <si>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</si>
  <si>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</si>
  <si>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</si>
  <si>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</si>
  <si>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</si>
  <si>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</si>
  <si>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</si>
  <si>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</si>
  <si>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</si>
  <si>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</si>
  <si>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</si>
  <si>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</si>
  <si>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</si>
  <si>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</si>
  <si>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</si>
  <si>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</si>
  <si>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</si>
  <si>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</si>
  <si>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</si>
  <si>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</si>
  <si>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</si>
  <si>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</si>
  <si>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</si>
  <si>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</si>
  <si>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</si>
  <si>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</si>
  <si>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</si>
  <si>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</si>
  <si>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</si>
  <si>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</si>
  <si>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</si>
  <si>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</si>
  <si>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</si>
  <si>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</si>
  <si>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</si>
  <si>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</si>
  <si>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</si>
  <si>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</si>
  <si>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</si>
  <si>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</si>
  <si>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</si>
  <si>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</si>
  <si>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</si>
  <si>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</si>
  <si>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</si>
  <si>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</si>
  <si>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</si>
  <si>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</si>
  <si>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</si>
  <si>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</si>
  <si>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</si>
  <si>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</si>
  <si>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</si>
  <si>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</si>
  <si>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</si>
  <si>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</si>
  <si>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</si>
  <si>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</si>
  <si>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</si>
  <si>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</si>
  <si>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</si>
  <si>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</si>
  <si>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</si>
  <si>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</si>
  <si>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</si>
  <si>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</si>
  <si>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</si>
  <si>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</si>
  <si>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</si>
  <si>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</si>
  <si>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</si>
  <si>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</si>
  <si>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</si>
  <si>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</si>
  <si>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</si>
  <si>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</si>
  <si>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</si>
  <si>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</si>
  <si>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</si>
  <si>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</si>
  <si>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</si>
  <si>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</si>
  <si>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</si>
  <si>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</si>
  <si>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</si>
  <si>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</si>
  <si>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</si>
  <si>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</si>
  <si>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</si>
  <si>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</si>
  <si>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</si>
  <si>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</si>
  <si>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</si>
  <si>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</si>
  <si>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</si>
  <si>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</si>
  <si>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</si>
  <si>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</si>
  <si>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</si>
  <si>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</si>
  <si>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</si>
  <si>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</si>
  <si>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</si>
  <si>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</si>
  <si>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</si>
  <si>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</si>
  <si>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</si>
  <si>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</si>
  <si>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</si>
  <si>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</si>
  <si>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</si>
  <si>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</si>
  <si>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</si>
  <si>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</si>
  <si>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</si>
  <si>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</si>
  <si>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</si>
  <si>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</si>
  <si>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</si>
  <si>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</si>
  <si>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</si>
  <si>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</si>
  <si>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</si>
  <si>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</si>
  <si>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</si>
  <si>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</si>
  <si>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</si>
  <si>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</si>
  <si>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</si>
  <si>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</si>
  <si>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</si>
  <si>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</si>
  <si>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</si>
  <si>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</si>
  <si>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</si>
  <si>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</si>
  <si>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</si>
  <si>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</si>
  <si>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</si>
  <si>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</si>
  <si>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</si>
  <si>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</si>
  <si>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</si>
  <si>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</si>
  <si>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</si>
  <si>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</si>
  <si>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</si>
  <si>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</si>
  <si>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</si>
  <si>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</si>
  <si>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</si>
  <si>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</si>
  <si>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</si>
  <si>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</si>
  <si>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</si>
  <si>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</si>
  <si>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</si>
  <si>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</si>
  <si>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</si>
  <si>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</si>
  <si>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</si>
  <si>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</si>
  <si>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</si>
  <si>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</si>
  <si>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</si>
  <si>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</si>
  <si>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</si>
  <si>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</si>
  <si>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</si>
  <si>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</si>
  <si>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</si>
  <si>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</si>
  <si>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</si>
  <si>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</si>
  <si>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</si>
  <si>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</si>
  <si>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</si>
  <si>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</si>
  <si>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</si>
  <si>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</si>
  <si>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</si>
  <si>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</si>
  <si>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</si>
  <si>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</si>
  <si>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</si>
  <si>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</si>
  <si>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</si>
  <si>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</si>
  <si>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</si>
  <si>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</si>
  <si>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</si>
  <si>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</si>
  <si>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</si>
  <si>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</si>
  <si>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</si>
  <si>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</si>
  <si>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</si>
  <si>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</si>
  <si>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</si>
  <si>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</si>
  <si>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</si>
  <si>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</si>
  <si>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</si>
  <si>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</si>
  <si>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</si>
  <si>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</si>
  <si>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</si>
  <si>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</si>
  <si>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</si>
  <si>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</si>
  <si>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</si>
  <si>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</si>
  <si>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</si>
  <si>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</si>
  <si>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</si>
  <si>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</si>
  <si>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</si>
  <si>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</si>
  <si>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</si>
  <si>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</si>
  <si>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</si>
  <si>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</si>
  <si>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</si>
  <si>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</si>
  <si>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</si>
  <si>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</si>
  <si>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</si>
  <si>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</si>
  <si>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</si>
  <si>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</si>
  <si>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</si>
  <si>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</si>
  <si>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</si>
  <si>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</si>
  <si>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</si>
  <si>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</si>
  <si>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</si>
  <si>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</si>
  <si>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</si>
  <si>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</si>
  <si>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</si>
  <si>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</si>
  <si>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</si>
  <si>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</si>
  <si>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</si>
  <si>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</si>
  <si>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</si>
  <si>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</si>
  <si>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</si>
  <si>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</si>
  <si>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</si>
  <si>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</si>
  <si>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</si>
  <si>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</si>
  <si>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</si>
  <si>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</si>
  <si>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</si>
  <si>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</si>
  <si>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</si>
  <si>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</si>
  <si>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</si>
  <si>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</si>
  <si>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</si>
  <si>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</si>
  <si>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</si>
  <si>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</si>
  <si>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</si>
  <si>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</si>
  <si>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</si>
  <si>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</si>
  <si>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</si>
  <si>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</si>
  <si>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</si>
  <si>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</si>
  <si>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</si>
  <si>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</si>
  <si>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</si>
  <si>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</si>
  <si>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</si>
  <si>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</si>
  <si>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</si>
  <si>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</si>
  <si>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</si>
  <si>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</si>
  <si>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</si>
  <si>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</si>
  <si>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</si>
  <si>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</si>
  <si>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</si>
  <si>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</si>
  <si>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</si>
  <si>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</si>
  <si>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</si>
  <si>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</si>
  <si>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</si>
  <si>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</si>
  <si>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</si>
  <si>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</si>
  <si>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</si>
  <si>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</si>
  <si>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</si>
  <si>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</si>
  <si>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</si>
  <si>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</si>
  <si>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</si>
  <si>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</si>
  <si>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</si>
  <si>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</si>
  <si>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</si>
  <si>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</si>
  <si>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</si>
  <si>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</si>
  <si>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</si>
  <si>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</si>
  <si>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</si>
  <si>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</si>
  <si>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</si>
  <si>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</si>
  <si>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</si>
  <si>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</si>
  <si>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</si>
  <si>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</si>
  <si>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</si>
  <si>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</si>
  <si>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</si>
  <si>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</si>
  <si>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</si>
  <si>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</si>
  <si>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</si>
  <si>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</si>
  <si>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</si>
  <si>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</si>
  <si>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</si>
  <si>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</si>
  <si>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</si>
  <si>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</si>
  <si>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</si>
  <si>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</si>
  <si>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</si>
  <si>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</si>
  <si>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</si>
  <si>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</si>
  <si>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</si>
  <si>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</si>
  <si>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</si>
  <si>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</si>
  <si>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</si>
  <si>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</si>
  <si>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</si>
  <si>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</si>
  <si>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</si>
  <si>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</si>
  <si>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</si>
  <si>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</si>
  <si>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</si>
  <si>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</si>
  <si>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</si>
  <si>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</si>
  <si>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</si>
  <si>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</si>
  <si>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</si>
  <si>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</si>
  <si>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</si>
  <si>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</si>
  <si>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</si>
  <si>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</si>
  <si>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</si>
  <si>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</si>
  <si>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</si>
  <si>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</si>
  <si>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</si>
  <si>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</si>
  <si>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</si>
  <si>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</si>
  <si>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</si>
  <si>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</si>
  <si>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</si>
  <si>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</si>
  <si>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</si>
  <si>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</si>
  <si>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</si>
  <si>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</si>
  <si>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</si>
  <si>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</si>
  <si>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</si>
  <si>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</si>
  <si>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</si>
  <si>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</si>
  <si>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</si>
  <si>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</si>
  <si>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</si>
  <si>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</si>
  <si>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</si>
  <si>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</si>
  <si>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</si>
  <si>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</si>
  <si>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</si>
  <si>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</si>
  <si>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</si>
  <si>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</si>
  <si>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</si>
  <si>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</si>
  <si>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</si>
  <si>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</si>
  <si>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</si>
  <si>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</si>
  <si>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</si>
  <si>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</si>
  <si>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</si>
  <si>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</si>
  <si>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</si>
  <si>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</si>
  <si>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</si>
  <si>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</si>
  <si>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</si>
  <si>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</si>
  <si>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</si>
  <si>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</si>
  <si>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</si>
  <si>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</si>
  <si>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</si>
  <si>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</si>
  <si>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</si>
  <si>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</si>
  <si>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</si>
  <si>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</si>
  <si>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</si>
  <si>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</si>
  <si>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</si>
  <si>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</si>
  <si>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</si>
  <si>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</si>
  <si>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</si>
  <si>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</si>
  <si>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</si>
  <si>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</si>
  <si>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</si>
  <si>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</si>
  <si>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</si>
  <si>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</si>
  <si>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</si>
  <si>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</si>
  <si>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</si>
  <si>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</si>
  <si>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</si>
  <si>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</si>
  <si>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</si>
  <si>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</si>
  <si>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</si>
  <si>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</si>
  <si>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</si>
  <si>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</si>
  <si>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</si>
  <si>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</si>
  <si>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</si>
  <si>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</si>
  <si>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</si>
  <si>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</si>
  <si>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</si>
  <si>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</si>
  <si>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</si>
  <si>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</si>
  <si>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</si>
  <si>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</si>
  <si>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</si>
  <si>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</si>
  <si>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</si>
  <si>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</si>
  <si>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</si>
  <si>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</si>
  <si>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</si>
  <si>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</si>
  <si>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</si>
  <si>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</si>
  <si>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</si>
  <si>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</si>
  <si>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</si>
  <si>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</si>
  <si>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</si>
  <si>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</si>
  <si>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</si>
  <si>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</si>
  <si>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</si>
  <si>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</si>
  <si>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</si>
  <si>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</si>
  <si>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</si>
  <si>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</si>
  <si>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</si>
  <si>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</si>
  <si>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</si>
  <si>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</si>
  <si>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</si>
  <si>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</si>
  <si>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</si>
  <si>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</si>
  <si>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</si>
  <si>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</si>
  <si>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</si>
  <si>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</si>
  <si>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</si>
  <si>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</si>
  <si>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</si>
  <si>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</si>
  <si>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</si>
  <si>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</si>
  <si>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</si>
  <si>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</si>
  <si>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</si>
  <si>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</si>
  <si>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</si>
  <si>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</si>
  <si>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</si>
  <si>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</si>
  <si>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</si>
  <si>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</si>
  <si>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</si>
  <si>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</si>
  <si>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</si>
  <si>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</si>
  <si>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</si>
  <si>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</si>
  <si>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</si>
  <si>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</si>
  <si>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</si>
  <si>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</si>
  <si>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</si>
  <si>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</si>
  <si>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</si>
  <si>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</si>
  <si>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</si>
  <si>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</si>
  <si>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</si>
  <si>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</si>
  <si>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</si>
  <si>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</si>
  <si>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</si>
  <si>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</si>
  <si>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</si>
  <si>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</si>
  <si>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</si>
  <si>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</si>
  <si>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</si>
  <si>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</si>
  <si>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</si>
  <si>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</si>
  <si>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</si>
  <si>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</si>
  <si>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</si>
  <si>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</si>
  <si>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</si>
  <si>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</si>
  <si>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</si>
  <si>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</si>
  <si>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</si>
  <si>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</si>
  <si>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</si>
  <si>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</si>
  <si>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</si>
  <si>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</si>
  <si>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</si>
  <si>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</si>
  <si>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</si>
  <si>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</si>
  <si>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</si>
  <si>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</si>
  <si>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</si>
  <si>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</si>
  <si>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</si>
  <si>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</si>
  <si>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</si>
  <si>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</si>
  <si>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</si>
  <si>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</si>
  <si>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</si>
  <si>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</si>
  <si>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</si>
  <si>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</si>
  <si>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</si>
  <si>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</si>
  <si>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</si>
  <si>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</si>
  <si>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</si>
  <si>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</si>
  <si>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</si>
  <si>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</si>
  <si>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</si>
  <si>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</si>
  <si>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</si>
  <si>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</si>
  <si>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</si>
  <si>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</si>
  <si>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</si>
  <si>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</si>
  <si>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</si>
  <si>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</si>
  <si>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</si>
  <si>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</si>
  <si>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</si>
  <si>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</si>
  <si>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</si>
  <si>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</si>
  <si>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</si>
  <si>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</si>
  <si>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</si>
  <si>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</si>
  <si>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</si>
  <si>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</si>
  <si>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</si>
  <si>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</si>
  <si>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</si>
  <si>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</si>
  <si>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</si>
  <si>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</si>
  <si>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</si>
  <si>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</si>
  <si>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</si>
  <si>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</si>
  <si>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</si>
  <si>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</si>
  <si>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</si>
  <si>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</si>
  <si>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</si>
  <si>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</si>
  <si>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</si>
  <si>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</si>
  <si>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</si>
  <si>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</si>
  <si>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</si>
  <si>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</si>
  <si>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</si>
  <si>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</si>
  <si>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</si>
  <si>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</si>
  <si>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</si>
  <si>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</si>
  <si>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</si>
  <si>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</si>
  <si>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</si>
  <si>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</si>
  <si>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</si>
  <si>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</si>
  <si>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</si>
  <si>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</si>
  <si>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</si>
  <si>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</si>
  <si>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</si>
  <si>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</si>
  <si>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</si>
  <si>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</si>
  <si>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</si>
  <si>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</si>
  <si>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</si>
  <si>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</si>
  <si>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</si>
  <si>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</si>
  <si>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</si>
  <si>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</si>
  <si>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</si>
  <si>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</si>
  <si>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</si>
  <si>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</si>
  <si>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</si>
  <si>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</si>
  <si>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</si>
  <si>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</si>
  <si>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</si>
  <si>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</si>
  <si>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</si>
  <si>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</si>
  <si>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</si>
  <si>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</si>
  <si>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</si>
  <si>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</si>
  <si>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</si>
  <si>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</si>
  <si>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</si>
  <si>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</si>
  <si>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</si>
  <si>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</si>
  <si>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</si>
  <si>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</si>
  <si>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</si>
  <si>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</si>
  <si>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</si>
  <si>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</si>
  <si>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</si>
  <si>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</si>
  <si>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</si>
  <si>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</si>
  <si>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</si>
  <si>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</si>
  <si>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</si>
  <si>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</si>
  <si>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</si>
  <si>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</si>
  <si>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</si>
  <si>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</si>
  <si>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</si>
  <si>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</si>
  <si>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</si>
  <si>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</si>
  <si>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</si>
  <si>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</si>
  <si>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</si>
  <si>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</si>
  <si>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</si>
  <si>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</si>
  <si>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</si>
  <si>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</si>
  <si>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</si>
  <si>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</si>
  <si>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</si>
  <si>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</si>
  <si>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</si>
  <si>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</si>
  <si>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</si>
  <si>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</si>
  <si>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</si>
  <si>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</si>
  <si>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</si>
  <si>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</si>
  <si>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</si>
  <si>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</si>
  <si>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</si>
  <si>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</si>
  <si>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</si>
  <si>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</si>
  <si>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</si>
  <si>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</si>
  <si>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</si>
  <si>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</si>
  <si>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</si>
  <si>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</si>
  <si>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</si>
  <si>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</si>
  <si>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</si>
  <si>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</si>
  <si>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</si>
  <si>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</si>
  <si>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</si>
  <si>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</si>
  <si>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</si>
  <si>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</si>
  <si>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</si>
  <si>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</si>
  <si>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</si>
  <si>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</si>
  <si>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</si>
  <si>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</si>
  <si>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</si>
  <si>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</si>
  <si>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</si>
  <si>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</si>
  <si>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</si>
  <si>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</si>
  <si>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</si>
  <si>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</si>
  <si>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</si>
  <si>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</si>
  <si>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</si>
  <si>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</si>
  <si>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</si>
  <si>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</si>
  <si>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</si>
  <si>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</si>
  <si>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</si>
  <si>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</si>
  <si>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</si>
  <si>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</si>
  <si>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</si>
  <si>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</si>
  <si>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</si>
  <si>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</si>
  <si>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</si>
  <si>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</si>
  <si>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</si>
  <si>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</si>
  <si>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</si>
  <si>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</si>
  <si>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</si>
  <si>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</si>
  <si>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</si>
  <si>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</si>
  <si>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</si>
  <si>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</si>
  <si>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</si>
  <si>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</si>
  <si>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</si>
  <si>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</si>
  <si>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</si>
  <si>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</si>
  <si>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</si>
  <si>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</si>
  <si>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</si>
  <si>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</si>
  <si>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</si>
  <si>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</si>
  <si>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</si>
  <si>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</si>
  <si>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</si>
  <si>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</si>
  <si>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</si>
  <si>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</si>
  <si>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</si>
  <si>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</si>
  <si>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</si>
  <si>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</si>
  <si>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</si>
  <si>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</si>
  <si>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</si>
  <si>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</si>
  <si>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</si>
  <si>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</si>
  <si>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</si>
  <si>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</si>
  <si>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</si>
  <si>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</si>
  <si>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</si>
  <si>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</si>
  <si>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</si>
  <si>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</si>
  <si>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</si>
  <si>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</si>
  <si>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</si>
  <si>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</si>
  <si>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</si>
  <si>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</si>
  <si>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</si>
  <si>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</si>
  <si>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</si>
  <si>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</si>
  <si>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</si>
  <si>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</si>
  <si>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</si>
  <si>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</si>
  <si>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</si>
  <si>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</si>
  <si>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</si>
  <si>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</si>
  <si>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</si>
  <si>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</si>
  <si>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</si>
  <si>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</si>
  <si>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</si>
  <si>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</si>
  <si>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</si>
  <si>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</si>
  <si>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</si>
  <si>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</si>
  <si>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</si>
  <si>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</si>
  <si>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</si>
  <si>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</si>
  <si>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</si>
  <si>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</si>
  <si>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</si>
  <si>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</si>
  <si>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</si>
  <si>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</si>
  <si>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</si>
  <si>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</si>
  <si>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</si>
  <si>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</si>
  <si>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</si>
  <si>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</si>
  <si>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</si>
  <si>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</si>
  <si>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</si>
  <si>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</si>
  <si>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</si>
  <si>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</si>
  <si>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</si>
  <si>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</si>
  <si>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</si>
  <si>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</si>
  <si>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</si>
  <si>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</si>
  <si>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</si>
  <si>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</si>
  <si>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</si>
  <si>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</si>
  <si>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</si>
  <si>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</si>
  <si>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</si>
  <si>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</si>
  <si>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</si>
  <si>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</si>
  <si>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</si>
  <si>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</si>
  <si>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</si>
  <si>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</si>
  <si>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</si>
  <si>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</si>
  <si>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</si>
  <si>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</si>
  <si>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</si>
  <si>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</si>
  <si>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</si>
  <si>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</si>
  <si>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</si>
  <si>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</si>
  <si>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</si>
  <si>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</si>
  <si>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</si>
  <si>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</si>
  <si>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</si>
  <si>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</si>
  <si>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</si>
  <si>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</si>
  <si>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</si>
  <si>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</si>
  <si>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</si>
  <si>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</si>
  <si>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</si>
  <si>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</si>
  <si>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</si>
  <si>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</si>
  <si>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</si>
  <si>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</si>
  <si>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</si>
  <si>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</si>
  <si>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</si>
  <si>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</si>
  <si>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</si>
  <si>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</si>
  <si>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</si>
  <si>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</si>
  <si>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</si>
  <si>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</si>
  <si>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</si>
  <si>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</si>
  <si>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</si>
  <si>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</si>
  <si>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</si>
  <si>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</si>
  <si>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</si>
  <si>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</si>
  <si>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</si>
  <si>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</si>
  <si>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</si>
  <si>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</si>
  <si>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</si>
  <si>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</si>
  <si>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</si>
  <si>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</si>
  <si>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</si>
  <si>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</si>
  <si>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</si>
  <si>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</si>
  <si>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</si>
  <si>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</si>
  <si>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</si>
  <si>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</si>
  <si>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</si>
  <si>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</si>
  <si>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</si>
  <si>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</si>
  <si>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</si>
  <si>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</si>
  <si>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</si>
  <si>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</si>
  <si>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</si>
  <si>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</si>
  <si>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</si>
  <si>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</si>
  <si>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</si>
  <si>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</si>
  <si>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</si>
  <si>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</si>
  <si>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</si>
  <si>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</si>
  <si>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</si>
  <si>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</si>
  <si>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</si>
  <si>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</si>
  <si>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</si>
  <si>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</si>
  <si>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</si>
  <si>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</si>
  <si>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</si>
  <si>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</si>
  <si>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</si>
  <si>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</si>
  <si>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</si>
  <si>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</si>
  <si>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</si>
  <si>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</si>
  <si>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</si>
  <si>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</si>
  <si>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</si>
  <si>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</si>
  <si>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</si>
  <si>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</si>
  <si>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</si>
  <si>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</si>
  <si>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</si>
  <si>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</si>
  <si>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</si>
  <si>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</si>
  <si>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</si>
  <si>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</si>
  <si>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</si>
  <si>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</si>
  <si>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</si>
  <si>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</si>
  <si>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</si>
  <si>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</si>
  <si>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</si>
  <si>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</si>
  <si>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</si>
  <si>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</si>
  <si>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</si>
  <si>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</si>
  <si>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</si>
  <si>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</si>
  <si>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</si>
  <si>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</si>
  <si>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</si>
  <si>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</si>
  <si>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</si>
  <si>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</si>
  <si>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</si>
  <si>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</si>
  <si>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</si>
  <si>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</si>
  <si>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</si>
  <si>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</si>
  <si>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</si>
  <si>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</si>
  <si>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</si>
  <si>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</si>
  <si>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</si>
  <si>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</si>
  <si>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</si>
  <si>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</si>
  <si>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</si>
  <si>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</si>
  <si>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</si>
  <si>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</si>
  <si>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</si>
  <si>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</si>
  <si>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</si>
  <si>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</si>
  <si>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</si>
  <si>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</si>
  <si>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</si>
  <si>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</si>
  <si>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</si>
  <si>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</si>
  <si>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</si>
  <si>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</si>
  <si>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</si>
  <si>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</si>
  <si>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</si>
  <si>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</si>
  <si>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</si>
  <si>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</si>
  <si>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</si>
  <si>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</si>
  <si>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</si>
  <si>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</si>
  <si>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</si>
  <si>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</si>
  <si>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</si>
  <si>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</si>
  <si>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</si>
  <si>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</si>
  <si>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</si>
  <si>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</si>
  <si>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</si>
  <si>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</si>
  <si>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</si>
  <si>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</si>
  <si>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</si>
  <si>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</si>
  <si>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</si>
  <si>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</si>
  <si>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</si>
  <si>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</si>
  <si>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</si>
  <si>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</si>
  <si>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</si>
  <si>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</si>
  <si>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</si>
  <si>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</si>
  <si>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</si>
  <si>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</si>
  <si>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</si>
  <si>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</si>
  <si>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</si>
  <si>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</si>
  <si>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</si>
  <si>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</si>
  <si>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</si>
  <si>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</si>
  <si>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</si>
  <si>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</si>
  <si>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</si>
  <si>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</si>
  <si>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</si>
  <si>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</si>
  <si>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</si>
  <si>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</si>
  <si>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</si>
  <si>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</si>
  <si>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</si>
  <si>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</si>
  <si>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</si>
  <si>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</si>
  <si>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</si>
  <si>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</si>
  <si>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</si>
  <si>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</si>
  <si>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</si>
  <si>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</si>
  <si>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</si>
  <si>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</si>
  <si>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</si>
  <si>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</si>
  <si>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</si>
  <si>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</si>
  <si>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</si>
  <si>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</si>
  <si>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</si>
  <si>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</si>
  <si>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</si>
  <si>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</si>
  <si>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</si>
  <si>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</si>
  <si>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</si>
  <si>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</si>
  <si>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</si>
  <si>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</si>
  <si>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</si>
  <si>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</si>
  <si>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</si>
  <si>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</si>
  <si>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</si>
  <si>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</si>
  <si>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</si>
  <si>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</si>
  <si>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</si>
  <si>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</si>
  <si>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</si>
  <si>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</si>
  <si>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</si>
  <si>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</si>
  <si>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</si>
  <si>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</si>
  <si>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</si>
  <si>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</si>
  <si>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</si>
  <si>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</si>
  <si>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</si>
  <si>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</si>
  <si>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</si>
  <si>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</si>
  <si>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</si>
  <si>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</si>
  <si>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</si>
  <si>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</si>
  <si>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</si>
  <si>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</si>
  <si>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</si>
  <si>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</si>
  <si>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</si>
  <si>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</si>
  <si>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</si>
  <si>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</si>
  <si>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</si>
  <si>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</si>
  <si>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</si>
  <si>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</si>
  <si>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</si>
  <si>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</si>
  <si>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</si>
  <si>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</si>
  <si>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</si>
  <si>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</si>
  <si>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</si>
  <si>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</si>
  <si>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</si>
  <si>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</si>
  <si>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</si>
  <si>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</si>
  <si>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</si>
  <si>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</si>
  <si>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</si>
  <si>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</si>
  <si>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</si>
  <si>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</si>
  <si>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</si>
  <si>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</si>
  <si>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</si>
  <si>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</si>
  <si>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</si>
  <si>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</si>
  <si>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</si>
  <si>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</si>
  <si>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</si>
  <si>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</si>
  <si>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</si>
  <si>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</si>
  <si>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</si>
  <si>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</si>
  <si>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</si>
  <si>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</si>
  <si>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</si>
  <si>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</si>
  <si>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</si>
  <si>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</si>
  <si>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</si>
  <si>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</si>
  <si>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</si>
  <si>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</si>
  <si>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</si>
  <si>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</si>
  <si>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</si>
  <si>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</si>
  <si>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</si>
  <si>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</si>
  <si>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</si>
  <si>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</si>
  <si>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</si>
  <si>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</si>
  <si>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</si>
  <si>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</si>
  <si>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</si>
  <si>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</si>
  <si>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</si>
  <si>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</si>
  <si>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</si>
  <si>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</si>
  <si>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</si>
  <si>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</si>
  <si>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</si>
  <si>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</si>
  <si>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</si>
  <si>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</si>
  <si>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</si>
  <si>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</si>
  <si>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</si>
  <si>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</si>
  <si>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</si>
  <si>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</si>
  <si>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</si>
  <si>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</si>
  <si>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</si>
  <si>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</si>
  <si>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</si>
  <si>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</si>
  <si>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</si>
  <si>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</si>
  <si>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</si>
  <si>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</si>
  <si>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</si>
  <si>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</si>
  <si>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</si>
  <si>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</si>
  <si>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</si>
  <si>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</si>
  <si>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</si>
  <si>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</si>
  <si>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</si>
  <si>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</si>
  <si>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</si>
  <si>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</si>
  <si>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</si>
  <si>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</si>
  <si>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</si>
  <si>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</si>
  <si>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</si>
  <si>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</si>
  <si>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</si>
  <si>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</si>
  <si>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</si>
  <si>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</si>
  <si>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</si>
  <si>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</si>
  <si>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</si>
  <si>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</si>
  <si>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</si>
  <si>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</si>
  <si>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</si>
  <si>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</si>
  <si>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</si>
  <si>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</si>
  <si>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</si>
  <si>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</si>
  <si>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</si>
  <si>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</si>
  <si>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</si>
  <si>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</si>
  <si>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</si>
  <si>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</si>
  <si>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</si>
  <si>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</si>
  <si>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</si>
  <si>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</si>
  <si>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</si>
  <si>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</si>
  <si>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</si>
  <si>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</si>
  <si>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</si>
  <si>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</si>
  <si>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</si>
  <si>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</si>
  <si>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</si>
  <si>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</si>
  <si>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</si>
  <si>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</si>
  <si>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</si>
  <si>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</si>
  <si>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</si>
  <si>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</si>
  <si>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</si>
  <si>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</si>
  <si>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</si>
  <si>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</si>
  <si>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</si>
  <si>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</si>
  <si>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</si>
  <si>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</si>
  <si>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</si>
  <si>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</si>
  <si>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</si>
  <si>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</si>
  <si>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</si>
  <si>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</si>
  <si>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</si>
  <si>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</si>
  <si>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</si>
  <si>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</si>
  <si>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</si>
  <si>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</si>
  <si>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</si>
  <si>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</si>
  <si>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</si>
  <si>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</si>
  <si>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</si>
  <si>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</si>
  <si>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</si>
  <si>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</si>
  <si>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</si>
  <si>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</si>
  <si>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</si>
  <si>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</si>
  <si>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</si>
  <si>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</si>
  <si>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</si>
  <si>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</si>
  <si>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</si>
  <si>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</si>
  <si>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</si>
  <si>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</si>
  <si>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</si>
  <si>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</si>
  <si>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</si>
  <si>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</si>
  <si>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</si>
  <si>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</si>
  <si>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</si>
  <si>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</si>
  <si>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</si>
  <si>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</si>
  <si>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</si>
  <si>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</si>
  <si>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</si>
  <si>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</si>
  <si>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</si>
  <si>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</si>
  <si>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</si>
  <si>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</si>
  <si>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</si>
  <si>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</si>
  <si>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</si>
  <si>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</si>
  <si>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</si>
  <si>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</si>
  <si>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</si>
  <si>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</si>
  <si>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</si>
  <si>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</si>
  <si>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</si>
  <si>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</si>
  <si>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</si>
  <si>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</si>
  <si>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</si>
  <si>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</si>
  <si>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</si>
  <si>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</si>
  <si>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</si>
  <si>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</si>
  <si>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</si>
  <si>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</si>
  <si>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</si>
  <si>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</si>
  <si>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</si>
  <si>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</si>
  <si>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</si>
  <si>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</si>
  <si>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</si>
  <si>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</si>
  <si>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</si>
  <si>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</si>
  <si>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</si>
  <si>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</si>
  <si>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</si>
  <si>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</si>
  <si>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</si>
  <si>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</si>
  <si>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</si>
  <si>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</si>
  <si>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</si>
  <si>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</si>
  <si>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</si>
  <si>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</si>
  <si>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</si>
  <si>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</si>
  <si>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</si>
  <si>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</si>
  <si>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</si>
  <si>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</si>
  <si>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</si>
  <si>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</si>
  <si>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</si>
  <si>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</si>
  <si>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</si>
  <si>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</si>
  <si>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</si>
  <si>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</si>
  <si>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</si>
  <si>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</si>
  <si>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</si>
  <si>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</si>
  <si>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</si>
  <si>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</si>
  <si>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</si>
  <si>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</si>
  <si>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</si>
  <si>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</si>
  <si>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</si>
  <si>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</si>
  <si>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</si>
  <si>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</si>
  <si>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</si>
  <si>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</si>
  <si>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</si>
  <si>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</si>
  <si>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</si>
  <si>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</si>
  <si>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</si>
  <si>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</si>
  <si>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</si>
  <si>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</si>
  <si>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</si>
  <si>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</si>
  <si>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</si>
  <si>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</si>
  <si>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</si>
  <si>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</si>
  <si>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</si>
  <si>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</si>
  <si>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</si>
  <si>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</si>
  <si>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</si>
  <si>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</si>
  <si>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</si>
  <si>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</si>
  <si>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</si>
  <si>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</si>
  <si>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</si>
  <si>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</si>
  <si>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</si>
  <si>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</si>
  <si>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</si>
  <si>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</si>
  <si>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</si>
  <si>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</si>
  <si>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</si>
  <si>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</si>
  <si>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</si>
  <si>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</si>
  <si>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</si>
  <si>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</si>
  <si>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</si>
  <si>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</si>
  <si>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</si>
  <si>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</si>
  <si>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</si>
  <si>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</si>
  <si>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</si>
  <si>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</si>
  <si>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</si>
  <si>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</si>
  <si>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</si>
  <si>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</si>
  <si>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</si>
  <si>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</si>
  <si>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</si>
  <si>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</si>
  <si>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</si>
  <si>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</si>
  <si>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</si>
  <si>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</si>
  <si>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</si>
  <si>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</si>
  <si>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</si>
  <si>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</si>
  <si>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</si>
  <si>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</si>
  <si>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</si>
  <si>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</si>
  <si>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</si>
  <si>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</si>
  <si>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</si>
  <si>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</si>
  <si>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</si>
  <si>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</si>
  <si>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</si>
  <si>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</si>
  <si>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</si>
  <si>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</si>
  <si>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</si>
  <si>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</si>
  <si>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</si>
  <si>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</si>
  <si>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</si>
  <si>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</si>
  <si>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</si>
  <si>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</si>
  <si>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</si>
  <si>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</si>
  <si>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</si>
  <si>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</si>
  <si>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</si>
  <si>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</si>
  <si>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</si>
  <si>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</si>
  <si>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</si>
  <si>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</si>
  <si>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</si>
  <si>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</si>
  <si>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</si>
  <si>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</si>
  <si>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</si>
  <si>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</si>
  <si>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</si>
  <si>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</si>
  <si>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</si>
  <si>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</si>
  <si>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</si>
  <si>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</si>
  <si>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</si>
  <si>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</si>
  <si>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</si>
  <si>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</si>
  <si>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</si>
  <si>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</si>
  <si>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</si>
  <si>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</si>
  <si>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</si>
  <si>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</si>
  <si>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</si>
  <si>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</si>
  <si>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</si>
  <si>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</si>
  <si>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</si>
  <si>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</si>
  <si>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</si>
  <si>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</si>
  <si>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</si>
  <si>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</si>
  <si>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</si>
  <si>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</si>
  <si>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</si>
  <si>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</si>
  <si>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</si>
  <si>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</si>
  <si>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</si>
  <si>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</si>
  <si>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</si>
  <si>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</si>
  <si>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</si>
  <si>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</si>
  <si>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</si>
  <si>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</si>
  <si>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</si>
  <si>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</si>
  <si>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</si>
  <si>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</si>
  <si>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</si>
  <si>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</si>
  <si>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</si>
  <si>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</si>
  <si>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</si>
  <si>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</si>
  <si>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</si>
  <si>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</si>
  <si>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</si>
  <si>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</si>
  <si>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</si>
  <si>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</si>
  <si>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</si>
  <si>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</si>
  <si>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</si>
  <si>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</si>
  <si>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</si>
  <si>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</si>
  <si>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</si>
  <si>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</si>
  <si>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</si>
  <si>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</si>
  <si>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</si>
  <si>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</si>
  <si>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</si>
  <si>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</si>
  <si>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</si>
  <si>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</si>
  <si>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</si>
  <si>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</si>
  <si>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</si>
  <si>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</si>
  <si>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</si>
  <si>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</si>
  <si>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</si>
  <si>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</si>
  <si>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</si>
  <si>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</si>
  <si>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</si>
  <si>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</si>
  <si>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</si>
  <si>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</si>
  <si>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</si>
  <si>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</si>
  <si>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</si>
  <si>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</si>
  <si>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</si>
  <si>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</si>
  <si>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</si>
  <si>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</si>
  <si>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</si>
  <si>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</si>
  <si>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</si>
  <si>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</si>
  <si>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</si>
  <si>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</si>
  <si>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</si>
  <si>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</si>
  <si>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</si>
  <si>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</si>
  <si>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</si>
  <si>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</si>
  <si>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</si>
  <si>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</si>
  <si>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</si>
  <si>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</si>
  <si>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</si>
  <si>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</si>
  <si>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</si>
  <si>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</si>
  <si>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</si>
  <si>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</si>
  <si>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</si>
  <si>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</si>
  <si>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</si>
  <si>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</si>
  <si>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</si>
  <si>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</si>
  <si>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</si>
  <si>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</si>
  <si>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</si>
  <si>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</si>
  <si>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</si>
  <si>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</si>
  <si>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</si>
  <si>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</si>
  <si>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</si>
  <si>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</si>
  <si>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</si>
  <si>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</si>
  <si>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</si>
  <si>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</si>
  <si>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</si>
  <si>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</si>
  <si>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</si>
  <si>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</si>
  <si>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</si>
  <si>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</si>
  <si>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</si>
  <si>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</si>
  <si>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</si>
  <si>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</si>
  <si>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</si>
  <si>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</si>
  <si>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</si>
  <si>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</si>
  <si>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</si>
  <si>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</si>
  <si>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</si>
  <si>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</si>
  <si>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</si>
  <si>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</si>
  <si>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</si>
  <si>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</si>
  <si>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</si>
  <si>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</si>
  <si>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</si>
  <si>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</si>
  <si>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</si>
  <si>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</si>
  <si>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</si>
  <si>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</si>
  <si>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</si>
  <si>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</si>
  <si>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</si>
  <si>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</si>
  <si>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</si>
  <si>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</si>
  <si>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</si>
  <si>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</si>
  <si>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</si>
  <si>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</si>
  <si>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</si>
  <si>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</si>
  <si>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</si>
  <si>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</si>
  <si>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</si>
  <si>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</si>
  <si>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</si>
  <si>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</si>
  <si>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</si>
  <si>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</si>
  <si>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</si>
  <si>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</si>
  <si>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</si>
  <si>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</si>
  <si>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</si>
  <si>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</si>
  <si>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</si>
  <si>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</si>
  <si>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</si>
  <si>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</si>
  <si>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</si>
  <si>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</si>
  <si>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</si>
  <si>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</si>
  <si>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</si>
  <si>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</si>
  <si>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</si>
  <si>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</si>
  <si>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</si>
  <si>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</si>
  <si>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</si>
  <si>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</si>
  <si>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</si>
  <si>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</si>
  <si>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</si>
  <si>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</si>
  <si>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</si>
  <si>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</si>
  <si>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</si>
  <si>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</si>
  <si>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</si>
  <si>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</si>
  <si>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</si>
  <si>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</si>
  <si>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</si>
  <si>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</si>
  <si>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</si>
  <si>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</si>
  <si>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</si>
  <si>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</si>
  <si>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</si>
  <si>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</si>
  <si>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</si>
  <si>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</si>
  <si>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</si>
  <si>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</si>
  <si>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</si>
  <si>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</si>
  <si>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</si>
  <si>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</si>
  <si>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</si>
  <si>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</si>
  <si>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</si>
  <si>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</si>
  <si>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</si>
  <si>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</si>
  <si>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</si>
  <si>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</si>
  <si>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</si>
  <si>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</si>
  <si>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</si>
  <si>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</si>
  <si>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</si>
  <si>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</si>
  <si>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</si>
  <si>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</si>
  <si>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</si>
  <si>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</si>
  <si>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</si>
  <si>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</si>
  <si>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</si>
  <si>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</si>
  <si>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</si>
  <si>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</si>
  <si>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</si>
  <si>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</si>
  <si>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</si>
  <si>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</si>
  <si>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</si>
  <si>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</si>
  <si>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</si>
  <si>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</si>
  <si>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</si>
  <si>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</si>
  <si>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</si>
  <si>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</si>
  <si>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</si>
  <si>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</si>
  <si>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</si>
  <si>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</si>
  <si>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</si>
  <si>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</si>
  <si>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</si>
  <si>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</si>
  <si>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</si>
  <si>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</si>
  <si>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</si>
  <si>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</si>
  <si>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</si>
  <si>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</si>
  <si>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</si>
  <si>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</si>
  <si>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</si>
  <si>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</si>
  <si>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</si>
  <si>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</si>
  <si>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</si>
  <si>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</si>
  <si>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</si>
  <si>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</si>
  <si>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</si>
  <si>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</si>
  <si>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</si>
  <si>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</si>
  <si>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</si>
  <si>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</si>
  <si>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</si>
  <si>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</si>
  <si>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</si>
  <si>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</si>
  <si>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</si>
  <si>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</si>
  <si>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</si>
  <si>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</si>
  <si>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</si>
  <si>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</si>
  <si>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</si>
  <si>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</si>
  <si>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</si>
  <si>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</si>
  <si>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</si>
  <si>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</si>
  <si>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</si>
  <si>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</si>
  <si>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</si>
  <si>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</si>
  <si>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</si>
  <si>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</si>
  <si>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</si>
  <si>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</si>
  <si>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</si>
  <si>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</si>
  <si>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</si>
  <si>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</si>
  <si>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</si>
  <si>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</si>
  <si>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</si>
  <si>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</si>
  <si>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</si>
  <si>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</si>
  <si>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</si>
  <si>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</si>
  <si>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</si>
  <si>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</si>
  <si>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</si>
  <si>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</si>
  <si>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</si>
  <si>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</si>
  <si>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</si>
  <si>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</si>
  <si>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</si>
  <si>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</si>
  <si>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</si>
  <si>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</si>
  <si>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</si>
  <si>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</si>
  <si>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</si>
  <si>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</si>
  <si>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</si>
  <si>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</si>
  <si>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</si>
  <si>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</si>
  <si>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</si>
  <si>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</si>
  <si>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</si>
  <si>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</si>
  <si>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</si>
  <si>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</si>
  <si>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</si>
  <si>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</si>
  <si>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</si>
  <si>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</si>
  <si>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</si>
  <si>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</si>
  <si>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</si>
  <si>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</si>
  <si>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</si>
  <si>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</si>
  <si>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</si>
  <si>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</si>
  <si>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</si>
  <si>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</si>
  <si>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</si>
  <si>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</si>
  <si>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</si>
  <si>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</si>
  <si>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</si>
  <si>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</si>
  <si>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</si>
  <si>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</si>
  <si>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</si>
  <si>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</si>
  <si>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</si>
  <si>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</si>
  <si>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</si>
  <si>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</si>
  <si>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</si>
  <si>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</si>
  <si>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</si>
  <si>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</si>
  <si>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</si>
  <si>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</si>
  <si>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</si>
  <si>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</si>
  <si>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</si>
  <si>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</si>
  <si>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</si>
  <si>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</si>
  <si>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</si>
  <si>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</si>
  <si>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</si>
  <si>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</si>
  <si>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</si>
  <si>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</si>
  <si>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</si>
  <si>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</si>
  <si>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</si>
  <si>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</si>
  <si>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</si>
  <si>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</si>
  <si>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</si>
  <si>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</si>
  <si>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</si>
  <si>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</si>
  <si>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</si>
  <si>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</si>
  <si>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</si>
  <si>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</si>
  <si>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</si>
  <si>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</si>
  <si>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</si>
  <si>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</si>
  <si>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</si>
  <si>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</si>
  <si>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</si>
  <si>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</si>
  <si>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</si>
  <si>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</si>
  <si>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</si>
  <si>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</si>
  <si>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</si>
  <si>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</si>
  <si>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</si>
  <si>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</si>
  <si>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</si>
  <si>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</si>
  <si>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</si>
  <si>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</si>
  <si>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</si>
  <si>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</si>
  <si>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</si>
  <si>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</si>
  <si>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</si>
  <si>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</si>
  <si>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</si>
  <si>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</si>
  <si>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</si>
  <si>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</si>
  <si>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</si>
  <si>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</si>
  <si>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</si>
  <si>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</si>
  <si>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</si>
  <si>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</si>
  <si>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</si>
  <si>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</si>
  <si>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</si>
  <si>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</si>
  <si>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</si>
  <si>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</si>
  <si>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</si>
  <si>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</si>
  <si>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</si>
  <si>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</si>
  <si>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</si>
  <si>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</si>
  <si>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</si>
  <si>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</si>
  <si>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</si>
  <si>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</si>
  <si>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</si>
  <si>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</si>
  <si>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</si>
  <si>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</si>
  <si>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</si>
  <si>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</si>
  <si>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</si>
  <si>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</si>
  <si>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</si>
  <si>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</si>
  <si>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</si>
  <si>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</si>
  <si>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</si>
  <si>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</si>
  <si>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</si>
  <si>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</si>
  <si>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</si>
  <si>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</si>
  <si>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</si>
  <si>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</si>
  <si>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</si>
  <si>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</si>
  <si>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</si>
  <si>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</si>
  <si>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</si>
  <si>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</si>
  <si>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</si>
  <si>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</si>
  <si>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</si>
  <si>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</si>
  <si>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</si>
  <si>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</si>
  <si>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</si>
  <si>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</si>
  <si>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</si>
  <si>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</si>
  <si>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</si>
  <si>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</si>
  <si>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</si>
  <si>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</si>
  <si>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</si>
  <si>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</si>
  <si>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</si>
  <si>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</si>
  <si>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</si>
  <si>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</si>
  <si>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</si>
  <si>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</si>
  <si>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</si>
  <si>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</si>
  <si>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</si>
  <si>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</si>
  <si>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</si>
  <si>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</si>
  <si>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</si>
  <si>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</si>
  <si>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</si>
  <si>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</si>
  <si>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</si>
  <si>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</si>
  <si>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</si>
  <si>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</si>
  <si>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</si>
  <si>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</si>
  <si>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</si>
  <si>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</si>
  <si>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</si>
  <si>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</si>
  <si>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</si>
  <si>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</si>
  <si>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</si>
  <si>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</si>
  <si>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</si>
  <si>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</si>
  <si>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</si>
  <si>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</si>
  <si>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</si>
  <si>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</si>
  <si>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</si>
  <si>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</si>
  <si>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</si>
  <si>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</si>
  <si>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</si>
  <si>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</si>
  <si>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</si>
  <si>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</si>
  <si>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</si>
  <si>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</si>
  <si>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</si>
  <si>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</si>
  <si>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</si>
  <si>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</si>
  <si>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</si>
  <si>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</si>
  <si>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</si>
  <si>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</si>
  <si>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</si>
  <si>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</si>
  <si>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</si>
  <si>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</si>
  <si>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</si>
  <si>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</si>
  <si>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</si>
  <si>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</si>
  <si>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</si>
  <si>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</si>
  <si>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</si>
  <si>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</si>
  <si>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</si>
  <si>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</si>
  <si>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</si>
  <si>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</si>
  <si>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</si>
  <si>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</si>
  <si>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</si>
  <si>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</si>
  <si>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</si>
  <si>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</si>
  <si>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</si>
  <si>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</si>
  <si>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</si>
  <si>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</si>
  <si>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</si>
  <si>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</si>
  <si>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</si>
  <si>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</si>
  <si>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</si>
  <si>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</si>
  <si>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</si>
  <si>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</si>
  <si>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</si>
  <si>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</si>
  <si>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</si>
  <si>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</si>
  <si>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</si>
  <si>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</si>
  <si>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</si>
  <si>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</si>
  <si>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</si>
  <si>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</si>
  <si>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</si>
  <si>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</si>
  <si>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</si>
  <si>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</si>
  <si>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</si>
  <si>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</si>
  <si>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</si>
  <si>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</si>
  <si>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</si>
  <si>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</si>
  <si>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</si>
  <si>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</si>
  <si>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</si>
  <si>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</si>
  <si>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</si>
  <si>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</si>
  <si>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</si>
  <si>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</si>
  <si>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</si>
  <si>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</si>
  <si>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</si>
  <si>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</si>
  <si>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</si>
  <si>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</si>
  <si>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</si>
  <si>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</si>
  <si>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</si>
  <si>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</si>
  <si>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</si>
  <si>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</si>
  <si>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</si>
  <si>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</si>
  <si>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</si>
  <si>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</si>
  <si>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</si>
  <si>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</si>
  <si>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</si>
  <si>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</si>
  <si>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</si>
  <si>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</si>
  <si>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</si>
  <si>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</si>
  <si>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</si>
  <si>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</si>
  <si>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</si>
  <si>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</si>
  <si>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</si>
  <si>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</si>
  <si>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</si>
  <si>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</si>
  <si>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</si>
  <si>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</si>
  <si>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</si>
  <si>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</si>
  <si>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</si>
  <si>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</si>
  <si>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</si>
  <si>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</si>
  <si>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</si>
  <si>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</si>
  <si>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</si>
  <si>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</si>
  <si>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</si>
  <si>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</si>
  <si>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</si>
  <si>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</si>
  <si>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</si>
  <si>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</si>
  <si>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</si>
  <si>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</si>
  <si>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</si>
  <si>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</si>
  <si>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</si>
  <si>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</si>
  <si>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</si>
  <si>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</si>
  <si>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</si>
  <si>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</si>
  <si>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</si>
  <si>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</si>
  <si>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</si>
  <si>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</si>
  <si>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</si>
  <si>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</si>
  <si>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</si>
  <si>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</si>
  <si>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</si>
  <si>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</si>
  <si>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</si>
  <si>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</si>
  <si>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</si>
  <si>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</si>
  <si>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</si>
  <si>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</si>
  <si>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</si>
  <si>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</si>
  <si>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</si>
  <si>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</si>
  <si>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</si>
  <si>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</si>
  <si>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</si>
  <si>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</si>
  <si>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</si>
  <si>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</si>
  <si>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</si>
  <si>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</si>
  <si>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</si>
  <si>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</si>
  <si>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</si>
  <si>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</si>
  <si>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</si>
  <si>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</si>
  <si>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</si>
  <si>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</si>
  <si>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</si>
  <si>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</si>
  <si>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</si>
  <si>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</si>
  <si>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</si>
  <si>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</si>
  <si>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</si>
  <si>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</si>
  <si>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</si>
  <si>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</si>
  <si>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</si>
  <si>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</si>
  <si>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</si>
  <si>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</si>
  <si>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</si>
  <si>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</si>
  <si>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</si>
  <si>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</si>
  <si>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</si>
  <si>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</si>
  <si>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</si>
  <si>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</si>
  <si>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</si>
  <si>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</si>
  <si>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</si>
  <si>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</si>
  <si>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</si>
  <si>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</si>
  <si>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</si>
  <si>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</si>
  <si>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</si>
  <si>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</si>
  <si>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</si>
  <si>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</si>
  <si>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</si>
  <si>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</si>
  <si>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</si>
  <si>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</si>
  <si>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</si>
  <si>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</si>
  <si>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</si>
  <si>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</si>
  <si>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</si>
  <si>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</si>
  <si>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</si>
  <si>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</si>
  <si>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</si>
  <si>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</si>
  <si>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</si>
  <si>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</si>
  <si>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</si>
  <si>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</si>
  <si>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</si>
  <si>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</si>
  <si>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</si>
  <si>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</si>
  <si>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</si>
  <si>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</si>
  <si>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</si>
  <si>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</si>
  <si>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</si>
  <si>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</si>
  <si>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</si>
  <si>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</si>
  <si>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</si>
  <si>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</si>
  <si>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</si>
  <si>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</si>
  <si>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</si>
  <si>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</si>
  <si>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</si>
  <si>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</si>
  <si>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</si>
  <si>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</si>
  <si>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</si>
  <si>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</si>
  <si>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</si>
  <si>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</si>
  <si>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</si>
  <si>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</si>
  <si>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</si>
  <si>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</si>
  <si>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</si>
  <si>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</si>
  <si>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</si>
  <si>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</si>
  <si>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</si>
  <si>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</si>
  <si>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</si>
  <si>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</si>
  <si>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</si>
  <si>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</si>
  <si>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</si>
  <si>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</si>
  <si>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</si>
  <si>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</si>
  <si>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</si>
  <si>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</si>
  <si>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</si>
  <si>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</si>
  <si>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</si>
  <si>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</si>
  <si>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</si>
  <si>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</si>
  <si>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</si>
  <si>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</si>
  <si>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</si>
  <si>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</si>
  <si>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</si>
  <si>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</si>
  <si>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</si>
  <si>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</si>
  <si>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</si>
  <si>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</si>
  <si>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</si>
  <si>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</si>
  <si>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</si>
  <si>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</si>
  <si>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</si>
  <si>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</si>
  <si>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</si>
  <si>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</si>
  <si>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</si>
  <si>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</si>
  <si>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</si>
  <si>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</si>
  <si>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</si>
  <si>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</si>
  <si>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</si>
  <si>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</si>
  <si>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</si>
  <si>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</si>
  <si>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</si>
  <si>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</si>
  <si>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</si>
  <si>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</si>
  <si>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</si>
  <si>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</si>
  <si>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</si>
  <si>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</si>
  <si>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</si>
  <si>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</si>
  <si>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</si>
  <si>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</si>
  <si>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</si>
  <si>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</si>
  <si>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</si>
  <si>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</si>
  <si>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</si>
  <si>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</si>
  <si>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</si>
  <si>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</si>
  <si>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</si>
  <si>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</si>
  <si>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</si>
  <si>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</si>
  <si>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</si>
  <si>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</si>
  <si>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</si>
  <si>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</si>
  <si>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</si>
  <si>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</si>
  <si>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</si>
  <si>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</si>
  <si>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</si>
  <si>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</si>
  <si>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</si>
  <si>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</si>
  <si>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</si>
  <si>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</si>
  <si>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</si>
  <si>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</si>
  <si>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</si>
  <si>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</si>
  <si>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</si>
  <si>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</si>
  <si>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</si>
  <si>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</si>
  <si>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</si>
  <si>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</si>
  <si>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</si>
  <si>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</si>
  <si>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</si>
  <si>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</si>
  <si>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</si>
  <si>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</si>
  <si>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</si>
  <si>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</si>
  <si>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</si>
  <si>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</si>
  <si>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</si>
  <si>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</si>
  <si>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</si>
  <si>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</si>
  <si>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</si>
  <si>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</si>
  <si>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</si>
  <si>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</si>
  <si>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</si>
  <si>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</si>
  <si>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</si>
  <si>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</si>
  <si>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</si>
  <si>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</si>
  <si>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</si>
  <si>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</si>
  <si>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</si>
  <si>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</si>
  <si>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</si>
  <si>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</si>
  <si>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</si>
  <si>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</si>
  <si>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</si>
  <si>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</si>
  <si>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</si>
  <si>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</si>
  <si>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</si>
  <si>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</si>
  <si>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</si>
  <si>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</si>
  <si>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</si>
  <si>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</si>
  <si>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</si>
  <si>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</si>
  <si>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</si>
  <si>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</si>
  <si>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</si>
  <si>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</si>
  <si>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</si>
  <si>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</si>
  <si>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</si>
  <si>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</si>
  <si>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</si>
  <si>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</si>
  <si>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</si>
  <si>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</si>
  <si>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</si>
  <si>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</si>
  <si>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</si>
  <si>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</si>
  <si>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</si>
  <si>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</si>
  <si>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</si>
  <si>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</si>
  <si>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</si>
  <si>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</si>
  <si>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</si>
  <si>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</si>
  <si>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</si>
  <si>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</si>
  <si>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</si>
  <si>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</si>
  <si>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</si>
  <si>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</si>
  <si>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</si>
  <si>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</si>
  <si>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</si>
  <si>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</si>
  <si>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</si>
  <si>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</si>
  <si>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</si>
  <si>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</si>
  <si>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</si>
  <si>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</si>
  <si>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</si>
  <si>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</si>
  <si>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</si>
  <si>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</si>
  <si>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</si>
  <si>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</si>
  <si>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</si>
  <si>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</si>
  <si>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</si>
  <si>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</si>
  <si>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</si>
  <si>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</si>
  <si>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</si>
  <si>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</si>
  <si>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</si>
  <si>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</si>
  <si>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</si>
  <si>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</si>
  <si>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</si>
  <si>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</si>
  <si>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</si>
  <si>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</si>
  <si>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</si>
  <si>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</si>
  <si>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</si>
  <si>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</si>
  <si>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</si>
  <si>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</si>
  <si>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</si>
  <si>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</si>
  <si>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</si>
  <si>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</si>
  <si>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</si>
  <si>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</si>
  <si>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</si>
  <si>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</si>
  <si>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</si>
  <si>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</si>
  <si>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</si>
  <si>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</si>
  <si>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</si>
  <si>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</si>
  <si>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</si>
  <si>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</si>
  <si>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</si>
  <si>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</si>
  <si>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</si>
  <si>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</si>
  <si>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</si>
  <si>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</si>
  <si>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</si>
  <si>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</si>
  <si>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</si>
  <si>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</si>
  <si>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</si>
  <si>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</si>
  <si>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</si>
  <si>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</si>
  <si>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</si>
  <si>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</si>
  <si>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</si>
  <si>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</si>
  <si>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</si>
  <si>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</si>
  <si>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</si>
  <si>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</si>
  <si>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</si>
  <si>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</si>
  <si>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</si>
  <si>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</si>
  <si>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</si>
  <si>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</si>
  <si>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</si>
  <si>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</si>
  <si>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</si>
  <si>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</si>
  <si>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</si>
  <si>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</si>
  <si>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</si>
  <si>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</si>
  <si>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</si>
  <si>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</si>
  <si>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</si>
  <si>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</si>
  <si>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</si>
  <si>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</si>
  <si>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</si>
  <si>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</si>
  <si>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</si>
  <si>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</si>
  <si>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</si>
  <si>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</si>
  <si>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</si>
  <si>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</si>
  <si>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</si>
  <si>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</si>
  <si>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</si>
  <si>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</si>
  <si>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</si>
  <si>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</si>
  <si>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</si>
  <si>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</si>
  <si>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</si>
  <si>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</si>
  <si>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</si>
  <si>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</si>
  <si>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</si>
  <si>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</si>
  <si>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</si>
  <si>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</si>
  <si>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</si>
  <si>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</si>
  <si>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</si>
  <si>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</si>
  <si>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</si>
  <si>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</si>
  <si>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</si>
  <si>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</si>
  <si>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</si>
  <si>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</si>
  <si>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</si>
  <si>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</si>
  <si>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</si>
  <si>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</si>
  <si>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</si>
  <si>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</si>
  <si>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</si>
  <si>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</si>
  <si>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</si>
  <si>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</si>
  <si>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</si>
  <si>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</si>
  <si>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</si>
  <si>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</si>
  <si>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</si>
  <si>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</si>
  <si>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</si>
  <si>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</si>
  <si>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</si>
  <si>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</si>
  <si>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</si>
  <si>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</si>
  <si>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</si>
  <si>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</si>
  <si>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</si>
  <si>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</si>
  <si>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</si>
  <si>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</si>
  <si>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</si>
  <si>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</si>
  <si>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</si>
  <si>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</si>
  <si>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</si>
  <si>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</si>
  <si>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</si>
  <si>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</si>
  <si>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</si>
  <si>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</si>
  <si>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</si>
  <si>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</si>
  <si>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</si>
  <si>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</si>
  <si>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</si>
  <si>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</si>
  <si>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</si>
  <si>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</si>
  <si>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</si>
  <si>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</si>
  <si>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</si>
  <si>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</si>
  <si>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</si>
  <si>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</si>
  <si>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</si>
  <si>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</si>
  <si>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</si>
  <si>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</si>
  <si>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</si>
  <si>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</si>
  <si>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</si>
  <si>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</si>
  <si>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</si>
  <si>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</si>
  <si>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</si>
  <si>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</si>
  <si>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</si>
  <si>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</si>
  <si>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</si>
  <si>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</si>
  <si>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</si>
  <si>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</si>
  <si>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</si>
  <si>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</si>
  <si>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</si>
  <si>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</si>
  <si>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</si>
  <si>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</si>
  <si>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</si>
  <si>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</si>
  <si>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</si>
  <si>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</si>
  <si>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</si>
  <si>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</si>
  <si>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</si>
  <si>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</si>
  <si>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</si>
  <si>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</si>
  <si>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</si>
  <si>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</si>
  <si>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</si>
  <si>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</si>
  <si>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</si>
  <si>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</si>
  <si>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</si>
  <si>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</si>
  <si>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</si>
  <si>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</si>
  <si>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</si>
  <si>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</si>
  <si>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</si>
  <si>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</si>
  <si>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</si>
  <si>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</si>
  <si>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</si>
  <si>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</si>
  <si>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</si>
  <si>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</si>
  <si>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</si>
  <si>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</si>
  <si>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</si>
  <si>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</si>
  <si>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</si>
  <si>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</si>
  <si>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</si>
  <si>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</si>
  <si>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</si>
  <si>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</si>
  <si>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</si>
  <si>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</si>
  <si>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</si>
  <si>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</si>
  <si>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</si>
  <si>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</si>
  <si>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</si>
  <si>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</si>
  <si>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</si>
  <si>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</si>
  <si>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</si>
  <si>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</si>
  <si>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</si>
  <si>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</si>
  <si>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</si>
  <si>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</si>
  <si>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</si>
  <si>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</si>
  <si>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</si>
  <si>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</si>
  <si>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</si>
  <si>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</si>
  <si>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</si>
  <si>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</si>
  <si>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</si>
  <si>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</si>
  <si>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</si>
  <si>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</si>
  <si>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</si>
  <si>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</si>
  <si>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</si>
  <si>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</si>
  <si>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</si>
  <si>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</si>
  <si>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</si>
  <si>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</si>
  <si>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</si>
  <si>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</si>
  <si>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</si>
  <si>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</si>
  <si>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</si>
  <si>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</si>
  <si>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</si>
  <si>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</si>
  <si>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</si>
  <si>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</si>
  <si>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</si>
  <si>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</si>
  <si>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</si>
  <si>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</si>
  <si>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</si>
  <si>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</si>
  <si>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</si>
  <si>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</si>
  <si>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</si>
  <si>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</si>
  <si>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</si>
  <si>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</si>
  <si>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</si>
  <si>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</si>
  <si>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</si>
  <si>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</si>
  <si>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</si>
  <si>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</si>
  <si>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</si>
  <si>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</si>
  <si>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</si>
  <si>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</si>
  <si>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</si>
  <si>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</si>
  <si>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</si>
  <si>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</si>
  <si>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</si>
  <si>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</si>
  <si>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</si>
  <si>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</si>
  <si>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</si>
  <si>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</si>
  <si>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</si>
  <si>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</si>
  <si>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</si>
  <si>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</si>
  <si>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</si>
  <si>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</si>
  <si>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</si>
  <si>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</si>
  <si>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</si>
  <si>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</si>
  <si>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</si>
  <si>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</si>
  <si>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</si>
  <si>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</si>
  <si>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</si>
  <si>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</si>
  <si>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</si>
  <si>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</si>
  <si>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</si>
  <si>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</si>
  <si>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</si>
  <si>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</si>
  <si>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</si>
  <si>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</si>
  <si>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</si>
  <si>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</si>
  <si>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</si>
  <si>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</si>
  <si>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</si>
  <si>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</si>
  <si>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</si>
  <si>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</si>
  <si>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</si>
  <si>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</si>
  <si>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</si>
  <si>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</si>
  <si>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</si>
  <si>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</si>
  <si>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</si>
  <si>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</si>
  <si>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</si>
  <si>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</si>
  <si>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</si>
  <si>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</si>
  <si>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</si>
  <si>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</si>
  <si>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</si>
  <si>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</si>
  <si>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</si>
  <si>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</si>
  <si>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</si>
  <si>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</si>
  <si>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</si>
  <si>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</si>
  <si>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</si>
  <si>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</si>
  <si>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</si>
  <si>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</si>
  <si>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</si>
  <si>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</si>
  <si>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</si>
  <si>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</si>
  <si>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</si>
  <si>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</si>
  <si>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</si>
  <si>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</si>
  <si>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</si>
  <si>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</si>
  <si>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</si>
  <si>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</si>
  <si>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</si>
  <si>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</si>
  <si>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</si>
  <si>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</si>
  <si>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</si>
  <si>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</si>
  <si>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</si>
  <si>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</si>
  <si>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</si>
  <si>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</si>
  <si>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</si>
  <si>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</si>
  <si>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</si>
  <si>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</si>
  <si>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</si>
  <si>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</si>
  <si>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</si>
  <si>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</si>
  <si>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</si>
  <si>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</si>
  <si>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</si>
  <si>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</si>
  <si>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</si>
  <si>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</si>
  <si>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</si>
  <si>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</si>
  <si>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</si>
  <si>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</si>
  <si>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</si>
  <si>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</si>
  <si>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</si>
  <si>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</si>
  <si>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</si>
  <si>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</si>
  <si>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</si>
  <si>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</si>
  <si>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</si>
  <si>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</si>
  <si>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</si>
  <si>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</si>
  <si>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</si>
  <si>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</si>
  <si>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</si>
  <si>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</si>
  <si>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</si>
  <si>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</si>
  <si>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</si>
  <si>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</si>
  <si>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</si>
  <si>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</si>
  <si>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</si>
  <si>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</si>
  <si>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</si>
  <si>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</si>
  <si>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</si>
  <si>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</si>
  <si>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</si>
  <si>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</si>
  <si>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</si>
  <si>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</si>
  <si>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</si>
  <si>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</si>
  <si>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</si>
  <si>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</si>
  <si>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</si>
  <si>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</si>
  <si>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</si>
  <si>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</si>
  <si>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</si>
  <si>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</si>
  <si>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</si>
  <si>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</si>
  <si>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</si>
  <si>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</si>
  <si>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</si>
  <si>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</si>
  <si>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</si>
  <si>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</si>
  <si>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</si>
  <si>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</si>
  <si>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</si>
  <si>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</si>
  <si>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</si>
  <si>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</si>
  <si>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</si>
  <si>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</si>
  <si>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</si>
  <si>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</si>
  <si>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</si>
  <si>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</si>
  <si>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</si>
  <si>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</si>
  <si>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</si>
  <si>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</si>
  <si>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</si>
  <si>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</si>
  <si>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</si>
  <si>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</si>
  <si>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</si>
  <si>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</si>
  <si>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</si>
  <si>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</si>
  <si>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</si>
  <si>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</si>
  <si>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</si>
  <si>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</si>
  <si>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</si>
  <si>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</si>
  <si>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</si>
  <si>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</si>
  <si>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</si>
  <si>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</si>
  <si>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</si>
  <si>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</si>
  <si>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</si>
  <si>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</si>
  <si>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</si>
  <si>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</si>
  <si>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</si>
  <si>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</si>
  <si>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</si>
  <si>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</si>
  <si>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</si>
  <si>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</si>
  <si>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</si>
  <si>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</si>
  <si>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</si>
  <si>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</si>
  <si>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</si>
  <si>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</si>
  <si>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</si>
  <si>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</si>
  <si>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</si>
  <si>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</si>
  <si>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</si>
  <si>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</si>
  <si>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</si>
  <si>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</si>
  <si>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</si>
  <si>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</si>
  <si>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</si>
  <si>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</si>
  <si>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</si>
  <si>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</si>
  <si>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</si>
  <si>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</si>
  <si>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</si>
  <si>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</si>
  <si>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</si>
  <si>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</si>
  <si>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</si>
  <si>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</si>
  <si>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</si>
  <si>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</si>
  <si>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</si>
  <si>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</si>
  <si>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</si>
  <si>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</si>
  <si>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</si>
  <si>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</si>
  <si>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</si>
  <si>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</si>
  <si>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</si>
  <si>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</si>
  <si>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</si>
  <si>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</si>
  <si>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</si>
  <si>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</si>
  <si>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</si>
  <si>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</si>
  <si>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</si>
  <si>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</si>
  <si>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</si>
  <si>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</si>
  <si>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</si>
  <si>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</si>
  <si>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</si>
  <si>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</si>
  <si>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</si>
  <si>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</si>
  <si>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</si>
  <si>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</si>
  <si>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</si>
  <si>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</si>
  <si>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</si>
  <si>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</si>
  <si>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</si>
  <si>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</si>
  <si>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</si>
  <si>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</si>
  <si>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</si>
  <si>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</si>
  <si>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</si>
  <si>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</si>
  <si>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</si>
  <si>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</si>
  <si>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</si>
  <si>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</si>
  <si>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</si>
  <si>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</si>
  <si>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</si>
  <si>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</si>
  <si>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</si>
  <si>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</si>
  <si>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</si>
  <si>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</si>
  <si>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</si>
  <si>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</si>
  <si>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</si>
  <si>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</si>
  <si>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</si>
  <si>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</si>
  <si>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</si>
  <si>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</si>
  <si>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</si>
  <si>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</si>
  <si>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</si>
  <si>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</si>
  <si>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</si>
  <si>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</si>
  <si>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</si>
  <si>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</si>
  <si>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</si>
  <si>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</si>
  <si>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</si>
  <si>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</si>
  <si>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</si>
  <si>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</si>
  <si>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</si>
  <si>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</si>
  <si>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</si>
  <si>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</si>
  <si>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</si>
  <si>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</si>
  <si>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</si>
  <si>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</si>
  <si>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</si>
  <si>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</si>
  <si>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</si>
  <si>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</si>
  <si>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</si>
  <si>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</si>
  <si>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</si>
  <si>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</si>
  <si>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</si>
  <si>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</si>
  <si>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</si>
  <si>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</si>
  <si>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</si>
  <si>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</si>
  <si>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</si>
  <si>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</si>
  <si>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</si>
  <si>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</si>
  <si>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</si>
  <si>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</si>
  <si>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</si>
  <si>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</si>
  <si>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</si>
  <si>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</si>
  <si>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</si>
  <si>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</si>
  <si>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</si>
  <si>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</si>
  <si>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</si>
  <si>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</si>
  <si>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</si>
  <si>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</si>
  <si>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</si>
  <si>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</si>
  <si>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</si>
  <si>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</si>
  <si>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</si>
  <si>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</si>
  <si>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</si>
  <si>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</si>
  <si>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</si>
  <si>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</si>
  <si>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</si>
  <si>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</si>
  <si>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</si>
  <si>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</si>
  <si>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</si>
  <si>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</si>
  <si>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</si>
  <si>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</si>
  <si>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</si>
  <si>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</si>
  <si>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</si>
  <si>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</si>
  <si>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</si>
  <si>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</si>
  <si>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</si>
  <si>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</si>
  <si>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</si>
  <si>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</si>
  <si>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</si>
  <si>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</si>
  <si>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</si>
  <si>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</si>
  <si>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</si>
  <si>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</si>
  <si>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</si>
  <si>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</si>
  <si>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</si>
  <si>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</si>
  <si>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</si>
  <si>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</si>
  <si>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</si>
  <si>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</si>
  <si>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</si>
  <si>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</si>
  <si>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</si>
  <si>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</si>
  <si>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</si>
  <si>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</si>
  <si>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</si>
  <si>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</si>
  <si>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</si>
  <si>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</si>
  <si>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</si>
  <si>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</si>
  <si>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</si>
  <si>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</si>
  <si>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</si>
  <si>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</si>
  <si>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</si>
  <si>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</si>
  <si>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</si>
  <si>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</si>
  <si>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</si>
  <si>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</si>
  <si>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</si>
  <si>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</si>
  <si>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</si>
  <si>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</si>
  <si>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</si>
  <si>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</si>
  <si>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</si>
  <si>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</si>
  <si>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</si>
  <si>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</si>
  <si>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</si>
  <si>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</si>
  <si>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</si>
  <si>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</si>
  <si>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</si>
  <si>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</si>
  <si>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</si>
  <si>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</si>
  <si>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</si>
  <si>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</si>
  <si>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</si>
  <si>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</si>
  <si>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</si>
  <si>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</si>
  <si>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</si>
  <si>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</si>
  <si>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</si>
  <si>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</si>
  <si>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</si>
  <si>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</si>
  <si>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</si>
  <si>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</si>
  <si>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</si>
  <si>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</si>
  <si>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</si>
  <si>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</si>
  <si>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</si>
  <si>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</si>
  <si>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</si>
  <si>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</si>
  <si>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</si>
  <si>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</si>
  <si>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</si>
  <si>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</si>
  <si>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</si>
  <si>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</si>
  <si>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</si>
  <si>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</si>
  <si>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</si>
  <si>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</si>
  <si>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</si>
  <si>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</si>
  <si>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</si>
  <si>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</si>
  <si>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</si>
  <si>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</si>
  <si>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</si>
  <si>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</si>
  <si>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</si>
  <si>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</si>
  <si>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</si>
  <si>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</si>
  <si>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</si>
  <si>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</si>
  <si>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</si>
  <si>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</si>
  <si>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</si>
  <si>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</si>
  <si>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</si>
  <si>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</si>
  <si>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</si>
  <si>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</si>
  <si>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</si>
  <si>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</si>
  <si>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</si>
  <si>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</si>
  <si>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</si>
  <si>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</si>
  <si>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</si>
  <si>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</si>
  <si>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</si>
  <si>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</si>
  <si>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</si>
  <si>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</si>
  <si>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</si>
  <si>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</si>
  <si>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</si>
  <si>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</si>
  <si>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</si>
  <si>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</si>
  <si>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</si>
  <si>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</si>
  <si>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</si>
  <si>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</si>
  <si>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</si>
  <si>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</si>
  <si>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</si>
  <si>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</si>
  <si>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</si>
  <si>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</si>
  <si>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</si>
  <si>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</si>
  <si>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</si>
  <si>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</si>
  <si>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</si>
  <si>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</si>
  <si>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</si>
  <si>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</si>
  <si>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</si>
  <si>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</si>
  <si>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</si>
  <si>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</si>
  <si>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</si>
  <si>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</si>
  <si>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</si>
  <si>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</si>
  <si>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</si>
  <si>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</si>
  <si>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</si>
  <si>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</si>
  <si>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</si>
  <si>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</si>
  <si>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</si>
  <si>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</si>
  <si>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</si>
  <si>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</si>
  <si>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</si>
  <si>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</si>
  <si>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</si>
  <si>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</si>
  <si>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</si>
  <si>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</si>
  <si>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</si>
  <si>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</si>
  <si>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</si>
  <si>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</si>
  <si>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</si>
  <si>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</si>
  <si>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</si>
  <si>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</si>
  <si>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</si>
  <si>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</si>
  <si>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</si>
  <si>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</si>
  <si>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</si>
  <si>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</si>
  <si>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</si>
  <si>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</si>
  <si>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</si>
  <si>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</si>
  <si>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</si>
  <si>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</si>
  <si>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</si>
  <si>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</si>
  <si>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</si>
  <si>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</si>
  <si>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</si>
  <si>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</si>
  <si>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</si>
  <si>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</si>
  <si>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</si>
  <si>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</si>
  <si>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</si>
  <si>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</si>
  <si>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</si>
  <si>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</si>
  <si>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</si>
  <si>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</si>
  <si>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</si>
  <si>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</si>
  <si>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</si>
  <si>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</si>
  <si>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</si>
  <si>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</si>
  <si>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</si>
  <si>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</si>
  <si>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</si>
  <si>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</si>
  <si>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</si>
  <si>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</si>
  <si>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</si>
  <si>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</si>
  <si>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</si>
  <si>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</si>
  <si>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</si>
  <si>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</si>
  <si>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</si>
  <si>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</si>
  <si>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</si>
  <si>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</si>
  <si>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</si>
  <si>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</si>
  <si>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</si>
  <si>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</si>
  <si>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</si>
  <si>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</si>
  <si>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</si>
  <si>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</si>
  <si>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</si>
  <si>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</si>
  <si>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</si>
  <si>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</si>
  <si>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</si>
  <si>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</si>
  <si>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</si>
  <si>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</si>
  <si>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</si>
  <si>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</si>
  <si>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</si>
  <si>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</si>
  <si>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</si>
  <si>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</si>
  <si>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</si>
  <si>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</si>
  <si>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</si>
  <si>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</si>
  <si>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</si>
  <si>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</si>
  <si>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</si>
  <si>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</si>
  <si>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</si>
  <si>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</si>
  <si>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</si>
  <si>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</si>
  <si>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</si>
  <si>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</si>
  <si>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</si>
  <si>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</si>
  <si>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</si>
  <si>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</si>
  <si>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</si>
  <si>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</si>
  <si>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</si>
  <si>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</si>
  <si>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</si>
  <si>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</si>
  <si>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</si>
  <si>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</si>
  <si>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</si>
  <si>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</si>
  <si>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</si>
  <si>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</si>
  <si>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</si>
  <si>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</si>
  <si>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</si>
  <si>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</si>
  <si>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</si>
  <si>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</si>
  <si>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</si>
  <si>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</si>
  <si>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</si>
  <si>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</si>
  <si>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</si>
  <si>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</si>
  <si>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</si>
  <si>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</si>
  <si>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</si>
  <si>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</si>
  <si>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</si>
  <si>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</si>
  <si>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</si>
  <si>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</si>
  <si>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</si>
  <si>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</si>
  <si>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</si>
  <si>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</si>
  <si>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</si>
  <si>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</si>
  <si>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</si>
  <si>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</si>
  <si>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</si>
  <si>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</si>
  <si>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</si>
  <si>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</si>
  <si>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</si>
  <si>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</si>
  <si>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</si>
  <si>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</si>
  <si>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</si>
  <si>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</si>
  <si>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</si>
  <si>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</si>
  <si>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</si>
  <si>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</si>
  <si>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</si>
  <si>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</si>
  <si>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</si>
  <si>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</si>
  <si>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</si>
  <si>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</si>
  <si>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</si>
  <si>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</si>
  <si>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</si>
  <si>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</si>
  <si>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</si>
  <si>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</si>
  <si>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</si>
  <si>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</si>
  <si>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</si>
  <si>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</si>
  <si>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</si>
  <si>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</si>
  <si>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</si>
  <si>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</si>
  <si>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</si>
  <si>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</si>
  <si>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</si>
  <si>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</si>
  <si>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</si>
  <si>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</si>
  <si>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</si>
  <si>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</si>
  <si>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</si>
  <si>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</si>
  <si>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</si>
  <si>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</si>
  <si>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</si>
  <si>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</si>
  <si>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</si>
  <si>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</si>
  <si>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</si>
  <si>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</si>
  <si>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</si>
  <si>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</si>
  <si>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</si>
  <si>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</si>
  <si>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</si>
  <si>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</si>
  <si>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</si>
  <si>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</si>
  <si>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</si>
  <si>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</si>
  <si>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</si>
  <si>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</si>
  <si>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</si>
  <si>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</si>
  <si>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</si>
  <si>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</si>
  <si>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</si>
  <si>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</si>
  <si>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</si>
  <si>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</si>
  <si>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</si>
  <si>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</si>
  <si>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</si>
  <si>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</si>
  <si>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</si>
  <si>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</si>
  <si>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</si>
  <si>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</si>
  <si>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</si>
  <si>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</si>
  <si>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</si>
  <si>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</si>
  <si>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</si>
  <si>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</si>
  <si>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</si>
  <si>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</si>
  <si>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</si>
  <si>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</si>
  <si>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</si>
  <si>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</si>
  <si>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</si>
  <si>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</si>
  <si>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</si>
  <si>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</si>
  <si>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</si>
  <si>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</si>
  <si>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</si>
  <si>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</si>
  <si>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</si>
  <si>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</si>
  <si>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</si>
  <si>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</si>
  <si>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</si>
  <si>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</si>
  <si>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</si>
  <si>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</si>
  <si>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</si>
  <si>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</si>
  <si>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</si>
  <si>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</si>
  <si>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</si>
  <si>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</si>
  <si>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</si>
  <si>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</si>
  <si>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</si>
  <si>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</si>
  <si>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</si>
  <si>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</si>
  <si>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</si>
  <si>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</si>
  <si>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</si>
  <si>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</si>
  <si>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</si>
  <si>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</si>
  <si>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</si>
  <si>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</si>
  <si>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</si>
  <si>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</si>
  <si>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</si>
  <si>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</si>
  <si>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</si>
  <si>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</si>
  <si>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</si>
  <si>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</si>
  <si>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</si>
  <si>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</si>
  <si>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</si>
  <si>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</si>
  <si>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</si>
  <si>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</si>
  <si>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</si>
  <si>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</si>
  <si>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</si>
  <si>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</si>
  <si>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</si>
  <si>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</si>
  <si>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</si>
  <si>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</si>
  <si>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</si>
  <si>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</si>
  <si>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</si>
  <si>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</si>
  <si>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</si>
  <si>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</si>
  <si>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</si>
  <si>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</si>
  <si>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</si>
  <si>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</si>
  <si>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</si>
  <si>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</si>
  <si>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</si>
  <si>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</si>
  <si>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</si>
  <si>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</si>
  <si>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</si>
  <si>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</si>
  <si>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</si>
  <si>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</si>
  <si>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</si>
  <si>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</si>
  <si>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</si>
  <si>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</si>
  <si>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</si>
  <si>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</si>
  <si>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</si>
  <si>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</si>
  <si>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</si>
  <si>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</si>
  <si>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</si>
  <si>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</si>
  <si>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</si>
  <si>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</si>
  <si>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</si>
  <si>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</si>
  <si>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</si>
  <si>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</si>
  <si>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</si>
  <si>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</si>
  <si>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</si>
  <si>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</si>
  <si>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</si>
  <si>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</si>
  <si>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</si>
  <si>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</si>
  <si>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</si>
  <si>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</si>
  <si>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</si>
  <si>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</si>
  <si>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</si>
  <si>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</si>
  <si>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</si>
  <si>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</si>
  <si>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</si>
  <si>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</si>
  <si>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</si>
  <si>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</si>
  <si>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</si>
  <si>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</si>
  <si>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</si>
  <si>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</si>
  <si>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</si>
  <si>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</si>
  <si>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</si>
  <si>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</si>
  <si>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</si>
  <si>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</si>
  <si>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</si>
  <si>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</si>
  <si>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</si>
  <si>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</si>
  <si>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Coffee Type Name</t>
  </si>
  <si>
    <t>Roast Type Name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</si>
  <si>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</si>
  <si>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</si>
  <si>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</si>
  <si>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</si>
  <si>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</si>
  <si>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</si>
  <si>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</si>
  <si>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</si>
  <si>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2022</t>
  </si>
  <si>
    <t>Годы</t>
  </si>
  <si>
    <t>2022 Итог</t>
  </si>
  <si>
    <t>Арабика</t>
  </si>
  <si>
    <t>Либерика</t>
  </si>
  <si>
    <t>Робуста</t>
  </si>
  <si>
    <t>Эксцельса</t>
  </si>
  <si>
    <t>Сумма по полю Sales</t>
  </si>
  <si>
    <t>Loyality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</si>
</sst>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* #,##0.00\ &quot;₽&quot;_-;\-* #,##0.00\ &quot;₽&quot;_-;_-* &quot;-&quot;??\ &quot;₽&quot;_-;_-@_-"/>
    <numFmt numFmtId="164" formatCode="0.0"/>
    <numFmt numFmtId="165" formatCode="dd\-mmm\-yyyy"/>
    <numFmt numFmtId="166" formatCode="_-[$$-409]* #,##0.00_ ;_-[$$-409]* \-#,##0.00\ ;_-[$$-409]* &quot;-&quot;??_ ;_-@_ "/>
    <numFmt numFmtId="167" formatCode="0.0\ &quot;kg&quot;"/>
    <numFmt numFmtId="168" formatCode="[$$-409]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8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6" fontId="0" fillId="0" borderId="0" xfId="1" applyNumberFormat="1" applyFont="1"/>
    <xf numFmtId="0" fontId="0" fillId="0" borderId="0" xfId="0" pivotButton="1"/>
    <xf numFmtId="165" fontId="0" fillId="0" borderId="0" xfId="0" applyNumberFormat="1"/>
    <xf numFmtId="3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3" fillId="0" borderId="0" xfId="0" applyFont="1"/>
    <xf numFmtId="0" fontId="0" fillId="2" borderId="0" xfId="0" applyFill="1"/>
  </cellXfs>
  <cellStyles count="2">
    <cellStyle name="Денежный" xfId="1" builtinId="4"/>
    <cellStyle name="Обычный" xfId="0" builtinId="0"/>
  </cellStyles>
  <dxfs count="1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[$$-409]* #,##0.00_ ;_-[$$-409]* \-#,##0.00\ ;_-[$$-409]* &quot;-&quot;??_ ;_-@_ "/>
    </dxf>
    <dxf>
      <numFmt numFmtId="167" formatCode="0.0\ 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color theme="0"/>
        <name val="Calibri"/>
        <family val="2"/>
        <charset val="204"/>
        <scheme val="minor"/>
      </font>
    </dxf>
    <dxf>
      <fill>
        <patternFill>
          <bgColor rgb="FF6666FF"/>
        </patternFill>
      </fill>
    </dxf>
    <dxf>
      <font>
        <b/>
        <i val="0"/>
        <sz val="11"/>
        <color theme="0"/>
        <name val="Calibri"/>
        <family val="2"/>
        <charset val="204"/>
        <scheme val="minor"/>
      </font>
      <fill>
        <patternFill>
          <bgColor rgb="FF4B59DD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11"/>
        <color auto="1"/>
        <name val="Calibri"/>
        <family val="2"/>
        <charset val="204"/>
        <scheme val="minor"/>
      </font>
      <fill>
        <patternFill patternType="solid">
          <fgColor theme="0"/>
          <bgColor rgb="FF6666FF"/>
        </patternFill>
      </fill>
      <border>
        <left style="thin">
          <color rgb="FFABA9F9"/>
        </left>
        <right style="thin">
          <color rgb="FFABA9F9"/>
        </right>
        <top style="thin">
          <color rgb="FFABA9F9"/>
        </top>
        <bottom style="thin">
          <color rgb="FFABA9F9"/>
        </bottom>
      </border>
    </dxf>
    <dxf>
      <font>
        <b/>
        <sz val="11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3" defaultTableStyle="TableStyleMedium2" defaultPivotStyle="PivotStyleMedium9">
    <tableStyle name="новый стиль" pivot="0" table="0" count="8" xr9:uid="{4F034DDE-0771-45C4-905B-8651DF2ED150}">
      <tableStyleElement type="wholeTable" dxfId="17"/>
      <tableStyleElement type="headerRow" dxfId="16"/>
    </tableStyle>
    <tableStyle name="Стиль временной шкалы 1" pivot="0" table="0" count="8" xr9:uid="{AD46A309-30FA-4FC2-A599-A6C7899A3BB7}">
      <tableStyleElement type="wholeTable" dxfId="15"/>
      <tableStyleElement type="headerRow" dxfId="14"/>
    </tableStyle>
    <tableStyle name="Стиль среза 1" pivot="0" table="0" count="5" xr9:uid="{6E29475D-A0BD-4798-871A-A5CBA784DAFD}">
      <tableStyleElement type="wholeTable" dxfId="13"/>
      <tableStyleElement type="headerRow" dxfId="12"/>
    </tableStyle>
  </tableStyles>
  <colors>
    <mruColors>
      <color rgb="FFF4B084"/>
      <color rgb="FFFF9966"/>
      <color rgb="FF8F8FFF"/>
      <color rgb="FFFFCC99"/>
      <color rgb="FF6666FF"/>
      <color rgb="FFEA3ECD"/>
      <color rgb="FFA9ACEF"/>
      <color rgb="FF4B59DD"/>
      <color rgb="FF9999FF"/>
      <color rgb="FF2C09DD"/>
    </mruColors>
  </colors>
  <extLst>
    <ext xmlns:x14="http://schemas.microsoft.com/office/spreadsheetml/2009/9/main" uri="{46F421CA-312F-682f-3DD2-61675219B42D}">
      <x14:dxfs count="3">
        <dxf>
          <font>
            <b/>
            <i val="0"/>
            <color theme="0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trike val="0"/>
            <name val="Calibri Light"/>
            <family val="2"/>
            <charset val="204"/>
            <scheme val="major"/>
          </font>
          <fill>
            <patternFill>
              <bgColor rgb="FFF4B084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charset val="204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Стиль среза 1">
          <x14:slicerStyleElements>
            <x14:slicerStyleElement type="unselectedItemWith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3743705557422"/>
              <bgColor theme="0" tint="-0.14996795556505021"/>
            </patternFill>
          </fill>
        </dxf>
        <dxf>
          <fill>
            <patternFill patternType="solid">
              <fgColor theme="0"/>
              <bgColor theme="5" tint="0.39994506668294322"/>
            </patternFill>
          </fill>
          <border diagonalUp="0" diagonalDown="0"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  <vertical/>
            <horizontal/>
          </border>
        </dxf>
        <dxf>
          <font>
            <b val="0"/>
            <i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04"/>
            <scheme val="minor"/>
          </font>
        </dxf>
        <dxf>
          <font>
            <b/>
            <i val="0"/>
            <sz val="10"/>
            <color theme="0"/>
            <name val="Calibri"/>
            <family val="2"/>
            <charset val="204"/>
            <scheme val="minor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0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новый стиль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Стиль временной шкалы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1/relationships/timelineCache" Target="timelineCaches/timeline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[GitcoffeeOrdersData.xlsx]TotalSales!TotalSales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Общий объем продаж по месяцам</a:t>
            </a:r>
          </a:p>
        </c:rich>
      </c:tx>
      <c:layout>
        <c:manualLayout>
          <c:xMode val="edge"/>
          <c:yMode val="edge"/>
          <c:x val="0.31716363050880386"/>
          <c:y val="3.0159996428336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 cap="rnd">
            <a:solidFill>
              <a:srgbClr val="73E6F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rgbClr val="FF4F4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 cap="rnd">
            <a:solidFill>
              <a:srgbClr val="53247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 cap="rnd">
            <a:solidFill>
              <a:srgbClr val="73E6F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 cap="rnd">
            <a:solidFill>
              <a:srgbClr val="FF4F4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 cap="rnd">
            <a:solidFill>
              <a:srgbClr val="53247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19050" cap="rnd">
            <a:solidFill>
              <a:srgbClr val="73E6F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19050" cap="rnd">
            <a:solidFill>
              <a:srgbClr val="FF4F4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19050" cap="rnd">
            <a:solidFill>
              <a:srgbClr val="53247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19050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Арабика</c:v>
                </c:pt>
              </c:strCache>
            </c:strRef>
          </c:tx>
          <c:spPr>
            <a:ln w="19050" cap="rnd">
              <a:solidFill>
                <a:srgbClr val="73E6F5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TotalSales!$A$5:$B$13</c:f>
              <c:multiLvlStrCache>
                <c:ptCount val="8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TotalSales!$C$5:$C$13</c:f>
              <c:numCache>
                <c:formatCode>#,##0</c:formatCode>
                <c:ptCount val="8"/>
                <c:pt idx="0">
                  <c:v>23.31</c:v>
                </c:pt>
                <c:pt idx="1">
                  <c:v>49.209999999999994</c:v>
                </c:pt>
                <c:pt idx="3">
                  <c:v>7.77</c:v>
                </c:pt>
                <c:pt idx="4">
                  <c:v>29.849999999999998</c:v>
                </c:pt>
                <c:pt idx="5">
                  <c:v>64.53</c:v>
                </c:pt>
                <c:pt idx="6">
                  <c:v>31.08</c:v>
                </c:pt>
                <c:pt idx="7">
                  <c:v>86.609999999999985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1F-4987-B28F-9E0F18460468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Либерика</c:v>
                </c:pt>
              </c:strCache>
            </c:strRef>
          </c:tx>
          <c:spPr>
            <a:ln w="19050" cap="rnd">
              <a:solidFill>
                <a:srgbClr val="FF4F4F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TotalSales!$A$5:$B$13</c:f>
              <c:multiLvlStrCache>
                <c:ptCount val="8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TotalSales!$D$5:$D$13</c:f>
              <c:numCache>
                <c:formatCode>#,##0</c:formatCode>
                <c:ptCount val="8"/>
                <c:pt idx="0">
                  <c:v>95.1</c:v>
                </c:pt>
                <c:pt idx="1">
                  <c:v>4.7549999999999999</c:v>
                </c:pt>
                <c:pt idx="3">
                  <c:v>45.81</c:v>
                </c:pt>
                <c:pt idx="4">
                  <c:v>79.25</c:v>
                </c:pt>
                <c:pt idx="5">
                  <c:v>15.54</c:v>
                </c:pt>
                <c:pt idx="6">
                  <c:v>79.25</c:v>
                </c:pt>
                <c:pt idx="7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1F-4987-B28F-9E0F18460468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Робуста</c:v>
                </c:pt>
              </c:strCache>
            </c:strRef>
          </c:tx>
          <c:spPr>
            <a:ln w="19050" cap="rnd">
              <a:solidFill>
                <a:srgbClr val="532476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TotalSales!$A$5:$B$13</c:f>
              <c:multiLvlStrCache>
                <c:ptCount val="8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TotalSales!$E$5:$E$13</c:f>
              <c:numCache>
                <c:formatCode>#,##0</c:formatCode>
                <c:ptCount val="8"/>
                <c:pt idx="0">
                  <c:v>68.650000000000006</c:v>
                </c:pt>
                <c:pt idx="1">
                  <c:v>35.849999999999994</c:v>
                </c:pt>
                <c:pt idx="2">
                  <c:v>105.13499999999999</c:v>
                </c:pt>
                <c:pt idx="3">
                  <c:v>21.509999999999998</c:v>
                </c:pt>
                <c:pt idx="4">
                  <c:v>14.339999999999998</c:v>
                </c:pt>
                <c:pt idx="5">
                  <c:v>28.649999999999995</c:v>
                </c:pt>
                <c:pt idx="6">
                  <c:v>14.339999999999998</c:v>
                </c:pt>
                <c:pt idx="7">
                  <c:v>10.754999999999999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1F-4987-B28F-9E0F18460468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Эксцельса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TotalSales!$A$5:$B$13</c:f>
              <c:multiLvlStrCache>
                <c:ptCount val="8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TotalSales!$F$5:$F$13</c:f>
              <c:numCache>
                <c:formatCode>#,##0</c:formatCode>
                <c:ptCount val="8"/>
                <c:pt idx="0">
                  <c:v>72.36</c:v>
                </c:pt>
                <c:pt idx="1">
                  <c:v>24.3</c:v>
                </c:pt>
                <c:pt idx="2">
                  <c:v>44.55</c:v>
                </c:pt>
                <c:pt idx="3">
                  <c:v>44.55</c:v>
                </c:pt>
                <c:pt idx="4">
                  <c:v>7.29</c:v>
                </c:pt>
                <c:pt idx="5">
                  <c:v>31.590000000000003</c:v>
                </c:pt>
                <c:pt idx="6">
                  <c:v>81.27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1F-4987-B28F-9E0F18460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324384"/>
        <c:axId val="417313984"/>
      </c:lineChart>
      <c:catAx>
        <c:axId val="41732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313984"/>
        <c:crosses val="autoZero"/>
        <c:auto val="1"/>
        <c:lblAlgn val="ctr"/>
        <c:lblOffset val="100"/>
        <c:noMultiLvlLbl val="0"/>
      </c:catAx>
      <c:valAx>
        <c:axId val="4173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32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89755763538164"/>
          <c:y val="0.30745698478999245"/>
          <c:w val="0.16116724668708002"/>
          <c:h val="0.250972263696885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6666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[GitcoffeeOrdersData.xlsx]Country barchat!TotalSales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4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8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10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11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barchat'!$B$3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9644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1FF85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7B-420E-9D14-DA01134BF525}"/>
              </c:ext>
            </c:extLst>
          </c:dPt>
          <c:dPt>
            <c:idx val="1"/>
            <c:invertIfNegative val="0"/>
            <c:bubble3D val="0"/>
            <c:spPr>
              <a:solidFill>
                <a:srgbClr val="00C85A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7B-420E-9D14-DA01134BF525}"/>
              </c:ext>
            </c:extLst>
          </c:dPt>
          <c:dPt>
            <c:idx val="2"/>
            <c:invertIfNegative val="0"/>
            <c:bubble3D val="0"/>
            <c:spPr>
              <a:solidFill>
                <a:srgbClr val="00642D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67B-420E-9D14-DA01134BF525}"/>
              </c:ext>
            </c:extLst>
          </c:dPt>
          <c:cat>
            <c:strRef>
              <c:f>'Country barchat'!$A$4:$A$6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'Country barchat'!$B$4:$B$6</c:f>
              <c:numCache>
                <c:formatCode>[$$-409]#\ ##0</c:formatCode>
                <c:ptCount val="3"/>
                <c:pt idx="0">
                  <c:v>57.510000000000005</c:v>
                </c:pt>
                <c:pt idx="1">
                  <c:v>210.69499999999996</c:v>
                </c:pt>
                <c:pt idx="2">
                  <c:v>964.53999999999974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7B-420E-9D14-DA01134BF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2858111"/>
        <c:axId val="488962607"/>
      </c:barChart>
      <c:catAx>
        <c:axId val="53285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62607"/>
        <c:crosses val="autoZero"/>
        <c:auto val="1"/>
        <c:lblAlgn val="ctr"/>
        <c:lblOffset val="100"/>
        <c:noMultiLvlLbl val="0"/>
      </c:catAx>
      <c:valAx>
        <c:axId val="48896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85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6666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[GitcoffeeOrdersData.xlsx]Top5Customers!TotalSales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</a:t>
            </a:r>
            <a:r>
              <a:rPr lang="ru-RU" baseline="0"/>
              <a:t> 5 покупателей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4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8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9644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0C4A-4E29-B252-2FEB4F624AA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C4A-4E29-B252-2FEB4F624AA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0C4A-4E29-B252-2FEB4F624AA1}"/>
              </c:ext>
            </c:extLst>
          </c:dPt>
          <c:cat>
            <c:strRef>
              <c:f>Top5Customers!$A$4:$A$8</c:f>
              <c:strCache>
                <c:ptCount val="5"/>
                <c:pt idx="0">
                  <c:v>Cletis Giacomazzo</c:v>
                </c:pt>
                <c:pt idx="1">
                  <c:v>Jimmy Dymoke</c:v>
                </c:pt>
                <c:pt idx="2">
                  <c:v>Rozele Relton</c:v>
                </c:pt>
                <c:pt idx="3">
                  <c:v>Nataniel Helkin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[$$-409]#\ ##0</c:formatCode>
                <c:ptCount val="5"/>
                <c:pt idx="0">
                  <c:v>47.8</c:v>
                </c:pt>
                <c:pt idx="1">
                  <c:v>53.759999999999991</c:v>
                </c:pt>
                <c:pt idx="2">
                  <c:v>59.4</c:v>
                </c:pt>
                <c:pt idx="3">
                  <c:v>79.25</c:v>
                </c:pt>
                <c:pt idx="4">
                  <c:v>79.25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4A-4E29-B252-2FEB4F624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2858111"/>
        <c:axId val="488962607"/>
      </c:barChart>
      <c:catAx>
        <c:axId val="53285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62607"/>
        <c:crosses val="autoZero"/>
        <c:auto val="1"/>
        <c:lblAlgn val="ctr"/>
        <c:lblOffset val="100"/>
        <c:noMultiLvlLbl val="0"/>
      </c:catAx>
      <c:valAx>
        <c:axId val="48896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85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6666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[GitcoffeeOrdersData.xlsx]TotalSales!TotalSales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Общий объем продаж с течением времени</a:t>
            </a:r>
          </a:p>
        </c:rich>
      </c:tx>
      <c:layout>
        <c:manualLayout>
          <c:xMode val="edge"/>
          <c:yMode val="edge"/>
          <c:x val="0.17796360111344847"/>
          <c:y val="3.01600824418720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19050" cap="rnd">
            <a:solidFill>
              <a:srgbClr val="73E6F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19050" cap="rnd">
            <a:solidFill>
              <a:srgbClr val="FF4F4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9050" cap="rnd">
            <a:solidFill>
              <a:srgbClr val="53247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19050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Арабика</c:v>
                </c:pt>
              </c:strCache>
            </c:strRef>
          </c:tx>
          <c:spPr>
            <a:ln w="19050" cap="rnd">
              <a:solidFill>
                <a:srgbClr val="73E6F5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TotalSales!$A$5:$B$13</c:f>
              <c:multiLvlStrCache>
                <c:ptCount val="8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TotalSales!$C$5:$C$13</c:f>
              <c:numCache>
                <c:formatCode>#,##0</c:formatCode>
                <c:ptCount val="8"/>
                <c:pt idx="0">
                  <c:v>23.31</c:v>
                </c:pt>
                <c:pt idx="1">
                  <c:v>49.209999999999994</c:v>
                </c:pt>
                <c:pt idx="3">
                  <c:v>7.77</c:v>
                </c:pt>
                <c:pt idx="4">
                  <c:v>29.849999999999998</c:v>
                </c:pt>
                <c:pt idx="5">
                  <c:v>64.53</c:v>
                </c:pt>
                <c:pt idx="6">
                  <c:v>31.08</c:v>
                </c:pt>
                <c:pt idx="7">
                  <c:v>86.609999999999985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91-421C-9440-D03BE30FBF44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Либерика</c:v>
                </c:pt>
              </c:strCache>
            </c:strRef>
          </c:tx>
          <c:spPr>
            <a:ln w="19050" cap="rnd">
              <a:solidFill>
                <a:srgbClr val="FF4F4F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TotalSales!$A$5:$B$13</c:f>
              <c:multiLvlStrCache>
                <c:ptCount val="8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TotalSales!$D$5:$D$13</c:f>
              <c:numCache>
                <c:formatCode>#,##0</c:formatCode>
                <c:ptCount val="8"/>
                <c:pt idx="0">
                  <c:v>95.1</c:v>
                </c:pt>
                <c:pt idx="1">
                  <c:v>4.7549999999999999</c:v>
                </c:pt>
                <c:pt idx="3">
                  <c:v>45.81</c:v>
                </c:pt>
                <c:pt idx="4">
                  <c:v>79.25</c:v>
                </c:pt>
                <c:pt idx="5">
                  <c:v>15.54</c:v>
                </c:pt>
                <c:pt idx="6">
                  <c:v>79.25</c:v>
                </c:pt>
                <c:pt idx="7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91-421C-9440-D03BE30FBF44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Робуста</c:v>
                </c:pt>
              </c:strCache>
            </c:strRef>
          </c:tx>
          <c:spPr>
            <a:ln w="19050" cap="rnd">
              <a:solidFill>
                <a:srgbClr val="532476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TotalSales!$A$5:$B$13</c:f>
              <c:multiLvlStrCache>
                <c:ptCount val="8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TotalSales!$E$5:$E$13</c:f>
              <c:numCache>
                <c:formatCode>#,##0</c:formatCode>
                <c:ptCount val="8"/>
                <c:pt idx="0">
                  <c:v>68.650000000000006</c:v>
                </c:pt>
                <c:pt idx="1">
                  <c:v>35.849999999999994</c:v>
                </c:pt>
                <c:pt idx="2">
                  <c:v>105.13499999999999</c:v>
                </c:pt>
                <c:pt idx="3">
                  <c:v>21.509999999999998</c:v>
                </c:pt>
                <c:pt idx="4">
                  <c:v>14.339999999999998</c:v>
                </c:pt>
                <c:pt idx="5">
                  <c:v>28.649999999999995</c:v>
                </c:pt>
                <c:pt idx="6">
                  <c:v>14.339999999999998</c:v>
                </c:pt>
                <c:pt idx="7">
                  <c:v>10.754999999999999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7F-4FB5-B253-8AA3B9C7828E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Эксцельса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TotalSales!$A$5:$B$13</c:f>
              <c:multiLvlStrCache>
                <c:ptCount val="8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</c:lvl>
                <c:lvl>
                  <c:pt idx="0">
                    <c:v>2022</c:v>
                  </c:pt>
                </c:lvl>
              </c:multiLvlStrCache>
            </c:multiLvlStrRef>
          </c:cat>
          <c:val>
            <c:numRef>
              <c:f>TotalSales!$F$5:$F$13</c:f>
              <c:numCache>
                <c:formatCode>#,##0</c:formatCode>
                <c:ptCount val="8"/>
                <c:pt idx="0">
                  <c:v>72.36</c:v>
                </c:pt>
                <c:pt idx="1">
                  <c:v>24.3</c:v>
                </c:pt>
                <c:pt idx="2">
                  <c:v>44.55</c:v>
                </c:pt>
                <c:pt idx="3">
                  <c:v>44.55</c:v>
                </c:pt>
                <c:pt idx="4">
                  <c:v>7.29</c:v>
                </c:pt>
                <c:pt idx="5">
                  <c:v>31.590000000000003</c:v>
                </c:pt>
                <c:pt idx="6">
                  <c:v>81.27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B7F-4FB5-B253-8AA3B9C78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324384"/>
        <c:axId val="417313984"/>
      </c:lineChart>
      <c:catAx>
        <c:axId val="41732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313984"/>
        <c:crosses val="autoZero"/>
        <c:auto val="1"/>
        <c:lblAlgn val="ctr"/>
        <c:lblOffset val="100"/>
        <c:noMultiLvlLbl val="0"/>
      </c:catAx>
      <c:valAx>
        <c:axId val="4173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732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35049736688123"/>
          <c:y val="0.3453722902921772"/>
          <c:w val="0.16116724668708002"/>
          <c:h val="0.250972263696885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6666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>
              <a:lumMod val="75000"/>
              <a:lumOff val="25000"/>
            </a:schemeClr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[GitcoffeeOrdersData.xlsx]Country barchat!TotalSales</c:name>
    <c:fmtId val="2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 по странам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'Country barchat'!$B$3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9644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21FF85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671-4430-BE7F-34DCF772E33A}"/>
              </c:ext>
            </c:extLst>
          </c:dPt>
          <c:dPt>
            <c:idx val="1"/>
            <c:invertIfNegative val="0"/>
            <c:bubble3D val="0"/>
            <c:spPr>
              <a:solidFill>
                <a:srgbClr val="00C85A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671-4430-BE7F-34DCF772E33A}"/>
              </c:ext>
            </c:extLst>
          </c:dPt>
          <c:dPt>
            <c:idx val="2"/>
            <c:invertIfNegative val="0"/>
            <c:bubble3D val="0"/>
            <c:spPr>
              <a:solidFill>
                <a:srgbClr val="00642D"/>
              </a:solidFill>
              <a:ln w="2540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671-4430-BE7F-34DCF772E33A}"/>
              </c:ext>
            </c:extLst>
          </c:dPt>
          <c:cat>
            <c:strRef>
              <c:f>'Country barchat'!$A$4:$A$6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'Country barchat'!$B$4:$B$6</c:f>
              <c:numCache>
                <c:formatCode>[$$-409]#\ ##0</c:formatCode>
                <c:ptCount val="3"/>
                <c:pt idx="0">
                  <c:v>57.510000000000005</c:v>
                </c:pt>
                <c:pt idx="1">
                  <c:v>210.69499999999996</c:v>
                </c:pt>
                <c:pt idx="2">
                  <c:v>964.53999999999974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1-4430-BE7F-34DCF772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2858111"/>
        <c:axId val="488962607"/>
      </c:barChart>
      <c:catAx>
        <c:axId val="53285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62607"/>
        <c:crosses val="autoZero"/>
        <c:auto val="1"/>
        <c:lblAlgn val="ctr"/>
        <c:lblOffset val="100"/>
        <c:noMultiLvlLbl val="0"/>
      </c:catAx>
      <c:valAx>
        <c:axId val="48896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85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8F8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[GitcoffeeOrdersData.xlsx]Top5Customers!TotalSales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Топ</a:t>
            </a:r>
            <a:r>
              <a:rPr lang="ru-RU" baseline="0"/>
              <a:t> 5 покупателей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4"/>
        <c:spPr>
          <a:solidFill>
            <a:srgbClr val="009644"/>
          </a:solidFill>
          <a:ln w="2540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21FF85"/>
          </a:solidFill>
          <a:ln w="25400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00C85A"/>
          </a:solidFill>
          <a:ln w="25400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00642D"/>
          </a:solidFill>
          <a:ln w="25400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009644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7D9A-46A8-91D9-F19E3BD36CA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7D9A-46A8-91D9-F19E3BD36CA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7D9A-46A8-91D9-F19E3BD36CA7}"/>
              </c:ext>
            </c:extLst>
          </c:dPt>
          <c:cat>
            <c:strRef>
              <c:f>Top5Customers!$A$4:$A$8</c:f>
              <c:strCache>
                <c:ptCount val="5"/>
                <c:pt idx="0">
                  <c:v>Cletis Giacomazzo</c:v>
                </c:pt>
                <c:pt idx="1">
                  <c:v>Jimmy Dymoke</c:v>
                </c:pt>
                <c:pt idx="2">
                  <c:v>Rozele Relton</c:v>
                </c:pt>
                <c:pt idx="3">
                  <c:v>Nataniel Helkin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[$$-409]#\ ##0</c:formatCode>
                <c:ptCount val="5"/>
                <c:pt idx="0">
                  <c:v>47.8</c:v>
                </c:pt>
                <c:pt idx="1">
                  <c:v>53.759999999999991</c:v>
                </c:pt>
                <c:pt idx="2">
                  <c:v>59.4</c:v>
                </c:pt>
                <c:pt idx="3">
                  <c:v>79.25</c:v>
                </c:pt>
                <c:pt idx="4">
                  <c:v>79.25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9A-46A8-91D9-F19E3BD36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2858111"/>
        <c:axId val="488962607"/>
      </c:barChart>
      <c:catAx>
        <c:axId val="53285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962607"/>
        <c:crosses val="autoZero"/>
        <c:auto val="1"/>
        <c:lblAlgn val="ctr"/>
        <c:lblOffset val="100"/>
        <c:noMultiLvlLbl val="0"/>
      </c:catAx>
      <c:valAx>
        <c:axId val="48896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285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8F8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206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2</xdr:rowOff>
    </xdr:from>
    <xdr:to>
      <xdr:col>25</xdr:col>
      <xdr:colOff>608263</xdr:colOff>
      <xdr:row>5</xdr:row>
      <xdr:rowOff>1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CA6B25A-48D7-470C-81D1-119AB0BBBB1F}"/>
            </a:ext>
          </a:extLst>
        </xdr:cNvPr>
        <xdr:cNvSpPr/>
      </xdr:nvSpPr>
      <xdr:spPr>
        <a:xfrm>
          <a:off x="113632" y="63502"/>
          <a:ext cx="14822236" cy="735262"/>
        </a:xfrm>
        <a:prstGeom prst="rect">
          <a:avLst/>
        </a:prstGeom>
        <a:solidFill>
          <a:srgbClr val="6666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ctr"/>
          <a:r>
            <a:rPr lang="ru-RU" sz="4400" baseline="0"/>
            <a:t>Анализ продаж кофе</a:t>
          </a:r>
          <a:endParaRPr lang="ru-RU" sz="44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13</xdr:col>
      <xdr:colOff>610576</xdr:colOff>
      <xdr:row>35</xdr:row>
      <xdr:rowOff>185615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6D5670B-ED91-4055-AAF7-3F480A1D6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1985</xdr:colOff>
      <xdr:row>5</xdr:row>
      <xdr:rowOff>52932</xdr:rowOff>
    </xdr:from>
    <xdr:to>
      <xdr:col>14</xdr:col>
      <xdr:colOff>0</xdr:colOff>
      <xdr:row>15</xdr:row>
      <xdr:rowOff>179295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5" name="Order Date 1">
              <a:extLst>
                <a:ext uri="{FF2B5EF4-FFF2-40B4-BE49-F238E27FC236}">
                  <a16:creationId xmlns:a16="http://schemas.microsoft.com/office/drawing/2014/main" id="{566D2C90-BC8A-47E0-A397-4DB4673623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4885" y="853032"/>
              <a:ext cx="7922815" cy="1656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4813</xdr:colOff>
      <xdr:row>11</xdr:row>
      <xdr:rowOff>2513</xdr:rowOff>
    </xdr:from>
    <xdr:to>
      <xdr:col>20</xdr:col>
      <xdr:colOff>0</xdr:colOff>
      <xdr:row>16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Size 1">
              <a:extLst>
                <a:ext uri="{FF2B5EF4-FFF2-40B4-BE49-F238E27FC236}">
                  <a16:creationId xmlns:a16="http://schemas.microsoft.com/office/drawing/2014/main" id="{07E0FAFF-E3D9-491F-AAE8-9A48F51A00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2578" y="1623631"/>
              <a:ext cx="3058128" cy="931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</xdr:colOff>
      <xdr:row>6</xdr:row>
      <xdr:rowOff>5685</xdr:rowOff>
    </xdr:from>
    <xdr:to>
      <xdr:col>26</xdr:col>
      <xdr:colOff>0</xdr:colOff>
      <xdr:row>10</xdr:row>
      <xdr:rowOff>4884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Roast Type Name 1">
              <a:extLst>
                <a:ext uri="{FF2B5EF4-FFF2-40B4-BE49-F238E27FC236}">
                  <a16:creationId xmlns:a16="http://schemas.microsoft.com/office/drawing/2014/main" id="{85B4D699-8955-4A46-9B50-8CD9F4A570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87766" y="887214"/>
              <a:ext cx="6185646" cy="6715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37353</xdr:colOff>
      <xdr:row>10</xdr:row>
      <xdr:rowOff>57294</xdr:rowOff>
    </xdr:from>
    <xdr:to>
      <xdr:col>25</xdr:col>
      <xdr:colOff>590176</xdr:colOff>
      <xdr:row>15</xdr:row>
      <xdr:rowOff>171824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Loyality card 1">
              <a:extLst>
                <a:ext uri="{FF2B5EF4-FFF2-40B4-BE49-F238E27FC236}">
                  <a16:creationId xmlns:a16="http://schemas.microsoft.com/office/drawing/2014/main" id="{E07F3942-FDE5-4417-BBC2-106F4F49DB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 card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67353" y="1587644"/>
              <a:ext cx="3048373" cy="914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15</xdr:col>
      <xdr:colOff>0</xdr:colOff>
      <xdr:row>17</xdr:row>
      <xdr:rowOff>0</xdr:rowOff>
    </xdr:from>
    <xdr:to>
      <xdr:col>26</xdr:col>
      <xdr:colOff>0</xdr:colOff>
      <xdr:row>26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1376780-9DF8-4C7E-B3F8-F288A3F6E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114914</xdr:colOff>
      <xdr:row>26</xdr:row>
      <xdr:rowOff>64638</xdr:rowOff>
    </xdr:from>
    <xdr:to>
      <xdr:col>26</xdr:col>
      <xdr:colOff>8052</xdr:colOff>
      <xdr:row>36</xdr:row>
      <xdr:rowOff>2563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AA83D260-8E37-4582-8DC0-EC7B2CF82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159124</xdr:colOff>
      <xdr:row>13</xdr:row>
      <xdr:rowOff>26333</xdr:rowOff>
    </xdr:from>
    <xdr:to>
      <xdr:col>15</xdr:col>
      <xdr:colOff>98799</xdr:colOff>
      <xdr:row>31</xdr:row>
      <xdr:rowOff>80308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59579B-5175-4EC1-BF67-64B689F8F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57150</xdr:colOff>
      <xdr:row>1</xdr:row>
      <xdr:rowOff>44450</xdr:rowOff>
    </xdr:from>
    <xdr:to>
      <xdr:col>15</xdr:col>
      <xdr:colOff>38100</xdr:colOff>
      <xdr:row>11</xdr:row>
      <xdr:rowOff>29882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Order Date">
              <a:extLst>
                <a:ext uri="{FF2B5EF4-FFF2-40B4-BE49-F238E27FC236}">
                  <a16:creationId xmlns:a16="http://schemas.microsoft.com/office/drawing/2014/main" id="{FA48CE93-2EB7-46CA-B802-D5EB27E1C2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7800" y="228600"/>
              <a:ext cx="54673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156135</xdr:colOff>
      <xdr:row>5</xdr:row>
      <xdr:rowOff>100108</xdr:rowOff>
    </xdr:from>
    <xdr:to>
      <xdr:col>18</xdr:col>
      <xdr:colOff>156136</xdr:colOff>
      <xdr:row>11</xdr:row>
      <xdr:rowOff>44824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ize">
              <a:extLst>
                <a:ext uri="{FF2B5EF4-FFF2-40B4-BE49-F238E27FC236}">
                  <a16:creationId xmlns:a16="http://schemas.microsoft.com/office/drawing/2014/main" id="{3B5B4017-8A68-4B38-89DC-82577337F0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10900" y="1033932"/>
              <a:ext cx="1837765" cy="10653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179668</xdr:colOff>
      <xdr:row>1</xdr:row>
      <xdr:rowOff>41462</xdr:rowOff>
    </xdr:from>
    <xdr:to>
      <xdr:col>21</xdr:col>
      <xdr:colOff>261471</xdr:colOff>
      <xdr:row>5</xdr:row>
      <xdr:rowOff>13446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Roast Type Name">
              <a:extLst>
                <a:ext uri="{FF2B5EF4-FFF2-40B4-BE49-F238E27FC236}">
                  <a16:creationId xmlns:a16="http://schemas.microsoft.com/office/drawing/2014/main" id="{1E8CB469-1CC5-4AE8-A936-EEA69C4DD3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34433" y="228227"/>
              <a:ext cx="3757332" cy="7190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235324</xdr:colOff>
      <xdr:row>5</xdr:row>
      <xdr:rowOff>102348</xdr:rowOff>
    </xdr:from>
    <xdr:to>
      <xdr:col>21</xdr:col>
      <xdr:colOff>235323</xdr:colOff>
      <xdr:row>11</xdr:row>
      <xdr:rowOff>29883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Loyality card">
              <a:extLst>
                <a:ext uri="{FF2B5EF4-FFF2-40B4-BE49-F238E27FC236}">
                  <a16:creationId xmlns:a16="http://schemas.microsoft.com/office/drawing/2014/main" id="{1EE323BB-D5C4-4417-8B4D-F03FFA9C27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i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27853" y="1036172"/>
              <a:ext cx="1837764" cy="10481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564028</xdr:colOff>
      <xdr:row>7</xdr:row>
      <xdr:rowOff>59018</xdr:rowOff>
    </xdr:from>
    <xdr:to>
      <xdr:col>10</xdr:col>
      <xdr:colOff>134470</xdr:colOff>
      <xdr:row>22</xdr:row>
      <xdr:rowOff>747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E599C09-82B2-40A6-85F8-F0898668F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422087</xdr:colOff>
      <xdr:row>12</xdr:row>
      <xdr:rowOff>29136</xdr:rowOff>
    </xdr:from>
    <xdr:to>
      <xdr:col>9</xdr:col>
      <xdr:colOff>605117</xdr:colOff>
      <xdr:row>26</xdr:row>
      <xdr:rowOff>157630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0BF9F77-C229-4276-81A9-D9D94ACA1E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lar/Downloads/coffeeOrdersProject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TotalSales"/>
      <sheetName val="CountryBarChart"/>
      <sheetName val="Top5Customers"/>
      <sheetName val="orders"/>
      <sheetName val="customers"/>
      <sheetName val="products"/>
    </sheetNames>
    <sheetDataSet>
      <sheetData sheetId="0"/>
      <sheetData sheetId="1"/>
      <sheetData sheetId="2"/>
      <sheetData sheetId="3"/>
      <sheetData sheetId="4">
        <row r="1">
          <cell r="K1" t="str">
            <v>Size</v>
          </cell>
        </row>
        <row r="2">
          <cell r="D2" t="str">
            <v>R-M-1</v>
          </cell>
        </row>
        <row r="3">
          <cell r="D3" t="str">
            <v>E-M-0.5</v>
          </cell>
        </row>
        <row r="4">
          <cell r="D4" t="str">
            <v>A-L-1</v>
          </cell>
        </row>
        <row r="5">
          <cell r="D5" t="str">
            <v>E-M-1</v>
          </cell>
        </row>
        <row r="6">
          <cell r="D6" t="str">
            <v>R-L-2.5</v>
          </cell>
        </row>
        <row r="7">
          <cell r="D7" t="str">
            <v>L-D-1</v>
          </cell>
        </row>
        <row r="8">
          <cell r="D8" t="str">
            <v>E-D-0.5</v>
          </cell>
        </row>
        <row r="9">
          <cell r="D9" t="str">
            <v>L-L-0.2</v>
          </cell>
        </row>
        <row r="10">
          <cell r="D10" t="str">
            <v>R-M-0.5</v>
          </cell>
        </row>
        <row r="11">
          <cell r="D11" t="str">
            <v>R-M-0.5</v>
          </cell>
        </row>
        <row r="12">
          <cell r="D12" t="str">
            <v>A-D-1</v>
          </cell>
        </row>
        <row r="13">
          <cell r="D13" t="str">
            <v>E-L-2.5</v>
          </cell>
        </row>
        <row r="14">
          <cell r="D14" t="str">
            <v>R-M-1</v>
          </cell>
        </row>
        <row r="15">
          <cell r="D15" t="str">
            <v>R-D-2.5</v>
          </cell>
        </row>
        <row r="16">
          <cell r="D16" t="str">
            <v>L-D-0.2</v>
          </cell>
        </row>
        <row r="17">
          <cell r="D17" t="str">
            <v>R-M-2.5</v>
          </cell>
        </row>
        <row r="18">
          <cell r="D18" t="str">
            <v>A-M-0.2</v>
          </cell>
        </row>
        <row r="19">
          <cell r="D19" t="str">
            <v>A-L-1</v>
          </cell>
        </row>
        <row r="20">
          <cell r="D20" t="str">
            <v>R-D-2.5</v>
          </cell>
        </row>
        <row r="21">
          <cell r="D21" t="str">
            <v>A-M-0.2</v>
          </cell>
        </row>
        <row r="22">
          <cell r="D22" t="str">
            <v>E-D-0.2</v>
          </cell>
        </row>
        <row r="23">
          <cell r="D23" t="str">
            <v>A-D-0.2</v>
          </cell>
        </row>
        <row r="24">
          <cell r="D24" t="str">
            <v>R-M-2.5</v>
          </cell>
        </row>
        <row r="25">
          <cell r="D25" t="str">
            <v>A-D-0.2</v>
          </cell>
        </row>
        <row r="26">
          <cell r="D26" t="str">
            <v>A-M-1</v>
          </cell>
        </row>
        <row r="27">
          <cell r="D27" t="str">
            <v>E-M-0.2</v>
          </cell>
        </row>
        <row r="28">
          <cell r="D28" t="str">
            <v>A-M-0.5</v>
          </cell>
        </row>
        <row r="29">
          <cell r="D29" t="str">
            <v>A-M-0.2</v>
          </cell>
        </row>
        <row r="30">
          <cell r="D30" t="str">
            <v>A-D-0.5</v>
          </cell>
        </row>
        <row r="31">
          <cell r="D31" t="str">
            <v>A-D-1</v>
          </cell>
        </row>
        <row r="32">
          <cell r="D32" t="str">
            <v>L-M-0.2</v>
          </cell>
        </row>
        <row r="33">
          <cell r="D33" t="str">
            <v>A-D-0.5</v>
          </cell>
        </row>
        <row r="34">
          <cell r="D34" t="str">
            <v>L-M-0.5</v>
          </cell>
        </row>
        <row r="35">
          <cell r="D35" t="str">
            <v>L-L-0.2</v>
          </cell>
        </row>
        <row r="36">
          <cell r="D36" t="str">
            <v>L-L-0.5</v>
          </cell>
        </row>
        <row r="37">
          <cell r="D37" t="str">
            <v>A-D-0.5</v>
          </cell>
        </row>
        <row r="38">
          <cell r="D38" t="str">
            <v>L-M-0.2</v>
          </cell>
        </row>
        <row r="39">
          <cell r="D39" t="str">
            <v>L-L-0.5</v>
          </cell>
        </row>
        <row r="40">
          <cell r="D40" t="str">
            <v>R-M-2.5</v>
          </cell>
        </row>
        <row r="41">
          <cell r="D41" t="str">
            <v>R-M-1</v>
          </cell>
        </row>
        <row r="42">
          <cell r="D42" t="str">
            <v>L-M-1</v>
          </cell>
        </row>
        <row r="43">
          <cell r="D43" t="str">
            <v>E-D-0.2</v>
          </cell>
        </row>
        <row r="44">
          <cell r="D44" t="str">
            <v>R-D-0.2</v>
          </cell>
        </row>
        <row r="45">
          <cell r="D45" t="str">
            <v>L-L-2.5</v>
          </cell>
        </row>
        <row r="46">
          <cell r="D46" t="str">
            <v>E-M-0.5</v>
          </cell>
        </row>
        <row r="47">
          <cell r="D47" t="str">
            <v>L-D-2.5</v>
          </cell>
        </row>
        <row r="48">
          <cell r="D48" t="str">
            <v>E-M-2.5</v>
          </cell>
        </row>
        <row r="49">
          <cell r="D49" t="str">
            <v>A-L-0.2</v>
          </cell>
        </row>
        <row r="50">
          <cell r="D50" t="str">
            <v>A-D-2.5</v>
          </cell>
        </row>
        <row r="51">
          <cell r="D51" t="str">
            <v>A-L-1</v>
          </cell>
        </row>
        <row r="52">
          <cell r="D52" t="str">
            <v>L-D-0.5</v>
          </cell>
        </row>
        <row r="53">
          <cell r="D53" t="str">
            <v>L-L-2.5</v>
          </cell>
        </row>
        <row r="54">
          <cell r="D54" t="str">
            <v>R-M-0.5</v>
          </cell>
        </row>
        <row r="55">
          <cell r="D55" t="str">
            <v>L-L-2.5</v>
          </cell>
        </row>
        <row r="56">
          <cell r="D56" t="str">
            <v>L-M-1</v>
          </cell>
        </row>
        <row r="57">
          <cell r="D57" t="str">
            <v>L-L-1</v>
          </cell>
        </row>
        <row r="58">
          <cell r="D58" t="str">
            <v>E-D-0.2</v>
          </cell>
        </row>
        <row r="59">
          <cell r="D59" t="str">
            <v>E-L-1</v>
          </cell>
        </row>
        <row r="60">
          <cell r="D60" t="str">
            <v>L-D-2.5</v>
          </cell>
        </row>
        <row r="61">
          <cell r="D61" t="str">
            <v>L-M-0.5</v>
          </cell>
        </row>
        <row r="62">
          <cell r="D62" t="str">
            <v>A-D-2.5</v>
          </cell>
        </row>
        <row r="63">
          <cell r="D63" t="str">
            <v>R-D-0.5</v>
          </cell>
        </row>
        <row r="64">
          <cell r="D64" t="str">
            <v>L-L-0.2</v>
          </cell>
        </row>
        <row r="65">
          <cell r="D65" t="str">
            <v>A-M-0.5</v>
          </cell>
        </row>
        <row r="66">
          <cell r="D66" t="str">
            <v>R-M-0.5</v>
          </cell>
        </row>
        <row r="67">
          <cell r="D67" t="str">
            <v>R-D-2.5</v>
          </cell>
        </row>
        <row r="68">
          <cell r="D68" t="str">
            <v>R-L-0.5</v>
          </cell>
        </row>
        <row r="69">
          <cell r="D69" t="str">
            <v>L-L-0.2</v>
          </cell>
        </row>
        <row r="70">
          <cell r="D70" t="str">
            <v>R-M-0.2</v>
          </cell>
        </row>
        <row r="71">
          <cell r="D71" t="str">
            <v>R-M-1</v>
          </cell>
        </row>
        <row r="72">
          <cell r="D72" t="str">
            <v>E-L-2.5</v>
          </cell>
        </row>
        <row r="73">
          <cell r="D73" t="str">
            <v>L-L-0.2</v>
          </cell>
        </row>
        <row r="74">
          <cell r="D74" t="str">
            <v>A-M-2.5</v>
          </cell>
        </row>
        <row r="75">
          <cell r="D75" t="str">
            <v>L-M-0.2</v>
          </cell>
        </row>
        <row r="76">
          <cell r="D76" t="str">
            <v>E-L-0.5</v>
          </cell>
        </row>
        <row r="77">
          <cell r="D77" t="str">
            <v>R-D-1</v>
          </cell>
        </row>
        <row r="78">
          <cell r="D78" t="str">
            <v>R-L-0.2</v>
          </cell>
        </row>
        <row r="79">
          <cell r="D79" t="str">
            <v>E-D-0.2</v>
          </cell>
        </row>
        <row r="80">
          <cell r="D80" t="str">
            <v>A-M-0.5</v>
          </cell>
        </row>
        <row r="81">
          <cell r="D81" t="str">
            <v>R-L-1</v>
          </cell>
        </row>
        <row r="82">
          <cell r="D82" t="str">
            <v>A-L-0.5</v>
          </cell>
        </row>
        <row r="83">
          <cell r="D83" t="str">
            <v>L-L-2.5</v>
          </cell>
        </row>
        <row r="84">
          <cell r="D84" t="str">
            <v>L-M-2.5</v>
          </cell>
        </row>
        <row r="85">
          <cell r="D85" t="str">
            <v>R-D-2.5</v>
          </cell>
        </row>
        <row r="86">
          <cell r="D86" t="str">
            <v>L-L-0.5</v>
          </cell>
        </row>
        <row r="87">
          <cell r="D87" t="str">
            <v>A-L-2.5</v>
          </cell>
        </row>
        <row r="88">
          <cell r="D88" t="str">
            <v>A-D-0.2</v>
          </cell>
        </row>
        <row r="89">
          <cell r="D89" t="str">
            <v>A-M-1</v>
          </cell>
        </row>
        <row r="90">
          <cell r="D90" t="str">
            <v>R-L-1</v>
          </cell>
        </row>
        <row r="91">
          <cell r="D91" t="str">
            <v>A-L-1</v>
          </cell>
        </row>
        <row r="92">
          <cell r="D92" t="str">
            <v>A-L-1</v>
          </cell>
        </row>
        <row r="93">
          <cell r="D93" t="str">
            <v>A-M-2.5</v>
          </cell>
        </row>
        <row r="94">
          <cell r="D94" t="str">
            <v>E-L-1</v>
          </cell>
        </row>
        <row r="95">
          <cell r="D95" t="str">
            <v>E-L-0.5</v>
          </cell>
        </row>
        <row r="96">
          <cell r="D96" t="str">
            <v>A-D-0.2</v>
          </cell>
        </row>
        <row r="97">
          <cell r="D97" t="str">
            <v>A-M-2.5</v>
          </cell>
        </row>
        <row r="98">
          <cell r="D98" t="str">
            <v>A-D-0.2</v>
          </cell>
        </row>
        <row r="99">
          <cell r="D99" t="str">
            <v>A-M-0.5</v>
          </cell>
        </row>
        <row r="100">
          <cell r="D100" t="str">
            <v>A-D-0.2</v>
          </cell>
        </row>
        <row r="101">
          <cell r="D101" t="str">
            <v>L-M-0.2</v>
          </cell>
        </row>
        <row r="102">
          <cell r="D102" t="str">
            <v>A-L-0.2</v>
          </cell>
        </row>
        <row r="103">
          <cell r="D103" t="str">
            <v>L-D-2.5</v>
          </cell>
        </row>
        <row r="104">
          <cell r="D104" t="str">
            <v>L-D-1</v>
          </cell>
        </row>
        <row r="105">
          <cell r="D105" t="str">
            <v>R-M-0.2</v>
          </cell>
        </row>
        <row r="106">
          <cell r="D106" t="str">
            <v>L-M-1</v>
          </cell>
        </row>
        <row r="107">
          <cell r="D107" t="str">
            <v>A-M-0.5</v>
          </cell>
        </row>
        <row r="108">
          <cell r="D108" t="str">
            <v>E-D-1</v>
          </cell>
        </row>
        <row r="109">
          <cell r="D109" t="str">
            <v>R-M-0.5</v>
          </cell>
        </row>
        <row r="110">
          <cell r="D110" t="str">
            <v>A-M-0.5</v>
          </cell>
        </row>
        <row r="111">
          <cell r="D111" t="str">
            <v>L-D-0.5</v>
          </cell>
        </row>
        <row r="112">
          <cell r="D112" t="str">
            <v>E-L-0.2</v>
          </cell>
        </row>
        <row r="113">
          <cell r="D113" t="str">
            <v>R-D-0.5</v>
          </cell>
        </row>
        <row r="114">
          <cell r="D114" t="str">
            <v>A-M-1</v>
          </cell>
        </row>
        <row r="115">
          <cell r="D115" t="str">
            <v>L-M-1</v>
          </cell>
        </row>
        <row r="116">
          <cell r="D116" t="str">
            <v>R-L-0.2</v>
          </cell>
        </row>
        <row r="117">
          <cell r="D117" t="str">
            <v>L-L-1</v>
          </cell>
        </row>
        <row r="118">
          <cell r="D118" t="str">
            <v>L-L-0.2</v>
          </cell>
        </row>
        <row r="119">
          <cell r="D119" t="str">
            <v>L-L-0.5</v>
          </cell>
        </row>
        <row r="120">
          <cell r="D120" t="str">
            <v>E-D-0.5</v>
          </cell>
        </row>
        <row r="121">
          <cell r="D121" t="str">
            <v>E-M-0.2</v>
          </cell>
        </row>
        <row r="122">
          <cell r="D122" t="str">
            <v>A-L-0.2</v>
          </cell>
        </row>
        <row r="123">
          <cell r="D123" t="str">
            <v>E-M-1</v>
          </cell>
        </row>
        <row r="124">
          <cell r="D124" t="str">
            <v>A-D-0.5</v>
          </cell>
        </row>
        <row r="125">
          <cell r="D125" t="str">
            <v>L-L-2.5</v>
          </cell>
        </row>
        <row r="126">
          <cell r="D126" t="str">
            <v>L-M-0.2</v>
          </cell>
        </row>
        <row r="127">
          <cell r="D127" t="str">
            <v>L-M-0.5</v>
          </cell>
        </row>
        <row r="128">
          <cell r="D128" t="str">
            <v>A-M-1</v>
          </cell>
        </row>
        <row r="129">
          <cell r="D129" t="str">
            <v>L-D-1</v>
          </cell>
        </row>
        <row r="130">
          <cell r="D130" t="str">
            <v>A-M-0.5</v>
          </cell>
        </row>
        <row r="131">
          <cell r="D131" t="str">
            <v>E-D-1</v>
          </cell>
        </row>
        <row r="132">
          <cell r="D132" t="str">
            <v>A-L-2.5</v>
          </cell>
        </row>
        <row r="133">
          <cell r="D133" t="str">
            <v>E-D-0.5</v>
          </cell>
        </row>
        <row r="134">
          <cell r="D134" t="str">
            <v>A-L-2.5</v>
          </cell>
        </row>
        <row r="135">
          <cell r="D135" t="str">
            <v>L-D-1</v>
          </cell>
        </row>
        <row r="136">
          <cell r="D136" t="str">
            <v>E-M-2.5</v>
          </cell>
        </row>
        <row r="137">
          <cell r="D137" t="str">
            <v>A-L-0.5</v>
          </cell>
        </row>
        <row r="138">
          <cell r="D138" t="str">
            <v>A-D-0.2</v>
          </cell>
        </row>
        <row r="139">
          <cell r="D139" t="str">
            <v>E-L-2.5</v>
          </cell>
        </row>
        <row r="140">
          <cell r="D140" t="str">
            <v>E-D-1</v>
          </cell>
        </row>
        <row r="141">
          <cell r="D141" t="str">
            <v>L-D-1</v>
          </cell>
        </row>
        <row r="142">
          <cell r="D142" t="str">
            <v>L-D-2.5</v>
          </cell>
        </row>
        <row r="143">
          <cell r="D143" t="str">
            <v>A-L-0.2</v>
          </cell>
        </row>
        <row r="144">
          <cell r="D144" t="str">
            <v>E-L-2.5</v>
          </cell>
        </row>
        <row r="145">
          <cell r="D145" t="str">
            <v>L-M-0.5</v>
          </cell>
        </row>
        <row r="146">
          <cell r="D146" t="str">
            <v>E-L-2.5</v>
          </cell>
        </row>
        <row r="147">
          <cell r="D147" t="str">
            <v>L-M-0.2</v>
          </cell>
        </row>
        <row r="148">
          <cell r="D148" t="str">
            <v>L-M-1</v>
          </cell>
        </row>
        <row r="149">
          <cell r="D149" t="str">
            <v>E-M-1</v>
          </cell>
        </row>
        <row r="150">
          <cell r="D150" t="str">
            <v>E-D-0.2</v>
          </cell>
        </row>
        <row r="151">
          <cell r="D151" t="str">
            <v>A-M-2.5</v>
          </cell>
        </row>
        <row r="152">
          <cell r="D152" t="str">
            <v>L-D-1</v>
          </cell>
        </row>
        <row r="153">
          <cell r="D153" t="str">
            <v>A-M-1</v>
          </cell>
        </row>
        <row r="154">
          <cell r="D154" t="str">
            <v>R-M-2.5</v>
          </cell>
        </row>
        <row r="155">
          <cell r="D155" t="str">
            <v>R-D-0.2</v>
          </cell>
        </row>
        <row r="156">
          <cell r="D156" t="str">
            <v>A-D-2.5</v>
          </cell>
        </row>
        <row r="157">
          <cell r="D157" t="str">
            <v>A-M-2.5</v>
          </cell>
        </row>
        <row r="158">
          <cell r="D158" t="str">
            <v>A-M-2.5</v>
          </cell>
        </row>
        <row r="159">
          <cell r="D159" t="str">
            <v>R-D-2.5</v>
          </cell>
        </row>
        <row r="160">
          <cell r="D160" t="str">
            <v>R-D-2.5</v>
          </cell>
        </row>
        <row r="161">
          <cell r="D161" t="str">
            <v>L-L-2.5</v>
          </cell>
        </row>
        <row r="162">
          <cell r="D162" t="str">
            <v>E-M-0.5</v>
          </cell>
        </row>
        <row r="163">
          <cell r="D163" t="str">
            <v>A-L-0.5</v>
          </cell>
        </row>
        <row r="164">
          <cell r="D164" t="str">
            <v>E-D-0.5</v>
          </cell>
        </row>
        <row r="165">
          <cell r="D165" t="str">
            <v>R-D-0.2</v>
          </cell>
        </row>
        <row r="166">
          <cell r="D166" t="str">
            <v>E-D-0.5</v>
          </cell>
        </row>
        <row r="167">
          <cell r="D167" t="str">
            <v>R-D-1</v>
          </cell>
        </row>
        <row r="168">
          <cell r="D168" t="str">
            <v>R-D-0.5</v>
          </cell>
        </row>
        <row r="169">
          <cell r="D169" t="str">
            <v>E-M-0.5</v>
          </cell>
        </row>
        <row r="170">
          <cell r="D170" t="str">
            <v>A-M-0.5</v>
          </cell>
        </row>
        <row r="171">
          <cell r="D171" t="str">
            <v>R-D-1</v>
          </cell>
        </row>
        <row r="172">
          <cell r="D172" t="str">
            <v>E-L-2.5</v>
          </cell>
        </row>
        <row r="173">
          <cell r="D173" t="str">
            <v>E-M-2.5</v>
          </cell>
        </row>
        <row r="174">
          <cell r="D174" t="str">
            <v>E-D-0.5</v>
          </cell>
        </row>
        <row r="175">
          <cell r="D175" t="str">
            <v>R-M-2.5</v>
          </cell>
        </row>
        <row r="176">
          <cell r="D176" t="str">
            <v>E-L-2.5</v>
          </cell>
        </row>
        <row r="177">
          <cell r="D177" t="str">
            <v>E-M-2.5</v>
          </cell>
        </row>
        <row r="178">
          <cell r="D178" t="str">
            <v>E-L-2.5</v>
          </cell>
        </row>
        <row r="179">
          <cell r="D179" t="str">
            <v>R-L-2.5</v>
          </cell>
        </row>
        <row r="180">
          <cell r="D180" t="str">
            <v>A-L-1</v>
          </cell>
        </row>
        <row r="181">
          <cell r="D181" t="str">
            <v>A-D-0.2</v>
          </cell>
        </row>
        <row r="182">
          <cell r="D182" t="str">
            <v>E-L-0.2</v>
          </cell>
        </row>
        <row r="183">
          <cell r="D183" t="str">
            <v>A-D-0.5</v>
          </cell>
        </row>
        <row r="184">
          <cell r="D184" t="str">
            <v>R-D-0.5</v>
          </cell>
        </row>
        <row r="185">
          <cell r="D185" t="str">
            <v>E-M-0.2</v>
          </cell>
        </row>
        <row r="186">
          <cell r="D186" t="str">
            <v>A-L-0.5</v>
          </cell>
        </row>
        <row r="187">
          <cell r="D187" t="str">
            <v>E-D-0.5</v>
          </cell>
        </row>
        <row r="188">
          <cell r="D188" t="str">
            <v>R-M-2.5</v>
          </cell>
        </row>
        <row r="189">
          <cell r="D189" t="str">
            <v>L-M-0.5</v>
          </cell>
        </row>
        <row r="190">
          <cell r="D190" t="str">
            <v>E-L-0.2</v>
          </cell>
        </row>
        <row r="191">
          <cell r="D191" t="str">
            <v>L-M-1</v>
          </cell>
        </row>
        <row r="192">
          <cell r="D192" t="str">
            <v>L-M-2.5</v>
          </cell>
        </row>
        <row r="193">
          <cell r="D193" t="str">
            <v>L-D-0.2</v>
          </cell>
        </row>
        <row r="194">
          <cell r="D194" t="str">
            <v>E-D-1</v>
          </cell>
        </row>
        <row r="195">
          <cell r="D195" t="str">
            <v>E-L-1</v>
          </cell>
        </row>
        <row r="196">
          <cell r="D196" t="str">
            <v>E-D-0.5</v>
          </cell>
        </row>
        <row r="197">
          <cell r="D197" t="str">
            <v>A-L-1</v>
          </cell>
        </row>
        <row r="198">
          <cell r="D198" t="str">
            <v>E-L-0.5</v>
          </cell>
        </row>
        <row r="199">
          <cell r="D199" t="str">
            <v>L-D-2.5</v>
          </cell>
        </row>
        <row r="200">
          <cell r="D200" t="str">
            <v>L-D-2.5</v>
          </cell>
        </row>
        <row r="201">
          <cell r="D201" t="str">
            <v>L-L-0.5</v>
          </cell>
        </row>
        <row r="202">
          <cell r="D202" t="str">
            <v>E-M-1</v>
          </cell>
        </row>
        <row r="203">
          <cell r="D203" t="str">
            <v>L-L-0.5</v>
          </cell>
        </row>
        <row r="204">
          <cell r="D204" t="str">
            <v>L-D-2.5</v>
          </cell>
        </row>
        <row r="205">
          <cell r="D205" t="str">
            <v>L-L-0.2</v>
          </cell>
        </row>
        <row r="206">
          <cell r="D206" t="str">
            <v>E-M-1</v>
          </cell>
        </row>
        <row r="207">
          <cell r="D207" t="str">
            <v>R-D-0.2</v>
          </cell>
        </row>
        <row r="208">
          <cell r="D208" t="str">
            <v>A-M-1</v>
          </cell>
        </row>
        <row r="209">
          <cell r="D209" t="str">
            <v>A-M-0.5</v>
          </cell>
        </row>
        <row r="210">
          <cell r="D210" t="str">
            <v>E-D-0.5</v>
          </cell>
        </row>
        <row r="211">
          <cell r="D211" t="str">
            <v>A-M-0.5</v>
          </cell>
        </row>
        <row r="212">
          <cell r="D212" t="str">
            <v>L-D-1</v>
          </cell>
        </row>
        <row r="213">
          <cell r="D213" t="str">
            <v>E-L-0.5</v>
          </cell>
        </row>
        <row r="214">
          <cell r="D214" t="str">
            <v>E-D-0.2</v>
          </cell>
        </row>
        <row r="215">
          <cell r="D215" t="str">
            <v>R-D-2.5</v>
          </cell>
        </row>
        <row r="216">
          <cell r="D216" t="str">
            <v>L-L-1</v>
          </cell>
        </row>
        <row r="217">
          <cell r="D217" t="str">
            <v>L-D-0.2</v>
          </cell>
        </row>
        <row r="218">
          <cell r="D218" t="str">
            <v>L-M-1</v>
          </cell>
        </row>
        <row r="219">
          <cell r="D219" t="str">
            <v>E-L-0.5</v>
          </cell>
        </row>
        <row r="220">
          <cell r="D220" t="str">
            <v>A-M-1</v>
          </cell>
        </row>
        <row r="221">
          <cell r="D221" t="str">
            <v>R-L-0.2</v>
          </cell>
        </row>
        <row r="222">
          <cell r="D222" t="str">
            <v>R-M-0.2</v>
          </cell>
        </row>
        <row r="223">
          <cell r="D223" t="str">
            <v>A-L-1</v>
          </cell>
        </row>
        <row r="224">
          <cell r="D224" t="str">
            <v>L-D-0.5</v>
          </cell>
        </row>
        <row r="225">
          <cell r="D225" t="str">
            <v>E-L-1</v>
          </cell>
        </row>
        <row r="226">
          <cell r="D226" t="str">
            <v>L-D-2.5</v>
          </cell>
        </row>
        <row r="227">
          <cell r="D227" t="str">
            <v>R-L-0.2</v>
          </cell>
        </row>
        <row r="228">
          <cell r="D228" t="str">
            <v>A-M-2.5</v>
          </cell>
        </row>
        <row r="229">
          <cell r="D229" t="str">
            <v>R-D-0.2</v>
          </cell>
        </row>
        <row r="230">
          <cell r="D230" t="str">
            <v>R-L-0.2</v>
          </cell>
        </row>
        <row r="231">
          <cell r="D231" t="str">
            <v>L-M-0.2</v>
          </cell>
        </row>
        <row r="232">
          <cell r="D232" t="str">
            <v>A-M-2.5</v>
          </cell>
        </row>
        <row r="233">
          <cell r="D233" t="str">
            <v>L-M-0.2</v>
          </cell>
        </row>
        <row r="234">
          <cell r="D234" t="str">
            <v>L-L-0.2</v>
          </cell>
        </row>
        <row r="235">
          <cell r="D235" t="str">
            <v>E-M-0.2</v>
          </cell>
        </row>
        <row r="236">
          <cell r="D236" t="str">
            <v>L-L-2.5</v>
          </cell>
        </row>
        <row r="237">
          <cell r="D237" t="str">
            <v>L-L-2.5</v>
          </cell>
        </row>
        <row r="238">
          <cell r="D238" t="str">
            <v>L-D-2.5</v>
          </cell>
        </row>
        <row r="239">
          <cell r="D239" t="str">
            <v>R-L-0.2</v>
          </cell>
        </row>
        <row r="240">
          <cell r="D240" t="str">
            <v>R-M-2.5</v>
          </cell>
        </row>
        <row r="241">
          <cell r="D241" t="str">
            <v>E-L-1</v>
          </cell>
        </row>
        <row r="242">
          <cell r="D242" t="str">
            <v>A-M-2.5</v>
          </cell>
        </row>
        <row r="243">
          <cell r="D243" t="str">
            <v>R-M-2.5</v>
          </cell>
        </row>
        <row r="244">
          <cell r="D244" t="str">
            <v>E-D-1</v>
          </cell>
        </row>
        <row r="245">
          <cell r="D245" t="str">
            <v>E-D-0.5</v>
          </cell>
        </row>
        <row r="246">
          <cell r="D246" t="str">
            <v>L-M-2.5</v>
          </cell>
        </row>
        <row r="247">
          <cell r="D247" t="str">
            <v>L-L-0.2</v>
          </cell>
        </row>
        <row r="248">
          <cell r="D248" t="str">
            <v>L-D-1</v>
          </cell>
        </row>
        <row r="249">
          <cell r="D249" t="str">
            <v>R-L-0.2</v>
          </cell>
        </row>
        <row r="250">
          <cell r="D250" t="str">
            <v>A-D-1</v>
          </cell>
        </row>
        <row r="251">
          <cell r="D251" t="str">
            <v>L-L-1</v>
          </cell>
        </row>
        <row r="252">
          <cell r="D252" t="str">
            <v>R-M-0.2</v>
          </cell>
        </row>
        <row r="253">
          <cell r="D253" t="str">
            <v>E-M-1</v>
          </cell>
        </row>
        <row r="254">
          <cell r="D254" t="str">
            <v>A-D-1</v>
          </cell>
        </row>
        <row r="255">
          <cell r="D255" t="str">
            <v>L-M-1</v>
          </cell>
        </row>
        <row r="256">
          <cell r="D256" t="str">
            <v>R-L-0.5</v>
          </cell>
        </row>
        <row r="257">
          <cell r="D257" t="str">
            <v>R-L-0.5</v>
          </cell>
        </row>
        <row r="258">
          <cell r="D258" t="str">
            <v>L-M-0.5</v>
          </cell>
        </row>
        <row r="259">
          <cell r="D259" t="str">
            <v>E-D-2.5</v>
          </cell>
        </row>
        <row r="260">
          <cell r="D260" t="str">
            <v>E-D-2.5</v>
          </cell>
        </row>
        <row r="261">
          <cell r="D261" t="str">
            <v>R-M-0.2</v>
          </cell>
        </row>
        <row r="262">
          <cell r="D262" t="str">
            <v>R-L-2.5</v>
          </cell>
        </row>
        <row r="263">
          <cell r="D263" t="str">
            <v>R-L-1</v>
          </cell>
        </row>
        <row r="264">
          <cell r="D264" t="str">
            <v>E-M-1</v>
          </cell>
        </row>
        <row r="265">
          <cell r="D265" t="str">
            <v>L-M-2.5</v>
          </cell>
        </row>
        <row r="266">
          <cell r="D266" t="str">
            <v>R-L-1</v>
          </cell>
        </row>
        <row r="267">
          <cell r="D267" t="str">
            <v>A-D-0.5</v>
          </cell>
        </row>
        <row r="268">
          <cell r="D268" t="str">
            <v>E-D-1</v>
          </cell>
        </row>
        <row r="269">
          <cell r="D269" t="str">
            <v>E-D-0.2</v>
          </cell>
        </row>
        <row r="270">
          <cell r="D270" t="str">
            <v>A-D-1</v>
          </cell>
        </row>
        <row r="271">
          <cell r="D271" t="str">
            <v>A-D-0.2</v>
          </cell>
        </row>
        <row r="272">
          <cell r="D272" t="str">
            <v>E-D-0.5</v>
          </cell>
        </row>
        <row r="273">
          <cell r="D273" t="str">
            <v>A-D-0.2</v>
          </cell>
        </row>
        <row r="274">
          <cell r="D274" t="str">
            <v>R-L-1</v>
          </cell>
        </row>
        <row r="275">
          <cell r="D275" t="str">
            <v>A-L-0.2</v>
          </cell>
        </row>
        <row r="276">
          <cell r="D276" t="str">
            <v>A-M-2.5</v>
          </cell>
        </row>
        <row r="277">
          <cell r="D277" t="str">
            <v>E-L-2.5</v>
          </cell>
        </row>
        <row r="278">
          <cell r="D278" t="str">
            <v>R-L-2.5</v>
          </cell>
        </row>
        <row r="279">
          <cell r="D279" t="str">
            <v>E-L-1</v>
          </cell>
        </row>
        <row r="280">
          <cell r="D280" t="str">
            <v>A-L-0.2</v>
          </cell>
        </row>
        <row r="281">
          <cell r="D281" t="str">
            <v>L-M-2.5</v>
          </cell>
        </row>
        <row r="282">
          <cell r="D282" t="str">
            <v>E-M-0.5</v>
          </cell>
        </row>
        <row r="283">
          <cell r="D283" t="str">
            <v>E-L-1</v>
          </cell>
        </row>
        <row r="284">
          <cell r="D284" t="str">
            <v>A-L-0.5</v>
          </cell>
        </row>
        <row r="285">
          <cell r="D285" t="str">
            <v>R-D-0.5</v>
          </cell>
        </row>
        <row r="286">
          <cell r="D286" t="str">
            <v>E-M-2.5</v>
          </cell>
        </row>
        <row r="287">
          <cell r="D287" t="str">
            <v>L-L-2.5</v>
          </cell>
        </row>
        <row r="288">
          <cell r="D288" t="str">
            <v>A-M-0.2</v>
          </cell>
        </row>
        <row r="289">
          <cell r="D289" t="str">
            <v>R-L-0.2</v>
          </cell>
        </row>
        <row r="290">
          <cell r="D290" t="str">
            <v>E-M-0.5</v>
          </cell>
        </row>
        <row r="291">
          <cell r="D291" t="str">
            <v>R-D-0.2</v>
          </cell>
        </row>
        <row r="292">
          <cell r="D292" t="str">
            <v>A-D-1</v>
          </cell>
        </row>
        <row r="293">
          <cell r="D293" t="str">
            <v>E-M-0.5</v>
          </cell>
        </row>
        <row r="294">
          <cell r="D294" t="str">
            <v>A-D-0.5</v>
          </cell>
        </row>
        <row r="295">
          <cell r="D295" t="str">
            <v>A-D-0.5</v>
          </cell>
        </row>
        <row r="296">
          <cell r="D296" t="str">
            <v>E-L-1</v>
          </cell>
        </row>
        <row r="297">
          <cell r="D297" t="str">
            <v>E-M-1</v>
          </cell>
        </row>
        <row r="298">
          <cell r="D298" t="str">
            <v>R-M-0.5</v>
          </cell>
        </row>
        <row r="299">
          <cell r="D299" t="str">
            <v>R-D-0.5</v>
          </cell>
        </row>
        <row r="300">
          <cell r="D300" t="str">
            <v>E-L-0.2</v>
          </cell>
        </row>
        <row r="301">
          <cell r="D301" t="str">
            <v>E-L-2.5</v>
          </cell>
        </row>
        <row r="302">
          <cell r="D302" t="str">
            <v>A-L-1</v>
          </cell>
        </row>
        <row r="303">
          <cell r="D303" t="str">
            <v>L-D-0.2</v>
          </cell>
        </row>
        <row r="304">
          <cell r="D304" t="str">
            <v>A-M-0.5</v>
          </cell>
        </row>
        <row r="305">
          <cell r="D305" t="str">
            <v>E-D-2.5</v>
          </cell>
        </row>
        <row r="306">
          <cell r="D306" t="str">
            <v>A-L-0.2</v>
          </cell>
        </row>
        <row r="307">
          <cell r="D307" t="str">
            <v>L-M-0.2</v>
          </cell>
        </row>
        <row r="308">
          <cell r="D308" t="str">
            <v>R-M-0.2</v>
          </cell>
        </row>
        <row r="309">
          <cell r="D309" t="str">
            <v>A-M-1</v>
          </cell>
        </row>
        <row r="310">
          <cell r="D310" t="str">
            <v>A-M-1</v>
          </cell>
        </row>
        <row r="311">
          <cell r="D311" t="str">
            <v>L-M-0.2</v>
          </cell>
        </row>
        <row r="312">
          <cell r="D312" t="str">
            <v>E-L-1</v>
          </cell>
        </row>
        <row r="313">
          <cell r="D313" t="str">
            <v>E-M-2.5</v>
          </cell>
        </row>
        <row r="314">
          <cell r="D314" t="str">
            <v>R-M-0.5</v>
          </cell>
        </row>
        <row r="315">
          <cell r="D315" t="str">
            <v>R-M-1</v>
          </cell>
        </row>
        <row r="316">
          <cell r="D316" t="str">
            <v>R-D-1</v>
          </cell>
        </row>
        <row r="317">
          <cell r="D317" t="str">
            <v>E-L-2.5</v>
          </cell>
        </row>
        <row r="318">
          <cell r="D318" t="str">
            <v>E-L-2.5</v>
          </cell>
        </row>
        <row r="319">
          <cell r="D319" t="str">
            <v>E-D-0.5</v>
          </cell>
        </row>
        <row r="320">
          <cell r="D320" t="str">
            <v>A-M-2.5</v>
          </cell>
        </row>
        <row r="321">
          <cell r="D321" t="str">
            <v>E-M-0.2</v>
          </cell>
        </row>
        <row r="322">
          <cell r="D322" t="str">
            <v>A-L-0.2</v>
          </cell>
        </row>
        <row r="323">
          <cell r="D323" t="str">
            <v>A-M-0.2</v>
          </cell>
        </row>
        <row r="324">
          <cell r="D324" t="str">
            <v>L-D-0.5</v>
          </cell>
        </row>
        <row r="325">
          <cell r="D325" t="str">
            <v>E-D-0.2</v>
          </cell>
        </row>
        <row r="326">
          <cell r="D326" t="str">
            <v>E-M-1</v>
          </cell>
        </row>
        <row r="327">
          <cell r="D327" t="str">
            <v>A-L-2.5</v>
          </cell>
        </row>
        <row r="328">
          <cell r="D328" t="str">
            <v>R-D-1</v>
          </cell>
        </row>
        <row r="329">
          <cell r="D329" t="str">
            <v>R-D-1</v>
          </cell>
        </row>
        <row r="330">
          <cell r="D330" t="str">
            <v>L-L-0.5</v>
          </cell>
        </row>
        <row r="331">
          <cell r="D331" t="str">
            <v>R-D-0.5</v>
          </cell>
        </row>
        <row r="332">
          <cell r="D332" t="str">
            <v>R-D-0.5</v>
          </cell>
        </row>
        <row r="333">
          <cell r="D333" t="str">
            <v>R-M-2.5</v>
          </cell>
        </row>
        <row r="334">
          <cell r="D334" t="str">
            <v>A-D-0.5</v>
          </cell>
        </row>
        <row r="335">
          <cell r="D335" t="str">
            <v>R-M-0.5</v>
          </cell>
        </row>
        <row r="336">
          <cell r="D336" t="str">
            <v>R-L-1</v>
          </cell>
        </row>
        <row r="337">
          <cell r="D337" t="str">
            <v>L-L-0.2</v>
          </cell>
        </row>
        <row r="338">
          <cell r="D338" t="str">
            <v>A-M-1</v>
          </cell>
        </row>
        <row r="339">
          <cell r="D339" t="str">
            <v>E-D-2.5</v>
          </cell>
        </row>
        <row r="340">
          <cell r="D340" t="str">
            <v>E-L-1</v>
          </cell>
        </row>
        <row r="341">
          <cell r="D341" t="str">
            <v>E-D-0.2</v>
          </cell>
        </row>
        <row r="342">
          <cell r="D342" t="str">
            <v>E-D-0.5</v>
          </cell>
        </row>
        <row r="343">
          <cell r="D343" t="str">
            <v>E-L-0.5</v>
          </cell>
        </row>
        <row r="344">
          <cell r="D344" t="str">
            <v>L-D-0.5</v>
          </cell>
        </row>
        <row r="345">
          <cell r="D345" t="str">
            <v>R-D-0.5</v>
          </cell>
        </row>
        <row r="346">
          <cell r="D346" t="str">
            <v>R-M-1</v>
          </cell>
        </row>
        <row r="347">
          <cell r="D347" t="str">
            <v>R-L-1</v>
          </cell>
        </row>
        <row r="348">
          <cell r="D348" t="str">
            <v>A-L-0.5</v>
          </cell>
        </row>
        <row r="349">
          <cell r="D349" t="str">
            <v>L-M-1</v>
          </cell>
        </row>
        <row r="350">
          <cell r="D350" t="str">
            <v>E-L-2.5</v>
          </cell>
        </row>
        <row r="351">
          <cell r="D351" t="str">
            <v>R-L-0.2</v>
          </cell>
        </row>
        <row r="352">
          <cell r="D352" t="str">
            <v>A-D-0.5</v>
          </cell>
        </row>
        <row r="353">
          <cell r="D353" t="str">
            <v>A-M-1</v>
          </cell>
        </row>
        <row r="354">
          <cell r="D354" t="str">
            <v>E-D-0.5</v>
          </cell>
        </row>
        <row r="355">
          <cell r="D355" t="str">
            <v>A-M-0.5</v>
          </cell>
        </row>
        <row r="356">
          <cell r="D356" t="str">
            <v>A-M-2.5</v>
          </cell>
        </row>
        <row r="357">
          <cell r="D357" t="str">
            <v>A-D-2.5</v>
          </cell>
        </row>
        <row r="358">
          <cell r="D358" t="str">
            <v>L-D-1</v>
          </cell>
        </row>
        <row r="359">
          <cell r="D359" t="str">
            <v>A-M-2.5</v>
          </cell>
        </row>
        <row r="360">
          <cell r="D360" t="str">
            <v>A-L-2.5</v>
          </cell>
        </row>
        <row r="361">
          <cell r="D361" t="str">
            <v>R-L-0.2</v>
          </cell>
        </row>
        <row r="362">
          <cell r="D362" t="str">
            <v>R-D-2.5</v>
          </cell>
        </row>
        <row r="363">
          <cell r="D363" t="str">
            <v>R-M-0.5</v>
          </cell>
        </row>
        <row r="364">
          <cell r="D364" t="str">
            <v>E-L-1</v>
          </cell>
        </row>
        <row r="365">
          <cell r="D365" t="str">
            <v>L-M-1</v>
          </cell>
        </row>
        <row r="366">
          <cell r="D366" t="str">
            <v>E-D-1</v>
          </cell>
        </row>
        <row r="367">
          <cell r="D367" t="str">
            <v>L-D-0.5</v>
          </cell>
        </row>
        <row r="368">
          <cell r="D368" t="str">
            <v>E-D-0.5</v>
          </cell>
        </row>
        <row r="369">
          <cell r="D369" t="str">
            <v>L-M-0.2</v>
          </cell>
        </row>
        <row r="370">
          <cell r="D370" t="str">
            <v>E-M-2.5</v>
          </cell>
        </row>
        <row r="371">
          <cell r="D371" t="str">
            <v>E-L-0.5</v>
          </cell>
        </row>
        <row r="372">
          <cell r="D372" t="str">
            <v>E-D-1</v>
          </cell>
        </row>
        <row r="373">
          <cell r="D373" t="str">
            <v>A-L-0.5</v>
          </cell>
        </row>
        <row r="374">
          <cell r="D374" t="str">
            <v>R-L-0.5</v>
          </cell>
        </row>
        <row r="375">
          <cell r="D375" t="str">
            <v>A-D-0.5</v>
          </cell>
        </row>
        <row r="376">
          <cell r="D376" t="str">
            <v>L-L-0.5</v>
          </cell>
        </row>
        <row r="377">
          <cell r="D377" t="str">
            <v>A-M-0.2</v>
          </cell>
        </row>
        <row r="378">
          <cell r="D378" t="str">
            <v>R-M-0.5</v>
          </cell>
        </row>
        <row r="379">
          <cell r="D379" t="str">
            <v>R-D-0.2</v>
          </cell>
        </row>
        <row r="380">
          <cell r="D380" t="str">
            <v>A-L-0.5</v>
          </cell>
        </row>
        <row r="381">
          <cell r="D381" t="str">
            <v>R-L-0.5</v>
          </cell>
        </row>
        <row r="382">
          <cell r="D382" t="str">
            <v>L-D-0.5</v>
          </cell>
        </row>
        <row r="383">
          <cell r="D383" t="str">
            <v>A-D-0.2</v>
          </cell>
        </row>
        <row r="384">
          <cell r="D384" t="str">
            <v>E-D-0.5</v>
          </cell>
        </row>
        <row r="385">
          <cell r="D385" t="str">
            <v>E-L-0.5</v>
          </cell>
        </row>
        <row r="386">
          <cell r="D386" t="str">
            <v>A-L-2.5</v>
          </cell>
        </row>
        <row r="387">
          <cell r="D387" t="str">
            <v>L-M-0.5</v>
          </cell>
        </row>
        <row r="388">
          <cell r="D388" t="str">
            <v>A-D-0.2</v>
          </cell>
        </row>
        <row r="389">
          <cell r="D389" t="str">
            <v>E-L-1</v>
          </cell>
        </row>
        <row r="390">
          <cell r="D390" t="str">
            <v>L-D-0.2</v>
          </cell>
        </row>
        <row r="391">
          <cell r="D391" t="str">
            <v>L-D-0.5</v>
          </cell>
        </row>
        <row r="392">
          <cell r="D392" t="str">
            <v>E-D-0.5</v>
          </cell>
        </row>
        <row r="393">
          <cell r="D393" t="str">
            <v>A-M-0.5</v>
          </cell>
        </row>
        <row r="394">
          <cell r="D394" t="str">
            <v>E-L-1</v>
          </cell>
        </row>
        <row r="395">
          <cell r="D395" t="str">
            <v>A-L-0.2</v>
          </cell>
        </row>
        <row r="396">
          <cell r="D396" t="str">
            <v>R-L-2.5</v>
          </cell>
        </row>
        <row r="397">
          <cell r="D397" t="str">
            <v>L-D-0.5</v>
          </cell>
        </row>
        <row r="398">
          <cell r="D398" t="str">
            <v>A-L-0.5</v>
          </cell>
        </row>
        <row r="399">
          <cell r="D399" t="str">
            <v>L-D-0.5</v>
          </cell>
        </row>
        <row r="400">
          <cell r="D400" t="str">
            <v>A-D-0.2</v>
          </cell>
        </row>
        <row r="401">
          <cell r="D401" t="str">
            <v>E-D-2.5</v>
          </cell>
        </row>
        <row r="402">
          <cell r="D402" t="str">
            <v>L-L-1</v>
          </cell>
        </row>
        <row r="403">
          <cell r="D403" t="str">
            <v>L-M-0.2</v>
          </cell>
        </row>
        <row r="404">
          <cell r="D404" t="str">
            <v>R-D-1</v>
          </cell>
        </row>
        <row r="405">
          <cell r="D405" t="str">
            <v>L-L-0.2</v>
          </cell>
        </row>
        <row r="406">
          <cell r="D406" t="str">
            <v>A-D-1</v>
          </cell>
        </row>
        <row r="407">
          <cell r="D407" t="str">
            <v>E-M-0.5</v>
          </cell>
        </row>
        <row r="408">
          <cell r="D408" t="str">
            <v>E-M-1</v>
          </cell>
        </row>
        <row r="409">
          <cell r="D409" t="str">
            <v>E-M-0.5</v>
          </cell>
        </row>
        <row r="410">
          <cell r="D410" t="str">
            <v>A-M-2.5</v>
          </cell>
        </row>
        <row r="411">
          <cell r="D411" t="str">
            <v>L-L-1</v>
          </cell>
        </row>
        <row r="412">
          <cell r="D412" t="str">
            <v>A-L-0.2</v>
          </cell>
        </row>
        <row r="413">
          <cell r="D413" t="str">
            <v>L-M-1</v>
          </cell>
        </row>
        <row r="414">
          <cell r="D414" t="str">
            <v>A-M-1</v>
          </cell>
        </row>
        <row r="415">
          <cell r="D415" t="str">
            <v>L-L-2.5</v>
          </cell>
        </row>
        <row r="416">
          <cell r="D416" t="str">
            <v>R-L-0.2</v>
          </cell>
        </row>
        <row r="417">
          <cell r="D417" t="str">
            <v>R-M-0.2</v>
          </cell>
        </row>
        <row r="418">
          <cell r="D418" t="str">
            <v>A-L-0.5</v>
          </cell>
        </row>
        <row r="419">
          <cell r="D419" t="str">
            <v>A-L-2.5</v>
          </cell>
        </row>
        <row r="420">
          <cell r="D420" t="str">
            <v>A-L-2.5</v>
          </cell>
        </row>
        <row r="421">
          <cell r="D421" t="str">
            <v>L-M-0.5</v>
          </cell>
        </row>
        <row r="422">
          <cell r="D422" t="str">
            <v>L-D-0.5</v>
          </cell>
        </row>
        <row r="423">
          <cell r="D423" t="str">
            <v>A-D-2.5</v>
          </cell>
        </row>
        <row r="424">
          <cell r="D424" t="str">
            <v>A-D-0.5</v>
          </cell>
        </row>
        <row r="425">
          <cell r="D425" t="str">
            <v>R-M-0.5</v>
          </cell>
        </row>
        <row r="426">
          <cell r="D426" t="str">
            <v>E-L-0.5</v>
          </cell>
        </row>
        <row r="427">
          <cell r="D427" t="str">
            <v>R-D-1</v>
          </cell>
        </row>
        <row r="428">
          <cell r="D428" t="str">
            <v>R-L-0.2</v>
          </cell>
        </row>
        <row r="429">
          <cell r="D429" t="str">
            <v>A-M-2.5</v>
          </cell>
        </row>
        <row r="430">
          <cell r="D430" t="str">
            <v>R-L-1</v>
          </cell>
        </row>
        <row r="431">
          <cell r="D431" t="str">
            <v>A-L-1</v>
          </cell>
        </row>
        <row r="432">
          <cell r="D432" t="str">
            <v>R-D-0.2</v>
          </cell>
        </row>
        <row r="433">
          <cell r="D433" t="str">
            <v>E-D-2.5</v>
          </cell>
        </row>
        <row r="434">
          <cell r="D434" t="str">
            <v>A-M-1</v>
          </cell>
        </row>
        <row r="435">
          <cell r="D435" t="str">
            <v>L-M-2.5</v>
          </cell>
        </row>
        <row r="436">
          <cell r="D436" t="str">
            <v>A-M-1</v>
          </cell>
        </row>
        <row r="437">
          <cell r="D437" t="str">
            <v>E-M-0.5</v>
          </cell>
        </row>
        <row r="438">
          <cell r="D438" t="str">
            <v>L-L-0.2</v>
          </cell>
        </row>
        <row r="439">
          <cell r="D439" t="str">
            <v>L-D-2.5</v>
          </cell>
        </row>
        <row r="440">
          <cell r="D440" t="str">
            <v>L-D-0.5</v>
          </cell>
        </row>
        <row r="441">
          <cell r="D441" t="str">
            <v>E-L-0.5</v>
          </cell>
        </row>
        <row r="442">
          <cell r="D442" t="str">
            <v>A-M-2.5</v>
          </cell>
        </row>
        <row r="443">
          <cell r="D443" t="str">
            <v>E-D-1</v>
          </cell>
        </row>
        <row r="444">
          <cell r="D444" t="str">
            <v>R-L-0.5</v>
          </cell>
        </row>
        <row r="445">
          <cell r="D445" t="str">
            <v>E-L-0.2</v>
          </cell>
        </row>
        <row r="446">
          <cell r="D446" t="str">
            <v>E-M-0.2</v>
          </cell>
        </row>
        <row r="447">
          <cell r="D447" t="str">
            <v>L-M-2.5</v>
          </cell>
        </row>
        <row r="448">
          <cell r="D448" t="str">
            <v>L-M-0.5</v>
          </cell>
        </row>
        <row r="449">
          <cell r="D449" t="str">
            <v>R-M-0.5</v>
          </cell>
        </row>
        <row r="450">
          <cell r="D450" t="str">
            <v>R-L-0.5</v>
          </cell>
        </row>
        <row r="451">
          <cell r="D451" t="str">
            <v>R-D-0.2</v>
          </cell>
        </row>
        <row r="452">
          <cell r="D452" t="str">
            <v>L-L-0.2</v>
          </cell>
        </row>
        <row r="453">
          <cell r="D453" t="str">
            <v>R-D-2.5</v>
          </cell>
        </row>
        <row r="454">
          <cell r="D454" t="str">
            <v>A-L-0.2</v>
          </cell>
        </row>
        <row r="455">
          <cell r="D455" t="str">
            <v>L-L-0.5</v>
          </cell>
        </row>
        <row r="456">
          <cell r="D456" t="str">
            <v>R-D-2.5</v>
          </cell>
        </row>
        <row r="457">
          <cell r="D457" t="str">
            <v>L-L-0.2</v>
          </cell>
        </row>
        <row r="458">
          <cell r="D458" t="str">
            <v>R-D-2.5</v>
          </cell>
        </row>
        <row r="459">
          <cell r="D459" t="str">
            <v>L-L-0.5</v>
          </cell>
        </row>
        <row r="460">
          <cell r="D460" t="str">
            <v>A-M-1</v>
          </cell>
        </row>
        <row r="461">
          <cell r="D461" t="str">
            <v>L-L-0.2</v>
          </cell>
        </row>
        <row r="462">
          <cell r="D462" t="str">
            <v>R-D-0.5</v>
          </cell>
        </row>
        <row r="463">
          <cell r="D463" t="str">
            <v>R-D-0.2</v>
          </cell>
        </row>
        <row r="464">
          <cell r="D464" t="str">
            <v>A-D-1</v>
          </cell>
        </row>
        <row r="465">
          <cell r="D465" t="str">
            <v>E-M-1</v>
          </cell>
        </row>
        <row r="466">
          <cell r="D466" t="str">
            <v>L-D-2.5</v>
          </cell>
        </row>
        <row r="467">
          <cell r="D467" t="str">
            <v>R-D-2.5</v>
          </cell>
        </row>
        <row r="468">
          <cell r="D468" t="str">
            <v>A-D-0.2</v>
          </cell>
        </row>
        <row r="469">
          <cell r="D469" t="str">
            <v>A-D-0.5</v>
          </cell>
        </row>
        <row r="470">
          <cell r="D470" t="str">
            <v>E-M-1</v>
          </cell>
        </row>
        <row r="471">
          <cell r="D471" t="str">
            <v>E-L-0.2</v>
          </cell>
        </row>
        <row r="472">
          <cell r="D472" t="str">
            <v>A-M-0.5</v>
          </cell>
        </row>
        <row r="473">
          <cell r="D473" t="str">
            <v>L-M-2.5</v>
          </cell>
        </row>
        <row r="474">
          <cell r="D474" t="str">
            <v>A-D-0.2</v>
          </cell>
        </row>
        <row r="475">
          <cell r="D475" t="str">
            <v>A-L-1</v>
          </cell>
        </row>
        <row r="476">
          <cell r="D476" t="str">
            <v>E-M-2.5</v>
          </cell>
        </row>
        <row r="477">
          <cell r="D477" t="str">
            <v>L-M-0.2</v>
          </cell>
        </row>
        <row r="478">
          <cell r="D478" t="str">
            <v>E-L-0.2</v>
          </cell>
        </row>
        <row r="479">
          <cell r="D479" t="str">
            <v>L-M-0.2</v>
          </cell>
        </row>
        <row r="480">
          <cell r="D480" t="str">
            <v>R-D-1</v>
          </cell>
        </row>
        <row r="481">
          <cell r="D481" t="str">
            <v>E-M-2.5</v>
          </cell>
        </row>
        <row r="482">
          <cell r="D482" t="str">
            <v>E-M-0.2</v>
          </cell>
        </row>
        <row r="483">
          <cell r="D483" t="str">
            <v>R-L-1</v>
          </cell>
        </row>
        <row r="484">
          <cell r="D484" t="str">
            <v>E-D-2.5</v>
          </cell>
        </row>
        <row r="485">
          <cell r="D485" t="str">
            <v>L-D-2.5</v>
          </cell>
        </row>
        <row r="486">
          <cell r="D486" t="str">
            <v>L-L-0.5</v>
          </cell>
        </row>
        <row r="487">
          <cell r="D487" t="str">
            <v>R-L-0.2</v>
          </cell>
        </row>
        <row r="488">
          <cell r="D488" t="str">
            <v>L-M-0.5</v>
          </cell>
        </row>
        <row r="489">
          <cell r="D489" t="str">
            <v>E-D-1</v>
          </cell>
        </row>
        <row r="490">
          <cell r="D490" t="str">
            <v>R-M-0.2</v>
          </cell>
        </row>
        <row r="491">
          <cell r="D491" t="str">
            <v>L-L-1</v>
          </cell>
        </row>
        <row r="492">
          <cell r="D492" t="str">
            <v>L-D-0.5</v>
          </cell>
        </row>
        <row r="493">
          <cell r="D493" t="str">
            <v>L-D-0.2</v>
          </cell>
        </row>
        <row r="494">
          <cell r="D494" t="str">
            <v>E-M-0.2</v>
          </cell>
        </row>
        <row r="495">
          <cell r="D495" t="str">
            <v>R-M-0.5</v>
          </cell>
        </row>
        <row r="496">
          <cell r="D496" t="str">
            <v>L-L-1</v>
          </cell>
        </row>
        <row r="497">
          <cell r="D497" t="str">
            <v>L-L-1</v>
          </cell>
        </row>
        <row r="498">
          <cell r="D498" t="str">
            <v>E-D-0.2</v>
          </cell>
        </row>
        <row r="499">
          <cell r="D499" t="str">
            <v>A-D-1</v>
          </cell>
        </row>
        <row r="500">
          <cell r="D500" t="str">
            <v>R-M-1</v>
          </cell>
        </row>
        <row r="501">
          <cell r="D501" t="str">
            <v>R-D-0.2</v>
          </cell>
        </row>
        <row r="502">
          <cell r="D502" t="str">
            <v>R-L-1</v>
          </cell>
        </row>
        <row r="503">
          <cell r="D503" t="str">
            <v>R-M-0.2</v>
          </cell>
        </row>
        <row r="504">
          <cell r="D504" t="str">
            <v>E-M-0.2</v>
          </cell>
        </row>
        <row r="505">
          <cell r="D505" t="str">
            <v>L-D-1</v>
          </cell>
        </row>
        <row r="506">
          <cell r="D506" t="str">
            <v>L-L-0.2</v>
          </cell>
        </row>
        <row r="507">
          <cell r="D507" t="str">
            <v>L-M-0.2</v>
          </cell>
        </row>
        <row r="508">
          <cell r="D508" t="str">
            <v>A-L-1</v>
          </cell>
        </row>
        <row r="509">
          <cell r="D509" t="str">
            <v>A-L-2.5</v>
          </cell>
        </row>
        <row r="510">
          <cell r="D510" t="str">
            <v>L-D-0.5</v>
          </cell>
        </row>
        <row r="511">
          <cell r="D511" t="str">
            <v>A-D-1</v>
          </cell>
        </row>
        <row r="512">
          <cell r="D512" t="str">
            <v>R-L-0.2</v>
          </cell>
        </row>
        <row r="513">
          <cell r="D513" t="str">
            <v>A-M-0.2</v>
          </cell>
        </row>
        <row r="514">
          <cell r="D514" t="str">
            <v>L-L-1</v>
          </cell>
        </row>
        <row r="515">
          <cell r="D515" t="str">
            <v>L-L-1</v>
          </cell>
        </row>
        <row r="516">
          <cell r="D516" t="str">
            <v>L-M-0.2</v>
          </cell>
        </row>
        <row r="517">
          <cell r="D517" t="str">
            <v>R-L-0.5</v>
          </cell>
        </row>
        <row r="518">
          <cell r="D518" t="str">
            <v>R-D-2.5</v>
          </cell>
        </row>
        <row r="519">
          <cell r="D519" t="str">
            <v>L-D-0.2</v>
          </cell>
        </row>
        <row r="520">
          <cell r="D520" t="str">
            <v>E-D-2.5</v>
          </cell>
        </row>
        <row r="521">
          <cell r="D521" t="str">
            <v>A-D-0.5</v>
          </cell>
        </row>
        <row r="522">
          <cell r="D522" t="str">
            <v>L-D-0.2</v>
          </cell>
        </row>
        <row r="523">
          <cell r="D523" t="str">
            <v>R-M-1</v>
          </cell>
        </row>
        <row r="524">
          <cell r="D524" t="str">
            <v>R-M-0.5</v>
          </cell>
        </row>
        <row r="525">
          <cell r="D525" t="str">
            <v>L-D-2.5</v>
          </cell>
        </row>
        <row r="526">
          <cell r="D526" t="str">
            <v>L-L-2.5</v>
          </cell>
        </row>
        <row r="527">
          <cell r="D527" t="str">
            <v>R-D-0.2</v>
          </cell>
        </row>
        <row r="528">
          <cell r="D528" t="str">
            <v>E-M-2.5</v>
          </cell>
        </row>
        <row r="529">
          <cell r="D529" t="str">
            <v>E-M-0.5</v>
          </cell>
        </row>
        <row r="530">
          <cell r="D530" t="str">
            <v>E-L-0.5</v>
          </cell>
        </row>
        <row r="531">
          <cell r="D531" t="str">
            <v>R-M-1</v>
          </cell>
        </row>
        <row r="532">
          <cell r="D532" t="str">
            <v>R-M-1</v>
          </cell>
        </row>
        <row r="533">
          <cell r="D533" t="str">
            <v>R-D-1</v>
          </cell>
        </row>
        <row r="534">
          <cell r="D534" t="str">
            <v>E-M-0.5</v>
          </cell>
        </row>
        <row r="535">
          <cell r="D535" t="str">
            <v>R-D-0.5</v>
          </cell>
        </row>
        <row r="536">
          <cell r="D536" t="str">
            <v>R-M-2.5</v>
          </cell>
        </row>
        <row r="537">
          <cell r="D537" t="str">
            <v>L-L-0.2</v>
          </cell>
        </row>
        <row r="538">
          <cell r="D538" t="str">
            <v>R-D-0.2</v>
          </cell>
        </row>
        <row r="539">
          <cell r="D539" t="str">
            <v>E-D-2.5</v>
          </cell>
        </row>
        <row r="540">
          <cell r="D540" t="str">
            <v>R-D-0.2</v>
          </cell>
        </row>
        <row r="541">
          <cell r="D541" t="str">
            <v>R-D-0.5</v>
          </cell>
        </row>
        <row r="542">
          <cell r="D542" t="str">
            <v>L-L-1</v>
          </cell>
        </row>
        <row r="543">
          <cell r="D543" t="str">
            <v>A-D-2.5</v>
          </cell>
        </row>
        <row r="544">
          <cell r="D544" t="str">
            <v>A-M-2.5</v>
          </cell>
        </row>
        <row r="545">
          <cell r="D545" t="str">
            <v>R-L-2.5</v>
          </cell>
        </row>
        <row r="546">
          <cell r="D546" t="str">
            <v>A-L-0.5</v>
          </cell>
        </row>
        <row r="547">
          <cell r="D547" t="str">
            <v>L-D-0.2</v>
          </cell>
        </row>
        <row r="548">
          <cell r="D548" t="str">
            <v>E-D-2.5</v>
          </cell>
        </row>
        <row r="549">
          <cell r="D549" t="str">
            <v>R-L-0.2</v>
          </cell>
        </row>
        <row r="550">
          <cell r="D550" t="str">
            <v>E-L-0.2</v>
          </cell>
        </row>
        <row r="551">
          <cell r="D551" t="str">
            <v>E-L-0.2</v>
          </cell>
        </row>
        <row r="552">
          <cell r="D552" t="str">
            <v>L-D-0.2</v>
          </cell>
        </row>
        <row r="553">
          <cell r="D553" t="str">
            <v>E-D-0.2</v>
          </cell>
        </row>
        <row r="554">
          <cell r="D554" t="str">
            <v>E-L-0.2</v>
          </cell>
        </row>
        <row r="555">
          <cell r="D555" t="str">
            <v>E-M-1</v>
          </cell>
        </row>
        <row r="556">
          <cell r="D556" t="str">
            <v>R-L-2.5</v>
          </cell>
        </row>
        <row r="557">
          <cell r="D557" t="str">
            <v>E-M-1</v>
          </cell>
        </row>
        <row r="558">
          <cell r="D558" t="str">
            <v>L-M-0.2</v>
          </cell>
        </row>
        <row r="559">
          <cell r="D559" t="str">
            <v>E-L-1</v>
          </cell>
        </row>
        <row r="560">
          <cell r="D560" t="str">
            <v>L-D-0.2</v>
          </cell>
        </row>
        <row r="561">
          <cell r="D561" t="str">
            <v>A-L-1</v>
          </cell>
        </row>
        <row r="562">
          <cell r="D562" t="str">
            <v>E-M-2.5</v>
          </cell>
        </row>
        <row r="563">
          <cell r="D563" t="str">
            <v>A-D-0.2</v>
          </cell>
        </row>
        <row r="564">
          <cell r="D564" t="str">
            <v>L-L-0.2</v>
          </cell>
        </row>
        <row r="565">
          <cell r="D565" t="str">
            <v>E-M-1</v>
          </cell>
        </row>
        <row r="566">
          <cell r="D566" t="str">
            <v>R-L-0.5</v>
          </cell>
        </row>
        <row r="567">
          <cell r="D567" t="str">
            <v>R-D-2.5</v>
          </cell>
        </row>
        <row r="568">
          <cell r="D568" t="str">
            <v>A-M-0.2</v>
          </cell>
        </row>
        <row r="569">
          <cell r="D569" t="str">
            <v>R-L-2.5</v>
          </cell>
        </row>
        <row r="570">
          <cell r="D570" t="str">
            <v>L-L-0.2</v>
          </cell>
        </row>
        <row r="571">
          <cell r="D571" t="str">
            <v>A-D-2.5</v>
          </cell>
        </row>
        <row r="572">
          <cell r="D572" t="str">
            <v>A-M-0.5</v>
          </cell>
        </row>
        <row r="573">
          <cell r="D573" t="str">
            <v>E-L-0.5</v>
          </cell>
        </row>
        <row r="574">
          <cell r="D574" t="str">
            <v>A-D-0.2</v>
          </cell>
        </row>
        <row r="575">
          <cell r="D575" t="str">
            <v>A-M-1</v>
          </cell>
        </row>
        <row r="576">
          <cell r="D576" t="str">
            <v>R-L-0.2</v>
          </cell>
        </row>
        <row r="577">
          <cell r="D577" t="str">
            <v>L-M-2.5</v>
          </cell>
        </row>
        <row r="578">
          <cell r="D578" t="str">
            <v>A-D-0.2</v>
          </cell>
        </row>
        <row r="579">
          <cell r="D579" t="str">
            <v>L-M-1</v>
          </cell>
        </row>
        <row r="580">
          <cell r="D580" t="str">
            <v>E-L-0.2</v>
          </cell>
        </row>
        <row r="581">
          <cell r="D581" t="str">
            <v>A-M-0.5</v>
          </cell>
        </row>
        <row r="582">
          <cell r="D582" t="str">
            <v>E-L-1</v>
          </cell>
        </row>
        <row r="583">
          <cell r="D583" t="str">
            <v>E-L-0.5</v>
          </cell>
        </row>
        <row r="584">
          <cell r="D584" t="str">
            <v>E-D-1</v>
          </cell>
        </row>
        <row r="585">
          <cell r="D585" t="str">
            <v>R-L-0.2</v>
          </cell>
        </row>
        <row r="586">
          <cell r="D586" t="str">
            <v>R-L-0.2</v>
          </cell>
        </row>
        <row r="587">
          <cell r="D587" t="str">
            <v>E-M-0.5</v>
          </cell>
        </row>
        <row r="588">
          <cell r="D588" t="str">
            <v>R-L-2.5</v>
          </cell>
        </row>
        <row r="589">
          <cell r="D589" t="str">
            <v>L-D-0.5</v>
          </cell>
        </row>
        <row r="590">
          <cell r="D590" t="str">
            <v>R-M-0.5</v>
          </cell>
        </row>
        <row r="591">
          <cell r="D591" t="str">
            <v>E-L-2.5</v>
          </cell>
        </row>
        <row r="592">
          <cell r="D592" t="str">
            <v>E-M-2.5</v>
          </cell>
        </row>
        <row r="593">
          <cell r="D593" t="str">
            <v>R-D-0.2</v>
          </cell>
        </row>
        <row r="594">
          <cell r="D594" t="str">
            <v>A-M-2.5</v>
          </cell>
        </row>
        <row r="595">
          <cell r="D595" t="str">
            <v>E-D-2.5</v>
          </cell>
        </row>
        <row r="596">
          <cell r="D596" t="str">
            <v>A-L-2.5</v>
          </cell>
        </row>
        <row r="597">
          <cell r="D597" t="str">
            <v>E-L-1</v>
          </cell>
        </row>
        <row r="598">
          <cell r="D598" t="str">
            <v>A-M-0.5</v>
          </cell>
        </row>
        <row r="599">
          <cell r="D599" t="str">
            <v>L-L-2.5</v>
          </cell>
        </row>
        <row r="600">
          <cell r="D600" t="str">
            <v>R-M-0.2</v>
          </cell>
        </row>
        <row r="601">
          <cell r="D601" t="str">
            <v>A-D-0.2</v>
          </cell>
        </row>
        <row r="602">
          <cell r="D602" t="str">
            <v>L-D-0.5</v>
          </cell>
        </row>
        <row r="603">
          <cell r="D603" t="str">
            <v>R-L-2.5</v>
          </cell>
        </row>
        <row r="604">
          <cell r="D604" t="str">
            <v>E-L-0.2</v>
          </cell>
        </row>
        <row r="605">
          <cell r="D605" t="str">
            <v>R-M-0.2</v>
          </cell>
        </row>
        <row r="606">
          <cell r="D606" t="str">
            <v>L-D-2.5</v>
          </cell>
        </row>
        <row r="607">
          <cell r="D607" t="str">
            <v>A-L-2.5</v>
          </cell>
        </row>
        <row r="608">
          <cell r="D608" t="str">
            <v>L-L-2.5</v>
          </cell>
        </row>
        <row r="609">
          <cell r="D609" t="str">
            <v>E-D-0.2</v>
          </cell>
        </row>
        <row r="610">
          <cell r="D610" t="str">
            <v>E-D-2.5</v>
          </cell>
        </row>
        <row r="611">
          <cell r="D611" t="str">
            <v>L-M-0.2</v>
          </cell>
        </row>
        <row r="612">
          <cell r="D612" t="str">
            <v>R-M-1</v>
          </cell>
        </row>
        <row r="613">
          <cell r="D613" t="str">
            <v>E-L-2.5</v>
          </cell>
        </row>
        <row r="614">
          <cell r="D614" t="str">
            <v>A-M-0.2</v>
          </cell>
        </row>
        <row r="615">
          <cell r="D615" t="str">
            <v>R-M-0.5</v>
          </cell>
        </row>
        <row r="616">
          <cell r="D616" t="str">
            <v>R-M-0.5</v>
          </cell>
        </row>
        <row r="617">
          <cell r="D617" t="str">
            <v>L-L-2.5</v>
          </cell>
        </row>
        <row r="618">
          <cell r="D618" t="str">
            <v>E-M-2.5</v>
          </cell>
        </row>
        <row r="619">
          <cell r="D619" t="str">
            <v>L-M-2.5</v>
          </cell>
        </row>
        <row r="620">
          <cell r="D620" t="str">
            <v>E-D-1</v>
          </cell>
        </row>
        <row r="621">
          <cell r="D621" t="str">
            <v>L-D-0.5</v>
          </cell>
        </row>
        <row r="622">
          <cell r="D622" t="str">
            <v>A-M-0.2</v>
          </cell>
        </row>
        <row r="623">
          <cell r="D623" t="str">
            <v>A-L-1</v>
          </cell>
        </row>
        <row r="624">
          <cell r="D624" t="str">
            <v>L-M-2.5</v>
          </cell>
        </row>
        <row r="625">
          <cell r="D625" t="str">
            <v>E-D-1</v>
          </cell>
        </row>
        <row r="626">
          <cell r="D626" t="str">
            <v>E-M-2.5</v>
          </cell>
        </row>
        <row r="627">
          <cell r="D627" t="str">
            <v>R-L-0.5</v>
          </cell>
        </row>
        <row r="628">
          <cell r="D628" t="str">
            <v>A-M-2.5</v>
          </cell>
        </row>
        <row r="629">
          <cell r="D629" t="str">
            <v>E-M-2.5</v>
          </cell>
        </row>
        <row r="630">
          <cell r="D630" t="str">
            <v>E-L-0.2</v>
          </cell>
        </row>
        <row r="631">
          <cell r="D631" t="str">
            <v>L-D-0.5</v>
          </cell>
        </row>
        <row r="632">
          <cell r="D632" t="str">
            <v>A-D-0.2</v>
          </cell>
        </row>
        <row r="633">
          <cell r="D633" t="str">
            <v>R-D-2.5</v>
          </cell>
        </row>
        <row r="634">
          <cell r="D634" t="str">
            <v>E-L-0.5</v>
          </cell>
        </row>
        <row r="635">
          <cell r="D635" t="str">
            <v>R-L-1</v>
          </cell>
        </row>
        <row r="636">
          <cell r="D636" t="str">
            <v>L-M-1</v>
          </cell>
        </row>
        <row r="637">
          <cell r="D637" t="str">
            <v>E-L-0.5</v>
          </cell>
        </row>
        <row r="638">
          <cell r="D638" t="str">
            <v>L-L-1</v>
          </cell>
        </row>
        <row r="639">
          <cell r="D639" t="str">
            <v>E-M-2.5</v>
          </cell>
        </row>
        <row r="640">
          <cell r="D640" t="str">
            <v>A-M-2.5</v>
          </cell>
        </row>
        <row r="641">
          <cell r="D641" t="str">
            <v>L-D-0.2</v>
          </cell>
        </row>
        <row r="642">
          <cell r="D642" t="str">
            <v>R-L-2.5</v>
          </cell>
        </row>
        <row r="643">
          <cell r="D643" t="str">
            <v>R-L-1</v>
          </cell>
        </row>
        <row r="644">
          <cell r="D644" t="str">
            <v>E-M-0.2</v>
          </cell>
        </row>
        <row r="645">
          <cell r="D645" t="str">
            <v>E-L-2.5</v>
          </cell>
        </row>
        <row r="646">
          <cell r="D646" t="str">
            <v>R-D-2.5</v>
          </cell>
        </row>
        <row r="647">
          <cell r="D647" t="str">
            <v>A-D-2.5</v>
          </cell>
        </row>
        <row r="648">
          <cell r="D648" t="str">
            <v>A-D-1</v>
          </cell>
        </row>
        <row r="649">
          <cell r="D649" t="str">
            <v>L-L-0.5</v>
          </cell>
        </row>
        <row r="650">
          <cell r="D650" t="str">
            <v>R-D-0.2</v>
          </cell>
        </row>
        <row r="651">
          <cell r="D651" t="str">
            <v>L-L-1</v>
          </cell>
        </row>
        <row r="652">
          <cell r="D652" t="str">
            <v>R-D-0.5</v>
          </cell>
        </row>
        <row r="653">
          <cell r="D653" t="str">
            <v>R-L-1</v>
          </cell>
        </row>
        <row r="654">
          <cell r="D654" t="str">
            <v>L-L-1</v>
          </cell>
        </row>
        <row r="655">
          <cell r="D655" t="str">
            <v>A-M-2.5</v>
          </cell>
        </row>
        <row r="656">
          <cell r="D656" t="str">
            <v>A-D-2.5</v>
          </cell>
        </row>
        <row r="657">
          <cell r="D657" t="str">
            <v>R-M-2.5</v>
          </cell>
        </row>
        <row r="658">
          <cell r="D658" t="str">
            <v>L-D-1</v>
          </cell>
        </row>
        <row r="659">
          <cell r="D659" t="str">
            <v>A-M-0.5</v>
          </cell>
        </row>
        <row r="660">
          <cell r="D660" t="str">
            <v>E-M-0.5</v>
          </cell>
        </row>
        <row r="661">
          <cell r="D661" t="str">
            <v>A-D-2.5</v>
          </cell>
        </row>
        <row r="662">
          <cell r="D662" t="str">
            <v>E-L-0.5</v>
          </cell>
        </row>
        <row r="663">
          <cell r="D663" t="str">
            <v>A-M-0.2</v>
          </cell>
        </row>
        <row r="664">
          <cell r="D664" t="str">
            <v>L-D-2.5</v>
          </cell>
        </row>
        <row r="665">
          <cell r="D665" t="str">
            <v>A-M-1</v>
          </cell>
        </row>
        <row r="666">
          <cell r="D666" t="str">
            <v>E-D-1</v>
          </cell>
        </row>
        <row r="667">
          <cell r="D667" t="str">
            <v>L-D-0.2</v>
          </cell>
        </row>
        <row r="668">
          <cell r="D668" t="str">
            <v>A-D-2.5</v>
          </cell>
        </row>
        <row r="669">
          <cell r="D669" t="str">
            <v>A-D-1</v>
          </cell>
        </row>
        <row r="670">
          <cell r="D670" t="str">
            <v>R-L-2.5</v>
          </cell>
        </row>
        <row r="671">
          <cell r="D671" t="str">
            <v>L-M-2.5</v>
          </cell>
        </row>
        <row r="672">
          <cell r="D672" t="str">
            <v>L-M-0.2</v>
          </cell>
        </row>
        <row r="673">
          <cell r="D673" t="str">
            <v>R-L-1</v>
          </cell>
        </row>
        <row r="674">
          <cell r="D674" t="str">
            <v>L-M-0.5</v>
          </cell>
        </row>
        <row r="675">
          <cell r="D675" t="str">
            <v>E-M-1</v>
          </cell>
        </row>
        <row r="676">
          <cell r="D676" t="str">
            <v>A-L-2.5</v>
          </cell>
        </row>
        <row r="677">
          <cell r="D677" t="str">
            <v>L-D-2.5</v>
          </cell>
        </row>
        <row r="678">
          <cell r="D678" t="str">
            <v>L-L-0.5</v>
          </cell>
        </row>
        <row r="679">
          <cell r="D679" t="str">
            <v>L-M-0.5</v>
          </cell>
        </row>
        <row r="680">
          <cell r="D680" t="str">
            <v>A-L-2.5</v>
          </cell>
        </row>
        <row r="681">
          <cell r="D681" t="str">
            <v>R-L-2.5</v>
          </cell>
        </row>
        <row r="682">
          <cell r="D682" t="str">
            <v>A-M-1</v>
          </cell>
        </row>
        <row r="683">
          <cell r="D683" t="str">
            <v>L-L-0.2</v>
          </cell>
        </row>
        <row r="684">
          <cell r="D684" t="str">
            <v>E-M-0.2</v>
          </cell>
        </row>
        <row r="685">
          <cell r="D685" t="str">
            <v>L-D-0.5</v>
          </cell>
        </row>
        <row r="686">
          <cell r="D686" t="str">
            <v>R-L-1</v>
          </cell>
        </row>
        <row r="687">
          <cell r="D687" t="str">
            <v>L-L-2.5</v>
          </cell>
        </row>
        <row r="688">
          <cell r="D688" t="str">
            <v>R-D-0.2</v>
          </cell>
        </row>
        <row r="689">
          <cell r="D689" t="str">
            <v>E-M-0.5</v>
          </cell>
        </row>
        <row r="690">
          <cell r="D690" t="str">
            <v>A-L-1</v>
          </cell>
        </row>
        <row r="691">
          <cell r="D691" t="str">
            <v>A-M-0.5</v>
          </cell>
        </row>
        <row r="692">
          <cell r="D692" t="str">
            <v>L-D-2.5</v>
          </cell>
        </row>
        <row r="693">
          <cell r="D693" t="str">
            <v>A-M-1</v>
          </cell>
        </row>
        <row r="694">
          <cell r="D694" t="str">
            <v>L-D-1</v>
          </cell>
        </row>
        <row r="695">
          <cell r="D695" t="str">
            <v>A-M-2.5</v>
          </cell>
        </row>
        <row r="696">
          <cell r="D696" t="str">
            <v>E-D-0.5</v>
          </cell>
        </row>
        <row r="697">
          <cell r="D697" t="str">
            <v>L-L-2.5</v>
          </cell>
        </row>
        <row r="698">
          <cell r="D698" t="str">
            <v>L-D-0.5</v>
          </cell>
        </row>
        <row r="699">
          <cell r="D699" t="str">
            <v>A-M-0.5</v>
          </cell>
        </row>
        <row r="700">
          <cell r="D700" t="str">
            <v>L-D-1</v>
          </cell>
        </row>
        <row r="701">
          <cell r="D701" t="str">
            <v>A-D-0.5</v>
          </cell>
        </row>
        <row r="702">
          <cell r="D702" t="str">
            <v>L-L-0.5</v>
          </cell>
        </row>
        <row r="703">
          <cell r="D703" t="str">
            <v>A-D-0.5</v>
          </cell>
        </row>
        <row r="704">
          <cell r="D704" t="str">
            <v>A-L-0.5</v>
          </cell>
        </row>
        <row r="705">
          <cell r="D705" t="str">
            <v>L-D-2.5</v>
          </cell>
        </row>
        <row r="706">
          <cell r="D706" t="str">
            <v>E-D-0.2</v>
          </cell>
        </row>
        <row r="707">
          <cell r="D707" t="str">
            <v>E-L-0.5</v>
          </cell>
        </row>
        <row r="708">
          <cell r="D708" t="str">
            <v>E-M-0.2</v>
          </cell>
        </row>
        <row r="709">
          <cell r="D709" t="str">
            <v>L-D-1</v>
          </cell>
        </row>
        <row r="710">
          <cell r="D710" t="str">
            <v>A-M-0.5</v>
          </cell>
        </row>
        <row r="711">
          <cell r="D711" t="str">
            <v>E-L-0.5</v>
          </cell>
        </row>
        <row r="712">
          <cell r="D712" t="str">
            <v>E-M-0.5</v>
          </cell>
        </row>
        <row r="713">
          <cell r="D713" t="str">
            <v>R-M-0.2</v>
          </cell>
        </row>
        <row r="714">
          <cell r="D714" t="str">
            <v>E-M-0.5</v>
          </cell>
        </row>
        <row r="715">
          <cell r="D715" t="str">
            <v>R-M-0.2</v>
          </cell>
        </row>
        <row r="716">
          <cell r="D716" t="str">
            <v>E-D-0.2</v>
          </cell>
        </row>
        <row r="717">
          <cell r="D717" t="str">
            <v>E-L-1</v>
          </cell>
        </row>
        <row r="718">
          <cell r="D718" t="str">
            <v>R-L-1</v>
          </cell>
        </row>
        <row r="719">
          <cell r="D719" t="str">
            <v>A-D-2.5</v>
          </cell>
        </row>
        <row r="720">
          <cell r="D720" t="str">
            <v>L-D-1</v>
          </cell>
        </row>
        <row r="721">
          <cell r="D721" t="str">
            <v>L-L-1</v>
          </cell>
        </row>
        <row r="722">
          <cell r="D722" t="str">
            <v>E-D-0.5</v>
          </cell>
        </row>
        <row r="723">
          <cell r="D723" t="str">
            <v>R-M-0.2</v>
          </cell>
        </row>
        <row r="724">
          <cell r="D724" t="str">
            <v>E-D-1</v>
          </cell>
        </row>
        <row r="725">
          <cell r="D725" t="str">
            <v>E-M-2.5</v>
          </cell>
        </row>
        <row r="726">
          <cell r="D726" t="str">
            <v>A-M-0.2</v>
          </cell>
        </row>
        <row r="727">
          <cell r="D727" t="str">
            <v>A-L-0.2</v>
          </cell>
        </row>
        <row r="728">
          <cell r="D728" t="str">
            <v>L-L-2.5</v>
          </cell>
        </row>
        <row r="729">
          <cell r="D729" t="str">
            <v>R-M-0.5</v>
          </cell>
        </row>
        <row r="730">
          <cell r="D730" t="str">
            <v>E-D-0.5</v>
          </cell>
        </row>
        <row r="731">
          <cell r="D731" t="str">
            <v>L-M-0.2</v>
          </cell>
        </row>
        <row r="732">
          <cell r="D732" t="str">
            <v>L-L-2.5</v>
          </cell>
        </row>
        <row r="733">
          <cell r="D733" t="str">
            <v>L-D-0.2</v>
          </cell>
        </row>
        <row r="734">
          <cell r="D734" t="str">
            <v>E-L-0.2</v>
          </cell>
        </row>
        <row r="735">
          <cell r="D735" t="str">
            <v>L-M-2.5</v>
          </cell>
        </row>
        <row r="736">
          <cell r="D736" t="str">
            <v>R-D-0.2</v>
          </cell>
        </row>
        <row r="737">
          <cell r="D737" t="str">
            <v>E-D-0.2</v>
          </cell>
        </row>
        <row r="738">
          <cell r="D738" t="str">
            <v>L-D-1</v>
          </cell>
        </row>
        <row r="739">
          <cell r="D739" t="str">
            <v>A-M-1</v>
          </cell>
        </row>
        <row r="740">
          <cell r="D740" t="str">
            <v>R-L-0.2</v>
          </cell>
        </row>
        <row r="741">
          <cell r="D741" t="str">
            <v>E-D-0.2</v>
          </cell>
        </row>
        <row r="742">
          <cell r="D742" t="str">
            <v>R-L-0.5</v>
          </cell>
        </row>
        <row r="743">
          <cell r="D743" t="str">
            <v>L-M-0.2</v>
          </cell>
        </row>
        <row r="744">
          <cell r="D744" t="str">
            <v>L-M-1</v>
          </cell>
        </row>
        <row r="745">
          <cell r="D745" t="str">
            <v>A-D-0.5</v>
          </cell>
        </row>
        <row r="746">
          <cell r="D746" t="str">
            <v>R-M-0.2</v>
          </cell>
        </row>
        <row r="747">
          <cell r="D747" t="str">
            <v>E-D-0.5</v>
          </cell>
        </row>
        <row r="748">
          <cell r="D748" t="str">
            <v>A-M-1</v>
          </cell>
        </row>
        <row r="749">
          <cell r="D749" t="str">
            <v>L-M-0.5</v>
          </cell>
        </row>
        <row r="750">
          <cell r="D750" t="str">
            <v>E-D-0.5</v>
          </cell>
        </row>
        <row r="751">
          <cell r="D751" t="str">
            <v>R-D-0.2</v>
          </cell>
        </row>
        <row r="752">
          <cell r="D752" t="str">
            <v>R-M-0.5</v>
          </cell>
        </row>
        <row r="753">
          <cell r="D753" t="str">
            <v>L-L-0.5</v>
          </cell>
        </row>
        <row r="754">
          <cell r="D754" t="str">
            <v>E-M-1</v>
          </cell>
        </row>
        <row r="755">
          <cell r="D755" t="str">
            <v>A-D-0.5</v>
          </cell>
        </row>
        <row r="756">
          <cell r="D756" t="str">
            <v>A-D-0.2</v>
          </cell>
        </row>
        <row r="757">
          <cell r="D757" t="str">
            <v>L-L-0.2</v>
          </cell>
        </row>
        <row r="758">
          <cell r="D758" t="str">
            <v>R-D-1</v>
          </cell>
        </row>
        <row r="759">
          <cell r="D759" t="str">
            <v>A-D-0.5</v>
          </cell>
        </row>
        <row r="760">
          <cell r="D760" t="str">
            <v>R-D-1</v>
          </cell>
        </row>
        <row r="761">
          <cell r="D761" t="str">
            <v>L-D-2.5</v>
          </cell>
        </row>
        <row r="762">
          <cell r="D762" t="str">
            <v>E-L-0.5</v>
          </cell>
        </row>
        <row r="763">
          <cell r="D763" t="str">
            <v>E-L-1</v>
          </cell>
        </row>
        <row r="764">
          <cell r="D764" t="str">
            <v>L-M-0.5</v>
          </cell>
        </row>
        <row r="765">
          <cell r="D765" t="str">
            <v>A-L-0.5</v>
          </cell>
        </row>
        <row r="766">
          <cell r="D766" t="str">
            <v>A-L-2.5</v>
          </cell>
        </row>
        <row r="767">
          <cell r="D767" t="str">
            <v>R-M-1</v>
          </cell>
        </row>
        <row r="768">
          <cell r="D768" t="str">
            <v>A-L-0.5</v>
          </cell>
        </row>
        <row r="769">
          <cell r="D769" t="str">
            <v>A-L-2.5</v>
          </cell>
        </row>
        <row r="770">
          <cell r="D770" t="str">
            <v>R-L-1</v>
          </cell>
        </row>
        <row r="771">
          <cell r="D771" t="str">
            <v>R-M-2.5</v>
          </cell>
        </row>
        <row r="772">
          <cell r="D772" t="str">
            <v>A-D-1</v>
          </cell>
        </row>
        <row r="773">
          <cell r="D773" t="str">
            <v>R-L-0.5</v>
          </cell>
        </row>
        <row r="774">
          <cell r="D774" t="str">
            <v>E-M-1</v>
          </cell>
        </row>
        <row r="775">
          <cell r="D775" t="str">
            <v>L-M-0.2</v>
          </cell>
        </row>
        <row r="776">
          <cell r="D776" t="str">
            <v>R-M-1</v>
          </cell>
        </row>
        <row r="777">
          <cell r="D777" t="str">
            <v>E-L-0.5</v>
          </cell>
        </row>
        <row r="778">
          <cell r="D778" t="str">
            <v>A-M-0.5</v>
          </cell>
        </row>
        <row r="779">
          <cell r="D779" t="str">
            <v>A-L-2.5</v>
          </cell>
        </row>
        <row r="780">
          <cell r="D780" t="str">
            <v>L-L-0.5</v>
          </cell>
        </row>
        <row r="781">
          <cell r="D781" t="str">
            <v>L-D-1</v>
          </cell>
        </row>
        <row r="782">
          <cell r="D782" t="str">
            <v>E-M-1</v>
          </cell>
        </row>
        <row r="783">
          <cell r="D783" t="str">
            <v>L-L-2.5</v>
          </cell>
        </row>
        <row r="784">
          <cell r="D784" t="str">
            <v>E-L-0.2</v>
          </cell>
        </row>
        <row r="785">
          <cell r="D785" t="str">
            <v>L-M-0.5</v>
          </cell>
        </row>
        <row r="786">
          <cell r="D786" t="str">
            <v>L-L-1</v>
          </cell>
        </row>
        <row r="787">
          <cell r="D787" t="str">
            <v>A-D-2.5</v>
          </cell>
        </row>
        <row r="788">
          <cell r="D788" t="str">
            <v>E-D-2.5</v>
          </cell>
        </row>
        <row r="789">
          <cell r="D789" t="str">
            <v>E-M-1</v>
          </cell>
        </row>
        <row r="790">
          <cell r="D790" t="str">
            <v>R-M-2.5</v>
          </cell>
        </row>
        <row r="791">
          <cell r="D791" t="str">
            <v>A-L-1</v>
          </cell>
        </row>
        <row r="792">
          <cell r="D792" t="str">
            <v>A-L-0.5</v>
          </cell>
        </row>
        <row r="793">
          <cell r="D793" t="str">
            <v>L-L-0.2</v>
          </cell>
        </row>
        <row r="794">
          <cell r="D794" t="str">
            <v>L-M-0.5</v>
          </cell>
        </row>
        <row r="795">
          <cell r="D795" t="str">
            <v>R-L-0.2</v>
          </cell>
        </row>
        <row r="796">
          <cell r="D796" t="str">
            <v>A-L-2.5</v>
          </cell>
        </row>
        <row r="797">
          <cell r="D797" t="str">
            <v>R-L-0.5</v>
          </cell>
        </row>
        <row r="798">
          <cell r="D798" t="str">
            <v>L-L-0.5</v>
          </cell>
        </row>
        <row r="799">
          <cell r="D799" t="str">
            <v>A-L-0.5</v>
          </cell>
        </row>
        <row r="800">
          <cell r="D800" t="str">
            <v>R-D-0.2</v>
          </cell>
        </row>
        <row r="801">
          <cell r="D801" t="str">
            <v>E-D-1</v>
          </cell>
        </row>
        <row r="802">
          <cell r="D802" t="str">
            <v>R-D-0.2</v>
          </cell>
        </row>
        <row r="803">
          <cell r="D803" t="str">
            <v>R-D-2.5</v>
          </cell>
        </row>
        <row r="804">
          <cell r="D804" t="str">
            <v>R-D-0.2</v>
          </cell>
        </row>
        <row r="805">
          <cell r="D805" t="str">
            <v>E-M-2.5</v>
          </cell>
        </row>
        <row r="806">
          <cell r="D806" t="str">
            <v>R-L-1</v>
          </cell>
        </row>
        <row r="807">
          <cell r="D807" t="str">
            <v>R-M-0.5</v>
          </cell>
        </row>
        <row r="808">
          <cell r="D808" t="str">
            <v>L-D-0.2</v>
          </cell>
        </row>
        <row r="809">
          <cell r="D809" t="str">
            <v>L-D-0.5</v>
          </cell>
        </row>
        <row r="810">
          <cell r="D810" t="str">
            <v>R-L-2.5</v>
          </cell>
        </row>
        <row r="811">
          <cell r="D811" t="str">
            <v>R-D-0.2</v>
          </cell>
        </row>
        <row r="812">
          <cell r="D812" t="str">
            <v>L-L-0.5</v>
          </cell>
        </row>
        <row r="813">
          <cell r="D813" t="str">
            <v>A-M-1</v>
          </cell>
        </row>
        <row r="814">
          <cell r="D814" t="str">
            <v>L-D-2.5</v>
          </cell>
        </row>
        <row r="815">
          <cell r="D815" t="str">
            <v>E-M-2.5</v>
          </cell>
        </row>
        <row r="816">
          <cell r="D816" t="str">
            <v>E-L-0.2</v>
          </cell>
        </row>
        <row r="817">
          <cell r="D817" t="str">
            <v>R-M-0.5</v>
          </cell>
        </row>
        <row r="818">
          <cell r="D818" t="str">
            <v>L-L-0.5</v>
          </cell>
        </row>
        <row r="819">
          <cell r="D819" t="str">
            <v>L-D-0.5</v>
          </cell>
        </row>
        <row r="820">
          <cell r="D820" t="str">
            <v>L-L-1</v>
          </cell>
        </row>
        <row r="821">
          <cell r="D821" t="str">
            <v>L-L-0.2</v>
          </cell>
        </row>
        <row r="822">
          <cell r="D822" t="str">
            <v>E-M-1</v>
          </cell>
        </row>
        <row r="823">
          <cell r="D823" t="str">
            <v>R-D-0.5</v>
          </cell>
        </row>
        <row r="824">
          <cell r="D824" t="str">
            <v>E-L-2.5</v>
          </cell>
        </row>
        <row r="825">
          <cell r="D825" t="str">
            <v>L-L-1</v>
          </cell>
        </row>
        <row r="826">
          <cell r="D826" t="str">
            <v>A-M-0.2</v>
          </cell>
        </row>
        <row r="827">
          <cell r="D827" t="str">
            <v>A-D-1</v>
          </cell>
        </row>
        <row r="828">
          <cell r="D828" t="str">
            <v>E-M-0.5</v>
          </cell>
        </row>
        <row r="829">
          <cell r="D829" t="str">
            <v>E-M-0.2</v>
          </cell>
        </row>
        <row r="830">
          <cell r="D830" t="str">
            <v>A-D-2.5</v>
          </cell>
        </row>
        <row r="831">
          <cell r="D831" t="str">
            <v>A-D-0.2</v>
          </cell>
        </row>
        <row r="832">
          <cell r="D832" t="str">
            <v>E-M-1</v>
          </cell>
        </row>
        <row r="833">
          <cell r="D833" t="str">
            <v>A-D-0.2</v>
          </cell>
        </row>
        <row r="834">
          <cell r="D834" t="str">
            <v>R-M-1</v>
          </cell>
        </row>
        <row r="835">
          <cell r="D835" t="str">
            <v>R-D-2.5</v>
          </cell>
        </row>
        <row r="836">
          <cell r="D836" t="str">
            <v>A-D-2.5</v>
          </cell>
        </row>
        <row r="837">
          <cell r="D837" t="str">
            <v>E-L-0.5</v>
          </cell>
        </row>
        <row r="838">
          <cell r="D838" t="str">
            <v>A-D-0.2</v>
          </cell>
        </row>
        <row r="839">
          <cell r="D839" t="str">
            <v>L-M-2.5</v>
          </cell>
        </row>
        <row r="840">
          <cell r="D840" t="str">
            <v>A-D-2.5</v>
          </cell>
        </row>
        <row r="841">
          <cell r="D841" t="str">
            <v>E-M-0.5</v>
          </cell>
        </row>
        <row r="842">
          <cell r="D842" t="str">
            <v>R-L-0.5</v>
          </cell>
        </row>
        <row r="843">
          <cell r="D843" t="str">
            <v>L-M-0.2</v>
          </cell>
        </row>
        <row r="844">
          <cell r="D844" t="str">
            <v>E-M-0.2</v>
          </cell>
        </row>
        <row r="845">
          <cell r="D845" t="str">
            <v>E-M-0.2</v>
          </cell>
        </row>
        <row r="846">
          <cell r="D846" t="str">
            <v>A-D-0.5</v>
          </cell>
        </row>
        <row r="847">
          <cell r="D847" t="str">
            <v>E-D-2.5</v>
          </cell>
        </row>
        <row r="848">
          <cell r="D848" t="str">
            <v>A-M-2.5</v>
          </cell>
        </row>
        <row r="849">
          <cell r="D849" t="str">
            <v>A-D-0.2</v>
          </cell>
        </row>
        <row r="850">
          <cell r="D850" t="str">
            <v>E-L-0.5</v>
          </cell>
        </row>
        <row r="851">
          <cell r="D851" t="str">
            <v>A-L-0.2</v>
          </cell>
        </row>
        <row r="852">
          <cell r="D852" t="str">
            <v>A-M-0.2</v>
          </cell>
        </row>
        <row r="853">
          <cell r="D853" t="str">
            <v>L-D-0.5</v>
          </cell>
        </row>
        <row r="854">
          <cell r="D854" t="str">
            <v>L-D-2.5</v>
          </cell>
        </row>
        <row r="855">
          <cell r="D855" t="str">
            <v>A-D-1</v>
          </cell>
        </row>
        <row r="856">
          <cell r="D856" t="str">
            <v>R-L-0.5</v>
          </cell>
        </row>
        <row r="857">
          <cell r="D857" t="str">
            <v>L-D-2.5</v>
          </cell>
        </row>
        <row r="858">
          <cell r="D858" t="str">
            <v>L-M-0.2</v>
          </cell>
        </row>
        <row r="859">
          <cell r="D859" t="str">
            <v>R-L-2.5</v>
          </cell>
        </row>
        <row r="860">
          <cell r="D860" t="str">
            <v>L-M-0.5</v>
          </cell>
        </row>
        <row r="861">
          <cell r="D861" t="str">
            <v>A-L-2.5</v>
          </cell>
        </row>
        <row r="862">
          <cell r="D862" t="str">
            <v>A-M-2.5</v>
          </cell>
        </row>
        <row r="863">
          <cell r="D863" t="str">
            <v>L-D-1</v>
          </cell>
        </row>
        <row r="864">
          <cell r="D864" t="str">
            <v>R-M-1</v>
          </cell>
        </row>
        <row r="865">
          <cell r="D865" t="str">
            <v>L-M-1</v>
          </cell>
        </row>
        <row r="866">
          <cell r="D866" t="str">
            <v>R-L-0.2</v>
          </cell>
        </row>
        <row r="867">
          <cell r="D867" t="str">
            <v>A-M-0.5</v>
          </cell>
        </row>
        <row r="868">
          <cell r="D868" t="str">
            <v>A-D-0.5</v>
          </cell>
        </row>
        <row r="869">
          <cell r="D869" t="str">
            <v>A-L-2.5</v>
          </cell>
        </row>
        <row r="870">
          <cell r="D870" t="str">
            <v>E-M-0.5</v>
          </cell>
        </row>
        <row r="871">
          <cell r="D871" t="str">
            <v>R-M-0.5</v>
          </cell>
        </row>
        <row r="872">
          <cell r="D872" t="str">
            <v>E-D-0.5</v>
          </cell>
        </row>
        <row r="873">
          <cell r="D873" t="str">
            <v>E-L-1</v>
          </cell>
        </row>
        <row r="874">
          <cell r="D874" t="str">
            <v>A-M-1</v>
          </cell>
        </row>
        <row r="875">
          <cell r="D875" t="str">
            <v>R-M-0.2</v>
          </cell>
        </row>
        <row r="876">
          <cell r="D876" t="str">
            <v>A-L-1</v>
          </cell>
        </row>
        <row r="877">
          <cell r="D877" t="str">
            <v>L-M-0.5</v>
          </cell>
        </row>
        <row r="878">
          <cell r="D878" t="str">
            <v>A-L-0.5</v>
          </cell>
        </row>
        <row r="879">
          <cell r="D879" t="str">
            <v>L-L-0.5</v>
          </cell>
        </row>
        <row r="880">
          <cell r="D880" t="str">
            <v>R-L-2.5</v>
          </cell>
        </row>
        <row r="881">
          <cell r="D881" t="str">
            <v>E-D-0.2</v>
          </cell>
        </row>
        <row r="882">
          <cell r="D882" t="str">
            <v>R-L-0.2</v>
          </cell>
        </row>
        <row r="883">
          <cell r="D883" t="str">
            <v>A-L-0.2</v>
          </cell>
        </row>
        <row r="884">
          <cell r="D884" t="str">
            <v>A-D-2.5</v>
          </cell>
        </row>
        <row r="885">
          <cell r="D885" t="str">
            <v>A-M-2.5</v>
          </cell>
        </row>
        <row r="886">
          <cell r="D886" t="str">
            <v>R-D-0.5</v>
          </cell>
        </row>
        <row r="887">
          <cell r="D887" t="str">
            <v>R-D-2.5</v>
          </cell>
        </row>
        <row r="888">
          <cell r="D888" t="str">
            <v>L-M-0.5</v>
          </cell>
        </row>
        <row r="889">
          <cell r="D889" t="str">
            <v>E-L-0.2</v>
          </cell>
        </row>
        <row r="890">
          <cell r="D890" t="str">
            <v>A-L-0.2</v>
          </cell>
        </row>
        <row r="891">
          <cell r="D891" t="str">
            <v>R-D-0.2</v>
          </cell>
        </row>
        <row r="892">
          <cell r="D892" t="str">
            <v>R-D-2.5</v>
          </cell>
        </row>
        <row r="893">
          <cell r="D893" t="str">
            <v>A-D-2.5</v>
          </cell>
        </row>
        <row r="894">
          <cell r="D894" t="str">
            <v>E-M-0.2</v>
          </cell>
        </row>
        <row r="895">
          <cell r="D895" t="str">
            <v>L-L-0.5</v>
          </cell>
        </row>
        <row r="896">
          <cell r="D896" t="str">
            <v>R-D-2.5</v>
          </cell>
        </row>
        <row r="897">
          <cell r="D897" t="str">
            <v>E-M-2.5</v>
          </cell>
        </row>
        <row r="898">
          <cell r="D898" t="str">
            <v>R-D-0.5</v>
          </cell>
        </row>
        <row r="899">
          <cell r="D899" t="str">
            <v>E-D-1</v>
          </cell>
        </row>
        <row r="900">
          <cell r="D900" t="str">
            <v>R-L-0.5</v>
          </cell>
        </row>
        <row r="901">
          <cell r="D901" t="str">
            <v>L-M-1</v>
          </cell>
        </row>
        <row r="902">
          <cell r="D902" t="str">
            <v>L-L-1</v>
          </cell>
        </row>
        <row r="903">
          <cell r="D903" t="str">
            <v>R-L-0.2</v>
          </cell>
        </row>
        <row r="904">
          <cell r="D904" t="str">
            <v>E-M-2.5</v>
          </cell>
        </row>
        <row r="905">
          <cell r="D905" t="str">
            <v>L-M-0.5</v>
          </cell>
        </row>
        <row r="906">
          <cell r="D906" t="str">
            <v>A-L-2.5</v>
          </cell>
        </row>
        <row r="907">
          <cell r="D907" t="str">
            <v>A-M-0.5</v>
          </cell>
        </row>
        <row r="908">
          <cell r="D908" t="str">
            <v>A-M-0.5</v>
          </cell>
        </row>
        <row r="909">
          <cell r="D909" t="str">
            <v>L-D-1</v>
          </cell>
        </row>
        <row r="910">
          <cell r="D910" t="str">
            <v>R-L-1</v>
          </cell>
        </row>
        <row r="911">
          <cell r="D911" t="str">
            <v>R-L-0.2</v>
          </cell>
        </row>
        <row r="912">
          <cell r="D912" t="str">
            <v>A-D-2.5</v>
          </cell>
        </row>
        <row r="913">
          <cell r="D913" t="str">
            <v>A-M-1</v>
          </cell>
        </row>
        <row r="914">
          <cell r="D914" t="str">
            <v>R-M-2.5</v>
          </cell>
        </row>
        <row r="915">
          <cell r="D915" t="str">
            <v>A-M-0.5</v>
          </cell>
        </row>
        <row r="916">
          <cell r="D916" t="str">
            <v>A-M-1</v>
          </cell>
        </row>
        <row r="917">
          <cell r="D917" t="str">
            <v>E-D-2.5</v>
          </cell>
        </row>
        <row r="918">
          <cell r="D918" t="str">
            <v>E-D-0.2</v>
          </cell>
        </row>
        <row r="919">
          <cell r="D919" t="str">
            <v>A-M-0.5</v>
          </cell>
        </row>
        <row r="920">
          <cell r="D920" t="str">
            <v>E-D-0.5</v>
          </cell>
        </row>
        <row r="921">
          <cell r="D921" t="str">
            <v>R-D-0.2</v>
          </cell>
        </row>
        <row r="922">
          <cell r="D922" t="str">
            <v>R-D-2.5</v>
          </cell>
        </row>
        <row r="923">
          <cell r="D923" t="str">
            <v>L-D-0.2</v>
          </cell>
        </row>
        <row r="924">
          <cell r="D924" t="str">
            <v>A-M-1</v>
          </cell>
        </row>
        <row r="925">
          <cell r="D925" t="str">
            <v>E-D-2.5</v>
          </cell>
        </row>
        <row r="926">
          <cell r="D926" t="str">
            <v>A-L-2.5</v>
          </cell>
        </row>
        <row r="927">
          <cell r="D927" t="str">
            <v>A-M-0.5</v>
          </cell>
        </row>
        <row r="928">
          <cell r="D928" t="str">
            <v>A-M-0.5</v>
          </cell>
        </row>
        <row r="929">
          <cell r="D929" t="str">
            <v>E-D-2.5</v>
          </cell>
        </row>
        <row r="930">
          <cell r="D930" t="str">
            <v>E-M-2.5</v>
          </cell>
        </row>
        <row r="931">
          <cell r="D931" t="str">
            <v>E-L-0.2</v>
          </cell>
        </row>
        <row r="932">
          <cell r="D932" t="str">
            <v>E-D-1</v>
          </cell>
        </row>
        <row r="933">
          <cell r="D933" t="str">
            <v>A-D-0.5</v>
          </cell>
        </row>
        <row r="934">
          <cell r="D934" t="str">
            <v>E-M-1</v>
          </cell>
        </row>
        <row r="935">
          <cell r="D935" t="str">
            <v>R-D-1</v>
          </cell>
        </row>
        <row r="936">
          <cell r="D936" t="str">
            <v>R-M-2.5</v>
          </cell>
        </row>
        <row r="937">
          <cell r="D937" t="str">
            <v>A-M-2.5</v>
          </cell>
        </row>
        <row r="938">
          <cell r="D938" t="str">
            <v>L-D-0.5</v>
          </cell>
        </row>
        <row r="939">
          <cell r="D939" t="str">
            <v>R-M-2.5</v>
          </cell>
        </row>
        <row r="940">
          <cell r="D940" t="str">
            <v>E-L-1</v>
          </cell>
        </row>
        <row r="941">
          <cell r="D941" t="str">
            <v>L-L-0.2</v>
          </cell>
        </row>
        <row r="942">
          <cell r="D942" t="str">
            <v>R-L-0.5</v>
          </cell>
        </row>
        <row r="943">
          <cell r="D943" t="str">
            <v>A-L-0.5</v>
          </cell>
        </row>
        <row r="944">
          <cell r="D944" t="str">
            <v>R-L-1</v>
          </cell>
        </row>
        <row r="945">
          <cell r="D945" t="str">
            <v>A-L-0.5</v>
          </cell>
        </row>
        <row r="946">
          <cell r="D946" t="str">
            <v>R-L-0.5</v>
          </cell>
        </row>
        <row r="947">
          <cell r="D947" t="str">
            <v>L-D-2.5</v>
          </cell>
        </row>
        <row r="948">
          <cell r="D948" t="str">
            <v>L-D-0.5</v>
          </cell>
        </row>
        <row r="949">
          <cell r="D949" t="str">
            <v>A-M-1</v>
          </cell>
        </row>
        <row r="950">
          <cell r="D950" t="str">
            <v>E-D-2.5</v>
          </cell>
        </row>
        <row r="951">
          <cell r="D951" t="str">
            <v>R-L-2.5</v>
          </cell>
        </row>
        <row r="952">
          <cell r="D952" t="str">
            <v>R-L-0.2</v>
          </cell>
        </row>
        <row r="953">
          <cell r="D953" t="str">
            <v>R-L-0.2</v>
          </cell>
        </row>
        <row r="954">
          <cell r="D954" t="str">
            <v>A-M-1</v>
          </cell>
        </row>
        <row r="955">
          <cell r="D955" t="str">
            <v>A-L-0.2</v>
          </cell>
        </row>
        <row r="956">
          <cell r="D956" t="str">
            <v>E-D-2.5</v>
          </cell>
        </row>
        <row r="957">
          <cell r="D957" t="str">
            <v>E-L-2.5</v>
          </cell>
        </row>
        <row r="958">
          <cell r="D958" t="str">
            <v>R-L-2.5</v>
          </cell>
        </row>
        <row r="959">
          <cell r="D959" t="str">
            <v>E-L-1</v>
          </cell>
        </row>
        <row r="960">
          <cell r="D960" t="str">
            <v>A-L-0.2</v>
          </cell>
        </row>
        <row r="961">
          <cell r="D961" t="str">
            <v>L-L-0.2</v>
          </cell>
        </row>
        <row r="962">
          <cell r="D962" t="str">
            <v>L-L-1</v>
          </cell>
        </row>
        <row r="963">
          <cell r="D963" t="str">
            <v>A-D-2.5</v>
          </cell>
        </row>
        <row r="964">
          <cell r="D964" t="str">
            <v>R-D-1</v>
          </cell>
        </row>
        <row r="965">
          <cell r="D965" t="str">
            <v>R-M-0.5</v>
          </cell>
        </row>
        <row r="966">
          <cell r="D966" t="str">
            <v>E-L-0.2</v>
          </cell>
        </row>
        <row r="967">
          <cell r="D967" t="str">
            <v>R-M-1</v>
          </cell>
        </row>
        <row r="968">
          <cell r="D968" t="str">
            <v>E-L-0.5</v>
          </cell>
        </row>
        <row r="969">
          <cell r="D969" t="str">
            <v>R-D-0.2</v>
          </cell>
        </row>
        <row r="970">
          <cell r="D970" t="str">
            <v>R-M-0.2</v>
          </cell>
        </row>
        <row r="971">
          <cell r="D971" t="str">
            <v>L-D-1</v>
          </cell>
        </row>
        <row r="972">
          <cell r="D972" t="str">
            <v>E-M-0.5</v>
          </cell>
        </row>
        <row r="973">
          <cell r="D973" t="str">
            <v>A-L-2.5</v>
          </cell>
        </row>
        <row r="974">
          <cell r="D974" t="str">
            <v>A-L-2.5</v>
          </cell>
        </row>
        <row r="975">
          <cell r="D975" t="str">
            <v>L-M-1</v>
          </cell>
        </row>
        <row r="976">
          <cell r="D976" t="str">
            <v>R-D-0.5</v>
          </cell>
        </row>
        <row r="977">
          <cell r="D977" t="str">
            <v>A-D-0.2</v>
          </cell>
        </row>
        <row r="978">
          <cell r="D978" t="str">
            <v>R-L-2.5</v>
          </cell>
        </row>
        <row r="979">
          <cell r="D979" t="str">
            <v>R-L-1</v>
          </cell>
        </row>
        <row r="980">
          <cell r="D980" t="str">
            <v>A-L-0.5</v>
          </cell>
        </row>
        <row r="981">
          <cell r="D981" t="str">
            <v>R-D-0.5</v>
          </cell>
        </row>
        <row r="982">
          <cell r="D982" t="str">
            <v>E-D-2.5</v>
          </cell>
        </row>
        <row r="983">
          <cell r="D983" t="str">
            <v>E-D-0.2</v>
          </cell>
        </row>
        <row r="984">
          <cell r="D984" t="str">
            <v>R-L-1</v>
          </cell>
        </row>
        <row r="985">
          <cell r="D985" t="str">
            <v>A-M-0.2</v>
          </cell>
        </row>
        <row r="986">
          <cell r="D986" t="str">
            <v>E-M-2.5</v>
          </cell>
        </row>
        <row r="987">
          <cell r="D987" t="str">
            <v>R-L-1</v>
          </cell>
        </row>
        <row r="988">
          <cell r="D988" t="str">
            <v>L-M-2.5</v>
          </cell>
        </row>
        <row r="989">
          <cell r="D989" t="str">
            <v>A-D-0.5</v>
          </cell>
        </row>
        <row r="990">
          <cell r="D990" t="str">
            <v>R-M-1</v>
          </cell>
        </row>
        <row r="991">
          <cell r="D991" t="str">
            <v>A-M-2.5</v>
          </cell>
        </row>
        <row r="992">
          <cell r="D992" t="str">
            <v>E-D-0.2</v>
          </cell>
        </row>
        <row r="993">
          <cell r="D993" t="str">
            <v>L-D-0.5</v>
          </cell>
        </row>
        <row r="994">
          <cell r="D994" t="str">
            <v>L-L-2.5</v>
          </cell>
        </row>
        <row r="995">
          <cell r="D995" t="str">
            <v>A-L-1</v>
          </cell>
        </row>
        <row r="996">
          <cell r="D996" t="str">
            <v>A-D-0.2</v>
          </cell>
        </row>
        <row r="997">
          <cell r="D997" t="str">
            <v>R-L-2.5</v>
          </cell>
        </row>
        <row r="998">
          <cell r="D998" t="str">
            <v>R-M-0.5</v>
          </cell>
        </row>
        <row r="999">
          <cell r="D999" t="str">
            <v>A-M-0.5</v>
          </cell>
        </row>
        <row r="1000">
          <cell r="D1000" t="str">
            <v>A-D-1</v>
          </cell>
        </row>
        <row r="1001">
          <cell r="D1001" t="str">
            <v>E-M-0.2</v>
          </cell>
        </row>
      </sheetData>
      <sheetData sheetId="5"/>
      <sheetData sheetId="6">
        <row r="1">
          <cell r="A1" t="str">
            <v>Product ID</v>
          </cell>
          <cell r="B1" t="str">
            <v>Coffee Type</v>
          </cell>
          <cell r="C1" t="str">
            <v>Roast Type</v>
          </cell>
          <cell r="D1" t="str">
            <v>Size</v>
          </cell>
          <cell r="E1" t="str">
            <v>Unit Price</v>
          </cell>
          <cell r="F1" t="str">
            <v>Price per 100g</v>
          </cell>
          <cell r="G1" t="str">
            <v>Profit</v>
          </cell>
        </row>
        <row r="2">
          <cell r="A2" t="str">
            <v>A-L-0.2</v>
          </cell>
          <cell r="B2" t="str">
            <v>Ara</v>
          </cell>
          <cell r="C2" t="str">
            <v>L</v>
          </cell>
          <cell r="D2">
            <v>0.2</v>
          </cell>
          <cell r="E2">
            <v>3.8849999999999998</v>
          </cell>
          <cell r="F2">
            <v>1.9424999999999999</v>
          </cell>
          <cell r="G2">
            <v>0.34964999999999996</v>
          </cell>
        </row>
        <row r="3">
          <cell r="A3" t="str">
            <v>A-L-0.5</v>
          </cell>
          <cell r="B3" t="str">
            <v>Ara</v>
          </cell>
          <cell r="C3" t="str">
            <v>L</v>
          </cell>
          <cell r="D3">
            <v>0.5</v>
          </cell>
          <cell r="E3">
            <v>7.77</v>
          </cell>
          <cell r="F3">
            <v>1.5539999999999998</v>
          </cell>
          <cell r="G3">
            <v>0.69929999999999992</v>
          </cell>
        </row>
        <row r="4">
          <cell r="A4" t="str">
            <v>A-L-1</v>
          </cell>
          <cell r="B4" t="str">
            <v>Ara</v>
          </cell>
          <cell r="C4" t="str">
            <v>L</v>
          </cell>
          <cell r="D4">
            <v>1</v>
          </cell>
          <cell r="E4">
            <v>12.95</v>
          </cell>
          <cell r="F4">
            <v>1.2949999999999999</v>
          </cell>
          <cell r="G4">
            <v>1.1655</v>
          </cell>
        </row>
        <row r="5">
          <cell r="A5" t="str">
            <v>A-L-2.5</v>
          </cell>
          <cell r="B5" t="str">
            <v>Ara</v>
          </cell>
          <cell r="C5" t="str">
            <v>L</v>
          </cell>
          <cell r="D5">
            <v>2.5</v>
          </cell>
          <cell r="E5">
            <v>29.784999999999997</v>
          </cell>
          <cell r="F5">
            <v>1.1913999999999998</v>
          </cell>
          <cell r="G5">
            <v>2.6806499999999995</v>
          </cell>
        </row>
        <row r="6">
          <cell r="A6" t="str">
            <v>A-M-0.2</v>
          </cell>
          <cell r="B6" t="str">
            <v>Ara</v>
          </cell>
          <cell r="C6" t="str">
            <v>M</v>
          </cell>
          <cell r="D6">
            <v>0.2</v>
          </cell>
          <cell r="E6">
            <v>3.375</v>
          </cell>
          <cell r="F6">
            <v>1.6875</v>
          </cell>
          <cell r="G6">
            <v>0.30374999999999996</v>
          </cell>
        </row>
        <row r="7">
          <cell r="A7" t="str">
            <v>A-M-0.5</v>
          </cell>
          <cell r="B7" t="str">
            <v>Ara</v>
          </cell>
          <cell r="C7" t="str">
            <v>M</v>
          </cell>
          <cell r="D7">
            <v>0.5</v>
          </cell>
          <cell r="E7">
            <v>6.75</v>
          </cell>
          <cell r="F7">
            <v>1.35</v>
          </cell>
          <cell r="G7">
            <v>0.60749999999999993</v>
          </cell>
        </row>
        <row r="8">
          <cell r="A8" t="str">
            <v>A-M-1</v>
          </cell>
          <cell r="B8" t="str">
            <v>Ara</v>
          </cell>
          <cell r="C8" t="str">
            <v>M</v>
          </cell>
          <cell r="D8">
            <v>1</v>
          </cell>
          <cell r="E8">
            <v>11.25</v>
          </cell>
          <cell r="F8">
            <v>1.125</v>
          </cell>
          <cell r="G8">
            <v>1.0125</v>
          </cell>
        </row>
        <row r="9">
          <cell r="A9" t="str">
            <v>A-M-2.5</v>
          </cell>
          <cell r="B9" t="str">
            <v>Ara</v>
          </cell>
          <cell r="C9" t="str">
            <v>M</v>
          </cell>
          <cell r="D9">
            <v>2.5</v>
          </cell>
          <cell r="E9">
            <v>25.874999999999996</v>
          </cell>
          <cell r="F9">
            <v>1.0349999999999999</v>
          </cell>
          <cell r="G9">
            <v>2.3287499999999994</v>
          </cell>
        </row>
        <row r="10">
          <cell r="A10" t="str">
            <v>A-D-0.2</v>
          </cell>
          <cell r="B10" t="str">
            <v>Ara</v>
          </cell>
          <cell r="C10" t="str">
            <v>D</v>
          </cell>
          <cell r="D10">
            <v>0.2</v>
          </cell>
          <cell r="E10">
            <v>2.9849999999999999</v>
          </cell>
          <cell r="F10">
            <v>1.4924999999999999</v>
          </cell>
          <cell r="G10">
            <v>0.26865</v>
          </cell>
        </row>
        <row r="11">
          <cell r="A11" t="str">
            <v>A-D-0.5</v>
          </cell>
          <cell r="B11" t="str">
            <v>Ara</v>
          </cell>
          <cell r="C11" t="str">
            <v>D</v>
          </cell>
          <cell r="D11">
            <v>0.5</v>
          </cell>
          <cell r="E11">
            <v>5.97</v>
          </cell>
          <cell r="F11">
            <v>1.194</v>
          </cell>
          <cell r="G11">
            <v>0.5373</v>
          </cell>
        </row>
        <row r="12">
          <cell r="A12" t="str">
            <v>A-D-1</v>
          </cell>
          <cell r="B12" t="str">
            <v>Ara</v>
          </cell>
          <cell r="C12" t="str">
            <v>D</v>
          </cell>
          <cell r="D12">
            <v>1</v>
          </cell>
          <cell r="E12">
            <v>9.9499999999999993</v>
          </cell>
          <cell r="F12">
            <v>0.99499999999999988</v>
          </cell>
          <cell r="G12">
            <v>0.89549999999999985</v>
          </cell>
        </row>
        <row r="13">
          <cell r="A13" t="str">
            <v>A-D-2.5</v>
          </cell>
          <cell r="B13" t="str">
            <v>Ara</v>
          </cell>
          <cell r="C13" t="str">
            <v>D</v>
          </cell>
          <cell r="D13">
            <v>2.5</v>
          </cell>
          <cell r="E13">
            <v>22.884999999999998</v>
          </cell>
          <cell r="F13">
            <v>0.91539999999999988</v>
          </cell>
          <cell r="G13">
            <v>2.0596499999999995</v>
          </cell>
        </row>
        <row r="14">
          <cell r="A14" t="str">
            <v>R-L-0.2</v>
          </cell>
          <cell r="B14" t="str">
            <v>Rob</v>
          </cell>
          <cell r="C14" t="str">
            <v>L</v>
          </cell>
          <cell r="D14">
            <v>0.2</v>
          </cell>
          <cell r="E14">
            <v>3.5849999999999995</v>
          </cell>
          <cell r="F14">
            <v>1.7924999999999998</v>
          </cell>
          <cell r="G14">
            <v>0.21509999999999996</v>
          </cell>
        </row>
        <row r="15">
          <cell r="A15" t="str">
            <v>R-L-0.5</v>
          </cell>
          <cell r="B15" t="str">
            <v>Rob</v>
          </cell>
          <cell r="C15" t="str">
            <v>L</v>
          </cell>
          <cell r="D15">
            <v>0.5</v>
          </cell>
          <cell r="E15">
            <v>7.169999999999999</v>
          </cell>
          <cell r="F15">
            <v>1.4339999999999997</v>
          </cell>
          <cell r="G15">
            <v>0.43019999999999992</v>
          </cell>
        </row>
        <row r="16">
          <cell r="A16" t="str">
            <v>R-L-1</v>
          </cell>
          <cell r="B16" t="str">
            <v>Rob</v>
          </cell>
          <cell r="C16" t="str">
            <v>L</v>
          </cell>
          <cell r="D16">
            <v>1</v>
          </cell>
          <cell r="E16">
            <v>11.95</v>
          </cell>
          <cell r="F16">
            <v>1.1949999999999998</v>
          </cell>
          <cell r="G16">
            <v>0.71699999999999997</v>
          </cell>
        </row>
        <row r="17">
          <cell r="A17" t="str">
            <v>R-L-2.5</v>
          </cell>
          <cell r="B17" t="str">
            <v>Rob</v>
          </cell>
          <cell r="C17" t="str">
            <v>L</v>
          </cell>
          <cell r="D17">
            <v>2.5</v>
          </cell>
          <cell r="E17">
            <v>27.484999999999996</v>
          </cell>
          <cell r="F17">
            <v>1.0993999999999999</v>
          </cell>
          <cell r="G17">
            <v>1.6490999999999998</v>
          </cell>
        </row>
        <row r="18">
          <cell r="A18" t="str">
            <v>R-M-0.2</v>
          </cell>
          <cell r="B18" t="str">
            <v>Rob</v>
          </cell>
          <cell r="C18" t="str">
            <v>M</v>
          </cell>
          <cell r="D18">
            <v>0.2</v>
          </cell>
          <cell r="E18">
            <v>2.9849999999999999</v>
          </cell>
          <cell r="F18">
            <v>1.4924999999999999</v>
          </cell>
          <cell r="G18">
            <v>0.17909999999999998</v>
          </cell>
        </row>
        <row r="19">
          <cell r="A19" t="str">
            <v>R-M-0.5</v>
          </cell>
          <cell r="B19" t="str">
            <v>Rob</v>
          </cell>
          <cell r="C19" t="str">
            <v>M</v>
          </cell>
          <cell r="D19">
            <v>0.5</v>
          </cell>
          <cell r="E19">
            <v>5.97</v>
          </cell>
          <cell r="F19">
            <v>1.194</v>
          </cell>
          <cell r="G19">
            <v>0.35819999999999996</v>
          </cell>
        </row>
        <row r="20">
          <cell r="A20" t="str">
            <v>R-M-1</v>
          </cell>
          <cell r="B20" t="str">
            <v>Rob</v>
          </cell>
          <cell r="C20" t="str">
            <v>M</v>
          </cell>
          <cell r="D20">
            <v>1</v>
          </cell>
          <cell r="E20">
            <v>9.9499999999999993</v>
          </cell>
          <cell r="F20">
            <v>0.99499999999999988</v>
          </cell>
          <cell r="G20">
            <v>0.59699999999999998</v>
          </cell>
        </row>
        <row r="21">
          <cell r="A21" t="str">
            <v>R-M-2.5</v>
          </cell>
          <cell r="B21" t="str">
            <v>Rob</v>
          </cell>
          <cell r="C21" t="str">
            <v>M</v>
          </cell>
          <cell r="D21">
            <v>2.5</v>
          </cell>
          <cell r="E21">
            <v>22.884999999999998</v>
          </cell>
          <cell r="F21">
            <v>0.91539999999999988</v>
          </cell>
          <cell r="G21">
            <v>1.3730999999999998</v>
          </cell>
        </row>
        <row r="22">
          <cell r="A22" t="str">
            <v>R-D-0.2</v>
          </cell>
          <cell r="B22" t="str">
            <v>Rob</v>
          </cell>
          <cell r="C22" t="str">
            <v>D</v>
          </cell>
          <cell r="D22">
            <v>0.2</v>
          </cell>
          <cell r="E22">
            <v>2.6849999999999996</v>
          </cell>
          <cell r="F22">
            <v>1.3424999999999998</v>
          </cell>
          <cell r="G22">
            <v>0.16109999999999997</v>
          </cell>
        </row>
        <row r="23">
          <cell r="A23" t="str">
            <v>R-D-0.5</v>
          </cell>
          <cell r="B23" t="str">
            <v>Rob</v>
          </cell>
          <cell r="C23" t="str">
            <v>D</v>
          </cell>
          <cell r="D23">
            <v>0.5</v>
          </cell>
          <cell r="E23">
            <v>5.3699999999999992</v>
          </cell>
          <cell r="F23">
            <v>1.0739999999999998</v>
          </cell>
          <cell r="G23">
            <v>0.32219999999999993</v>
          </cell>
        </row>
        <row r="24">
          <cell r="A24" t="str">
            <v>R-D-1</v>
          </cell>
          <cell r="B24" t="str">
            <v>Rob</v>
          </cell>
          <cell r="C24" t="str">
            <v>D</v>
          </cell>
          <cell r="D24">
            <v>1</v>
          </cell>
          <cell r="E24">
            <v>8.9499999999999993</v>
          </cell>
          <cell r="F24">
            <v>0.89499999999999991</v>
          </cell>
          <cell r="G24">
            <v>0.53699999999999992</v>
          </cell>
        </row>
        <row r="25">
          <cell r="A25" t="str">
            <v>R-D-2.5</v>
          </cell>
          <cell r="B25" t="str">
            <v>Rob</v>
          </cell>
          <cell r="C25" t="str">
            <v>D</v>
          </cell>
          <cell r="D25">
            <v>2.5</v>
          </cell>
          <cell r="E25">
            <v>20.584999999999997</v>
          </cell>
          <cell r="F25">
            <v>0.82339999999999991</v>
          </cell>
          <cell r="G25">
            <v>1.2350999999999999</v>
          </cell>
        </row>
        <row r="26">
          <cell r="A26" t="str">
            <v>L-L-0.2</v>
          </cell>
          <cell r="B26" t="str">
            <v>Lib</v>
          </cell>
          <cell r="C26" t="str">
            <v>L</v>
          </cell>
          <cell r="D26">
            <v>0.2</v>
          </cell>
          <cell r="E26">
            <v>4.7549999999999999</v>
          </cell>
          <cell r="F26">
            <v>2.3774999999999999</v>
          </cell>
          <cell r="G26">
            <v>0.61814999999999998</v>
          </cell>
        </row>
        <row r="27">
          <cell r="A27" t="str">
            <v>L-L-0.5</v>
          </cell>
          <cell r="B27" t="str">
            <v>Lib</v>
          </cell>
          <cell r="C27" t="str">
            <v>L</v>
          </cell>
          <cell r="D27">
            <v>0.5</v>
          </cell>
          <cell r="E27">
            <v>9.51</v>
          </cell>
          <cell r="F27">
            <v>1.9019999999999999</v>
          </cell>
          <cell r="G27">
            <v>1.2363</v>
          </cell>
        </row>
        <row r="28">
          <cell r="A28" t="str">
            <v>L-L-1</v>
          </cell>
          <cell r="B28" t="str">
            <v>Lib</v>
          </cell>
          <cell r="C28" t="str">
            <v>L</v>
          </cell>
          <cell r="D28">
            <v>1</v>
          </cell>
          <cell r="E28">
            <v>15.85</v>
          </cell>
          <cell r="F28">
            <v>1.585</v>
          </cell>
          <cell r="G28">
            <v>2.0605000000000002</v>
          </cell>
        </row>
        <row r="29">
          <cell r="A29" t="str">
            <v>L-L-2.5</v>
          </cell>
          <cell r="B29" t="str">
            <v>Lib</v>
          </cell>
          <cell r="C29" t="str">
            <v>L</v>
          </cell>
          <cell r="D29">
            <v>2.5</v>
          </cell>
          <cell r="E29">
            <v>36.454999999999998</v>
          </cell>
          <cell r="F29">
            <v>1.4581999999999999</v>
          </cell>
          <cell r="G29">
            <v>4.7391499999999995</v>
          </cell>
        </row>
        <row r="30">
          <cell r="A30" t="str">
            <v>L-M-0.2</v>
          </cell>
          <cell r="B30" t="str">
            <v>Lib</v>
          </cell>
          <cell r="C30" t="str">
            <v>M</v>
          </cell>
          <cell r="D30">
            <v>0.2</v>
          </cell>
          <cell r="E30">
            <v>4.3650000000000002</v>
          </cell>
          <cell r="F30">
            <v>2.1825000000000001</v>
          </cell>
          <cell r="G30">
            <v>0.56745000000000001</v>
          </cell>
        </row>
        <row r="31">
          <cell r="A31" t="str">
            <v>L-M-0.5</v>
          </cell>
          <cell r="B31" t="str">
            <v>Lib</v>
          </cell>
          <cell r="C31" t="str">
            <v>M</v>
          </cell>
          <cell r="D31">
            <v>0.5</v>
          </cell>
          <cell r="E31">
            <v>8.73</v>
          </cell>
          <cell r="F31">
            <v>1.746</v>
          </cell>
          <cell r="G31">
            <v>1.1349</v>
          </cell>
        </row>
        <row r="32">
          <cell r="A32" t="str">
            <v>L-M-1</v>
          </cell>
          <cell r="B32" t="str">
            <v>Lib</v>
          </cell>
          <cell r="C32" t="str">
            <v>M</v>
          </cell>
          <cell r="D32">
            <v>1</v>
          </cell>
          <cell r="E32">
            <v>14.55</v>
          </cell>
          <cell r="F32">
            <v>1.4550000000000001</v>
          </cell>
          <cell r="G32">
            <v>1.8915000000000002</v>
          </cell>
        </row>
        <row r="33">
          <cell r="A33" t="str">
            <v>L-M-2.5</v>
          </cell>
          <cell r="B33" t="str">
            <v>Lib</v>
          </cell>
          <cell r="C33" t="str">
            <v>M</v>
          </cell>
          <cell r="D33">
            <v>2.5</v>
          </cell>
          <cell r="E33">
            <v>33.464999999999996</v>
          </cell>
          <cell r="F33">
            <v>1.3385999999999998</v>
          </cell>
          <cell r="G33">
            <v>4.3504499999999995</v>
          </cell>
        </row>
        <row r="34">
          <cell r="A34" t="str">
            <v>L-D-0.2</v>
          </cell>
          <cell r="B34" t="str">
            <v>Lib</v>
          </cell>
          <cell r="C34" t="str">
            <v>D</v>
          </cell>
          <cell r="D34">
            <v>0.2</v>
          </cell>
          <cell r="E34">
            <v>3.8849999999999998</v>
          </cell>
          <cell r="F34">
            <v>1.9424999999999999</v>
          </cell>
          <cell r="G34">
            <v>0.50505</v>
          </cell>
        </row>
        <row r="35">
          <cell r="A35" t="str">
            <v>L-D-0.5</v>
          </cell>
          <cell r="B35" t="str">
            <v>Lib</v>
          </cell>
          <cell r="C35" t="str">
            <v>D</v>
          </cell>
          <cell r="D35">
            <v>0.5</v>
          </cell>
          <cell r="E35">
            <v>7.77</v>
          </cell>
          <cell r="F35">
            <v>1.5539999999999998</v>
          </cell>
          <cell r="G35">
            <v>1.0101</v>
          </cell>
        </row>
        <row r="36">
          <cell r="A36" t="str">
            <v>L-D-1</v>
          </cell>
          <cell r="B36" t="str">
            <v>Lib</v>
          </cell>
          <cell r="C36" t="str">
            <v>D</v>
          </cell>
          <cell r="D36">
            <v>1</v>
          </cell>
          <cell r="E36">
            <v>12.95</v>
          </cell>
          <cell r="F36">
            <v>1.2949999999999999</v>
          </cell>
          <cell r="G36">
            <v>1.6835</v>
          </cell>
        </row>
        <row r="37">
          <cell r="A37" t="str">
            <v>L-D-2.5</v>
          </cell>
          <cell r="B37" t="str">
            <v>Lib</v>
          </cell>
          <cell r="C37" t="str">
            <v>D</v>
          </cell>
          <cell r="D37">
            <v>2.5</v>
          </cell>
          <cell r="E37">
            <v>29.784999999999997</v>
          </cell>
          <cell r="F37">
            <v>1.1913999999999998</v>
          </cell>
          <cell r="G37">
            <v>3.8720499999999998</v>
          </cell>
        </row>
        <row r="38">
          <cell r="A38" t="str">
            <v>E-L-0.2</v>
          </cell>
          <cell r="B38" t="str">
            <v>Exc</v>
          </cell>
          <cell r="C38" t="str">
            <v>L</v>
          </cell>
          <cell r="D38">
            <v>0.2</v>
          </cell>
          <cell r="E38">
            <v>4.4550000000000001</v>
          </cell>
          <cell r="F38">
            <v>2.2275</v>
          </cell>
          <cell r="G38">
            <v>0.49004999999999999</v>
          </cell>
        </row>
        <row r="39">
          <cell r="A39" t="str">
            <v>E-L-0.5</v>
          </cell>
          <cell r="B39" t="str">
            <v>Exc</v>
          </cell>
          <cell r="C39" t="str">
            <v>L</v>
          </cell>
          <cell r="D39">
            <v>0.5</v>
          </cell>
          <cell r="E39">
            <v>8.91</v>
          </cell>
          <cell r="F39">
            <v>1.782</v>
          </cell>
          <cell r="G39">
            <v>0.98009999999999997</v>
          </cell>
        </row>
        <row r="40">
          <cell r="A40" t="str">
            <v>E-L-1</v>
          </cell>
          <cell r="B40" t="str">
            <v>Exc</v>
          </cell>
          <cell r="C40" t="str">
            <v>L</v>
          </cell>
          <cell r="D40">
            <v>1</v>
          </cell>
          <cell r="E40">
            <v>14.85</v>
          </cell>
          <cell r="F40">
            <v>1.4849999999999999</v>
          </cell>
          <cell r="G40">
            <v>1.6335</v>
          </cell>
        </row>
        <row r="41">
          <cell r="A41" t="str">
            <v>E-L-2.5</v>
          </cell>
          <cell r="B41" t="str">
            <v>Exc</v>
          </cell>
          <cell r="C41" t="str">
            <v>L</v>
          </cell>
          <cell r="D41">
            <v>2.5</v>
          </cell>
          <cell r="E41">
            <v>34.154999999999994</v>
          </cell>
          <cell r="F41">
            <v>1.3661999999999999</v>
          </cell>
          <cell r="G41">
            <v>3.7570499999999996</v>
          </cell>
        </row>
        <row r="42">
          <cell r="A42" t="str">
            <v>E-M-0.2</v>
          </cell>
          <cell r="B42" t="str">
            <v>Exc</v>
          </cell>
          <cell r="C42" t="str">
            <v>M</v>
          </cell>
          <cell r="D42">
            <v>0.2</v>
          </cell>
          <cell r="E42">
            <v>4.125</v>
          </cell>
          <cell r="F42">
            <v>2.0625</v>
          </cell>
          <cell r="G42">
            <v>0.45374999999999999</v>
          </cell>
        </row>
        <row r="43">
          <cell r="A43" t="str">
            <v>E-M-0.5</v>
          </cell>
          <cell r="B43" t="str">
            <v>Exc</v>
          </cell>
          <cell r="C43" t="str">
            <v>M</v>
          </cell>
          <cell r="D43">
            <v>0.5</v>
          </cell>
          <cell r="E43">
            <v>8.25</v>
          </cell>
          <cell r="F43">
            <v>1.65</v>
          </cell>
          <cell r="G43">
            <v>0.90749999999999997</v>
          </cell>
        </row>
        <row r="44">
          <cell r="A44" t="str">
            <v>E-M-1</v>
          </cell>
          <cell r="B44" t="str">
            <v>Exc</v>
          </cell>
          <cell r="C44" t="str">
            <v>M</v>
          </cell>
          <cell r="D44">
            <v>1</v>
          </cell>
          <cell r="E44">
            <v>13.75</v>
          </cell>
          <cell r="F44">
            <v>1.375</v>
          </cell>
          <cell r="G44">
            <v>1.5125</v>
          </cell>
        </row>
        <row r="45">
          <cell r="A45" t="str">
            <v>E-M-2.5</v>
          </cell>
          <cell r="B45" t="str">
            <v>Exc</v>
          </cell>
          <cell r="C45" t="str">
            <v>M</v>
          </cell>
          <cell r="D45">
            <v>2.5</v>
          </cell>
          <cell r="E45">
            <v>31.624999999999996</v>
          </cell>
          <cell r="F45">
            <v>1.2649999999999999</v>
          </cell>
          <cell r="G45">
            <v>3.4787499999999998</v>
          </cell>
        </row>
        <row r="46">
          <cell r="A46" t="str">
            <v>E-D-0.2</v>
          </cell>
          <cell r="B46" t="str">
            <v>Exc</v>
          </cell>
          <cell r="C46" t="str">
            <v>D</v>
          </cell>
          <cell r="D46">
            <v>0.2</v>
          </cell>
          <cell r="E46">
            <v>3.645</v>
          </cell>
          <cell r="F46">
            <v>1.8225</v>
          </cell>
          <cell r="G46">
            <v>0.40095000000000003</v>
          </cell>
        </row>
        <row r="47">
          <cell r="A47" t="str">
            <v>E-D-0.5</v>
          </cell>
          <cell r="B47" t="str">
            <v>Exc</v>
          </cell>
          <cell r="C47" t="str">
            <v>D</v>
          </cell>
          <cell r="D47">
            <v>0.5</v>
          </cell>
          <cell r="E47">
            <v>7.29</v>
          </cell>
          <cell r="F47">
            <v>1.458</v>
          </cell>
          <cell r="G47">
            <v>0.80190000000000006</v>
          </cell>
        </row>
        <row r="48">
          <cell r="A48" t="str">
            <v>E-D-1</v>
          </cell>
          <cell r="B48" t="str">
            <v>Exc</v>
          </cell>
          <cell r="C48" t="str">
            <v>D</v>
          </cell>
          <cell r="D48">
            <v>1</v>
          </cell>
          <cell r="E48">
            <v>12.15</v>
          </cell>
          <cell r="F48">
            <v>1.2150000000000001</v>
          </cell>
          <cell r="G48">
            <v>1.3365</v>
          </cell>
        </row>
        <row r="49">
          <cell r="A49" t="str">
            <v>E-D-2.5</v>
          </cell>
          <cell r="B49" t="str">
            <v>Exc</v>
          </cell>
          <cell r="C49" t="str">
            <v>D</v>
          </cell>
          <cell r="D49">
            <v>2.5</v>
          </cell>
          <cell r="E49">
            <v>27.945</v>
          </cell>
          <cell r="F49">
            <v>1.1177999999999999</v>
          </cell>
          <cell r="G49">
            <v>3.07395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s" refreshedDate="45413.89209548611" createdVersion="7" refreshedVersion="7" minRefreshableVersion="3" recordCount="1000" xr:uid="{151AEE70-9E4C-4336-A05B-44B40815CCF7}">
  <cacheSource type="worksheet">
    <worksheetSource name="orders"/>
  </cacheSource>
  <cacheFields count="17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6" base="1">
        <rangePr groupBy="months" startDate="2019-01-02T00:00:00" endDate="2022-08-20T00:00:00"/>
        <groupItems count="14">
          <s v="&lt;02.01.2019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20.08.2022"/>
        </groupItems>
      </fieldGroup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 count="3">
        <s v="M"/>
        <s v="L"/>
        <s v="D"/>
      </sharedItems>
    </cacheField>
    <cacheField name="Size" numFmtId="167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6">
      <sharedItems containsSemiMixedTypes="0" containsString="0" containsNumber="1" minValue="2.6849999999999996" maxValue="36.454999999999998"/>
    </cacheField>
    <cacheField name="Sales" numFmtId="166">
      <sharedItems containsSemiMixedTypes="0" containsString="0" containsNumber="1" minValue="2.6849999999999996" maxValue="218.73"/>
    </cacheField>
    <cacheField name="Coffee Type Name" numFmtId="0">
      <sharedItems count="4">
        <s v="Робуста"/>
        <s v="Эксцельса"/>
        <s v="Арабика"/>
        <s v="Либерика"/>
      </sharedItems>
    </cacheField>
    <cacheField name="Roast Type Name" numFmtId="0">
      <sharedItems count="3">
        <s v="Средняя"/>
        <s v="Легкая"/>
        <s v="Сильная"/>
      </sharedItems>
    </cacheField>
    <cacheField name="Loyality card" numFmtId="0">
      <sharedItems count="2">
        <s v="Yes"/>
        <s v="No"/>
      </sharedItems>
    </cacheField>
    <cacheField name="Годы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59223228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x v="0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x v="0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x v="1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x v="0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x v="1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s v="Lib"/>
    <x v="2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x v="2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x v="1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x v="0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x v="0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x v="2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x v="1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x v="0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x v="2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x v="2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x v="0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x v="0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x v="1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x v="2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x v="0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x v="2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x v="2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x v="0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x v="2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x v="0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x v="0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x v="0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x v="0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x v="2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x v="2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s v="Lib"/>
    <x v="0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s v="Ara"/>
    <x v="2"/>
    <x v="1"/>
    <n v="5.97"/>
    <n v="35.82"/>
    <x v="2"/>
    <x v="2"/>
    <x v="1"/>
  </r>
  <r>
    <s v="WOQ-36015-429"/>
    <x v="24"/>
    <s v="51427-89175-QJ"/>
    <s v="L-M-0.5"/>
    <n v="6"/>
    <x v="27"/>
    <e v="#N/A"/>
    <x v="0"/>
    <s v="Lib"/>
    <x v="0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x v="1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x v="1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x v="2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x v="0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x v="1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x v="0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s v="Rob"/>
    <x v="0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s v="Lib"/>
    <x v="0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x v="2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x v="2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s v="Lib"/>
    <x v="1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x v="0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x v="2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s v="Exc"/>
    <x v="0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x v="1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x v="2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x v="1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x v="2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x v="1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x v="0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x v="1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x v="0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x v="1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x v="2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x v="1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x v="2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x v="0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x v="2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s v="Rob"/>
    <x v="2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s v="Lib"/>
    <x v="1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x v="0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x v="0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x v="2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x v="1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x v="1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x v="0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x v="0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x v="1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x v="1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s v="Ara"/>
    <x v="0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s v="Lib"/>
    <x v="0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x v="1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x v="2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s v="Rob"/>
    <x v="1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x v="2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x v="0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x v="1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x v="1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x v="1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x v="0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s v="Rob"/>
    <x v="2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x v="1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x v="1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x v="2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x v="0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x v="1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x v="1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s v="Ara"/>
    <x v="1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x v="0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s v="Exc"/>
    <x v="1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x v="1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x v="2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x v="0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x v="2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x v="0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x v="2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s v="Lib"/>
    <x v="0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s v="Ara"/>
    <x v="1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x v="2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x v="2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x v="0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x v="0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x v="0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x v="2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x v="0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x v="0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x v="2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x v="1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x v="2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x v="0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x v="0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x v="1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x v="1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x v="1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x v="1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x v="2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x v="0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x v="1"/>
    <x v="3"/>
    <n v="3.8849999999999998"/>
    <n v="3.8849999999999998"/>
    <x v="2"/>
    <x v="1"/>
    <x v="1"/>
  </r>
  <r>
    <s v="TKL-20738-660"/>
    <x v="107"/>
    <s v="47939-53158-LS"/>
    <s v="E-M-1"/>
    <n v="5"/>
    <x v="112"/>
    <e v="#N/A"/>
    <x v="0"/>
    <s v="Exc"/>
    <x v="0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x v="2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x v="1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x v="0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x v="0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x v="0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x v="2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x v="0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x v="2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x v="1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x v="2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x v="1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x v="2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x v="0"/>
    <x v="2"/>
    <n v="31.624999999999996"/>
    <n v="94.874999999999986"/>
    <x v="1"/>
    <x v="0"/>
    <x v="0"/>
  </r>
  <r>
    <s v="ZFS-30776-804"/>
    <x v="120"/>
    <s v="58638-01029-CB"/>
    <s v="A-L-0.5"/>
    <n v="5"/>
    <x v="126"/>
    <e v="#N/A"/>
    <x v="0"/>
    <s v="Ara"/>
    <x v="1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x v="2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s v="Exc"/>
    <x v="1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s v="Exc"/>
    <x v="2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x v="2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x v="2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x v="1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s v="Exc"/>
    <x v="1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x v="0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x v="1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x v="0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x v="0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x v="0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x v="2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s v="Ara"/>
    <x v="0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x v="2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x v="0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x v="0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s v="Rob"/>
    <x v="2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x v="2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x v="0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x v="0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x v="2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s v="Rob"/>
    <x v="2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s v="Lib"/>
    <x v="1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x v="0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x v="1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x v="2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x v="2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x v="2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x v="2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s v="Rob"/>
    <x v="2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x v="0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x v="0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x v="2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x v="1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x v="0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x v="2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x v="0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s v="Exc"/>
    <x v="1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x v="0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x v="1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x v="1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x v="1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x v="2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x v="1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x v="2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x v="2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x v="0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x v="1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x v="2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x v="0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x v="0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x v="1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x v="0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x v="0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x v="2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x v="2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s v="Exc"/>
    <x v="1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x v="2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x v="1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x v="1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x v="2"/>
    <x v="2"/>
    <n v="29.784999999999997"/>
    <n v="59.569999999999993"/>
    <x v="3"/>
    <x v="2"/>
    <x v="1"/>
  </r>
  <r>
    <s v="NOP-21394-646"/>
    <x v="170"/>
    <s v="16982-35708-BZ"/>
    <s v="L-D-2.5"/>
    <n v="3"/>
    <x v="185"/>
    <e v="#N/A"/>
    <x v="0"/>
    <s v="Lib"/>
    <x v="2"/>
    <x v="2"/>
    <n v="29.784999999999997"/>
    <n v="89.35499999999999"/>
    <x v="3"/>
    <x v="2"/>
    <x v="1"/>
  </r>
  <r>
    <s v="NOP-21394-646"/>
    <x v="170"/>
    <s v="16982-35708-BZ"/>
    <s v="L-L-0.5"/>
    <n v="4"/>
    <x v="185"/>
    <e v="#N/A"/>
    <x v="0"/>
    <s v="Lib"/>
    <x v="1"/>
    <x v="1"/>
    <n v="9.51"/>
    <n v="38.04"/>
    <x v="3"/>
    <x v="1"/>
    <x v="1"/>
  </r>
  <r>
    <s v="NOP-21394-646"/>
    <x v="170"/>
    <s v="16982-35708-BZ"/>
    <s v="E-M-1"/>
    <n v="3"/>
    <x v="185"/>
    <e v="#N/A"/>
    <x v="0"/>
    <s v="Exc"/>
    <x v="0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x v="1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x v="2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x v="1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s v="Exc"/>
    <x v="0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x v="2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x v="0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x v="0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x v="2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x v="0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x v="2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x v="1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x v="2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x v="2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x v="1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x v="2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x v="0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x v="1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x v="0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x v="1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x v="0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x v="1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x v="2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x v="1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x v="2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x v="1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x v="0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x v="2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x v="1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x v="0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x v="0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s v="Lib"/>
    <x v="0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x v="1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x v="0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x v="1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s v="Lib"/>
    <x v="1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x v="2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s v="Rob"/>
    <x v="1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x v="0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x v="1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x v="0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s v="Rob"/>
    <x v="0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x v="2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x v="2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x v="0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x v="1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x v="2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s v="Rob"/>
    <x v="1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x v="2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x v="1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x v="0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x v="0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x v="2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x v="0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x v="1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x v="1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x v="0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x v="2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x v="2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x v="0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x v="1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x v="1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x v="0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x v="0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s v="Rob"/>
    <x v="1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x v="2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x v="2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x v="2"/>
    <x v="3"/>
    <n v="3.645"/>
    <n v="21.87"/>
    <x v="1"/>
    <x v="2"/>
    <x v="0"/>
  </r>
  <r>
    <s v="QTR-19001-114"/>
    <x v="229"/>
    <s v="01035-70465-UO"/>
    <s v="A-D-1"/>
    <n v="2"/>
    <x v="195"/>
    <e v="#N/A"/>
    <x v="0"/>
    <s v="Ara"/>
    <x v="2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x v="2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s v="Exc"/>
    <x v="2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x v="2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x v="1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x v="1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x v="0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x v="1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x v="1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x v="1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x v="1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x v="0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s v="Exc"/>
    <x v="0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x v="1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x v="1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x v="2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s v="Exc"/>
    <x v="0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s v="Lib"/>
    <x v="1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x v="0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x v="1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s v="Exc"/>
    <x v="0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x v="2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x v="2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s v="Exc"/>
    <x v="0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x v="2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x v="2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s v="Exc"/>
    <x v="1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x v="0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x v="0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x v="2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x v="1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x v="1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x v="1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x v="2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x v="0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x v="2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x v="1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x v="0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x v="0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x v="0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x v="0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x v="0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x v="1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x v="0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x v="0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x v="0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s v="Rob"/>
    <x v="2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x v="1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x v="1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x v="2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x v="0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x v="0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x v="1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x v="0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x v="2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x v="2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s v="Exc"/>
    <x v="0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x v="1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s v="Rob"/>
    <x v="2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x v="2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s v="Lib"/>
    <x v="1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x v="2"/>
    <x v="1"/>
    <n v="5.3699999999999992"/>
    <n v="21.479999999999997"/>
    <x v="0"/>
    <x v="2"/>
    <x v="0"/>
  </r>
  <r>
    <s v="OVI-27064-381"/>
    <x v="276"/>
    <s v="37274-08534-FM"/>
    <s v="R-D-0.5"/>
    <n v="3"/>
    <x v="298"/>
    <e v="#N/A"/>
    <x v="0"/>
    <s v="Rob"/>
    <x v="2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x v="0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x v="2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x v="0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x v="1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x v="1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x v="0"/>
    <x v="0"/>
    <n v="11.25"/>
    <n v="45"/>
    <x v="2"/>
    <x v="0"/>
    <x v="1"/>
  </r>
  <r>
    <s v="YPT-95383-088"/>
    <x v="283"/>
    <s v="43439-94003-DW"/>
    <s v="E-D-2.5"/>
    <n v="2"/>
    <x v="306"/>
    <e v="#N/A"/>
    <x v="0"/>
    <s v="Exc"/>
    <x v="2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x v="1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x v="2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x v="2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x v="1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x v="2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x v="2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s v="Rob"/>
    <x v="0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x v="1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x v="1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x v="0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x v="1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x v="1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x v="2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x v="0"/>
    <x v="0"/>
    <n v="11.25"/>
    <n v="22.5"/>
    <x v="2"/>
    <x v="0"/>
    <x v="1"/>
  </r>
  <r>
    <s v="DKM-97676-850"/>
    <x v="296"/>
    <s v="43439-94003-DW"/>
    <s v="E-D-0.5"/>
    <n v="5"/>
    <x v="306"/>
    <e v="#N/A"/>
    <x v="0"/>
    <s v="Exc"/>
    <x v="2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s v="Ara"/>
    <x v="0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x v="0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x v="2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x v="2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x v="0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x v="1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x v="1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x v="2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x v="0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x v="1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x v="0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x v="2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x v="2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x v="2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x v="0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x v="0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s v="Exc"/>
    <x v="1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x v="2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x v="1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x v="1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s v="Ara"/>
    <x v="2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x v="1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x v="0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x v="0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x v="2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x v="1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x v="1"/>
    <x v="1"/>
    <n v="7.169999999999999"/>
    <n v="43.019999999999996"/>
    <x v="0"/>
    <x v="1"/>
    <x v="0"/>
  </r>
  <r>
    <s v="WUG-76466-650"/>
    <x v="318"/>
    <s v="43439-94003-DW"/>
    <s v="L-D-0.5"/>
    <n v="3"/>
    <x v="306"/>
    <e v="#N/A"/>
    <x v="0"/>
    <s v="Lib"/>
    <x v="2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x v="2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x v="2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x v="1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x v="1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x v="0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s v="Ara"/>
    <x v="2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x v="1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x v="2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x v="2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x v="2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x v="0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x v="1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x v="1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x v="1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x v="2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x v="1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x v="2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x v="2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x v="2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x v="1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x v="0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x v="2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x v="1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x v="2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x v="0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x v="0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x v="0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x v="0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s v="Lib"/>
    <x v="1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x v="1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s v="Lib"/>
    <x v="0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s v="Ara"/>
    <x v="0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x v="1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s v="Rob"/>
    <x v="1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x v="0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s v="Ara"/>
    <x v="1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x v="1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x v="1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x v="0"/>
    <x v="1"/>
    <n v="8.73"/>
    <n v="8.73"/>
    <x v="3"/>
    <x v="0"/>
    <x v="0"/>
  </r>
  <r>
    <s v="WNR-71736-993"/>
    <x v="350"/>
    <s v="16880-78077-FB"/>
    <s v="L-D-0.5"/>
    <n v="4"/>
    <x v="347"/>
    <e v="#N/A"/>
    <x v="0"/>
    <s v="Lib"/>
    <x v="2"/>
    <x v="1"/>
    <n v="7.77"/>
    <n v="31.08"/>
    <x v="3"/>
    <x v="2"/>
    <x v="1"/>
  </r>
  <r>
    <s v="WNR-71736-993"/>
    <x v="350"/>
    <s v="16880-78077-FB"/>
    <s v="A-D-2.5"/>
    <n v="6"/>
    <x v="347"/>
    <e v="#N/A"/>
    <x v="0"/>
    <s v="Ara"/>
    <x v="2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s v="Ara"/>
    <x v="2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s v="Rob"/>
    <x v="0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x v="1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x v="2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x v="1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s v="Ara"/>
    <x v="0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x v="1"/>
    <x v="0"/>
    <n v="11.95"/>
    <n v="59.75"/>
    <x v="0"/>
    <x v="1"/>
    <x v="1"/>
  </r>
  <r>
    <s v="JLJ-81802-619"/>
    <x v="135"/>
    <s v="16880-78077-FB"/>
    <s v="A-L-1"/>
    <n v="6"/>
    <x v="347"/>
    <e v="#N/A"/>
    <x v="0"/>
    <s v="Ara"/>
    <x v="1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x v="2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x v="2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s v="Ara"/>
    <x v="0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x v="0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s v="Ara"/>
    <x v="0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x v="0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x v="1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s v="Lib"/>
    <x v="2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x v="2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x v="1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x v="0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x v="2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x v="1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x v="1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x v="0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x v="0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x v="0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x v="0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x v="1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x v="2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x v="1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x v="2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x v="1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x v="1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x v="2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x v="1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x v="2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x v="1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x v="0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x v="1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x v="2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x v="2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x v="2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x v="0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x v="2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x v="2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x v="2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x v="2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x v="0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x v="1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x v="0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x v="0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x v="2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x v="1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x v="0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x v="0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x v="1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x v="0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x v="2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x v="0"/>
    <x v="2"/>
    <n v="31.624999999999996"/>
    <n v="126.49999999999999"/>
    <x v="1"/>
    <x v="0"/>
    <x v="0"/>
  </r>
  <r>
    <s v="ZPW-31329-741"/>
    <x v="387"/>
    <s v="27132-68907-RC"/>
    <s v="E-M-0.2"/>
    <n v="1"/>
    <x v="438"/>
    <e v="#N/A"/>
    <x v="0"/>
    <s v="Exc"/>
    <x v="0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x v="1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x v="2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s v="Lib"/>
    <x v="2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x v="1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x v="1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x v="0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x v="2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x v="0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x v="1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x v="2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x v="2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x v="0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x v="0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x v="1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x v="1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x v="2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x v="2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x v="0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s v="Rob"/>
    <x v="2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s v="Rob"/>
    <x v="1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x v="0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x v="0"/>
    <x v="3"/>
    <n v="4.125"/>
    <n v="16.5"/>
    <x v="1"/>
    <x v="0"/>
    <x v="1"/>
  </r>
  <r>
    <s v="CTE-31437-326"/>
    <x v="6"/>
    <s v="22721-63196-UJ"/>
    <s v="L-D-1"/>
    <n v="4"/>
    <x v="467"/>
    <e v="#N/A"/>
    <x v="2"/>
    <s v="Lib"/>
    <x v="2"/>
    <x v="0"/>
    <n v="12.95"/>
    <n v="51.8"/>
    <x v="3"/>
    <x v="2"/>
    <x v="1"/>
  </r>
  <r>
    <s v="CTE-31437-326"/>
    <x v="6"/>
    <s v="22721-63196-UJ"/>
    <s v="L-L-0.2"/>
    <n v="3"/>
    <x v="467"/>
    <e v="#N/A"/>
    <x v="2"/>
    <s v="Lib"/>
    <x v="1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x v="0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x v="1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x v="1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x v="2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x v="2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x v="1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x v="0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x v="1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x v="1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x v="0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x v="1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s v="Rob"/>
    <x v="2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s v="Lib"/>
    <x v="2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x v="2"/>
    <x v="2"/>
    <n v="27.945"/>
    <n v="139.72499999999999"/>
    <x v="1"/>
    <x v="2"/>
    <x v="1"/>
  </r>
  <r>
    <s v="ZIL-34948-499"/>
    <x v="112"/>
    <s v="66458-91190-YC"/>
    <s v="A-D-0.5"/>
    <n v="2"/>
    <x v="464"/>
    <e v="#N/A"/>
    <x v="1"/>
    <s v="Ara"/>
    <x v="2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x v="2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x v="0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x v="0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x v="2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s v="Lib"/>
    <x v="1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s v="Rob"/>
    <x v="2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x v="0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x v="0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x v="1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x v="0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x v="0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x v="2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x v="0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x v="2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x v="0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s v="Lib"/>
    <x v="1"/>
    <x v="3"/>
    <n v="4.7549999999999999"/>
    <n v="9.51"/>
    <x v="3"/>
    <x v="1"/>
    <x v="1"/>
  </r>
  <r>
    <s v="CPV-90280-133"/>
    <x v="13"/>
    <s v="66458-91190-YC"/>
    <s v="R-D-0.2"/>
    <n v="3"/>
    <x v="464"/>
    <e v="#N/A"/>
    <x v="1"/>
    <s v="Rob"/>
    <x v="2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x v="2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x v="2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x v="2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x v="1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x v="2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x v="0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x v="1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x v="1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x v="2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s v="Exc"/>
    <x v="2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x v="1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x v="1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x v="1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x v="2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x v="2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x v="1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x v="0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x v="1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x v="0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x v="0"/>
    <x v="3"/>
    <n v="4.3650000000000002"/>
    <n v="8.73"/>
    <x v="3"/>
    <x v="0"/>
    <x v="0"/>
  </r>
  <r>
    <s v="XQJ-86887-506"/>
    <x v="433"/>
    <s v="66458-91190-YC"/>
    <s v="E-L-1"/>
    <n v="4"/>
    <x v="464"/>
    <e v="#N/A"/>
    <x v="1"/>
    <s v="Exc"/>
    <x v="1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x v="2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x v="1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s v="Exc"/>
    <x v="0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s v="Ara"/>
    <x v="2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x v="1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x v="0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x v="1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x v="2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x v="0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x v="1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x v="1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x v="2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x v="0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x v="1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x v="2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x v="0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x v="1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x v="0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x v="2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x v="0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x v="1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x v="0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x v="1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x v="1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x v="2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x v="1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x v="1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x v="0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x v="1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x v="2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x v="0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x v="1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x v="0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x v="2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s v="Ara"/>
    <x v="0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x v="2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x v="1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s v="Exc"/>
    <x v="1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x v="0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x v="1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x v="0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x v="2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x v="2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x v="1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x v="1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x v="0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s v="Lib"/>
    <x v="2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x v="1"/>
    <x v="2"/>
    <n v="29.784999999999997"/>
    <n v="148.92499999999998"/>
    <x v="2"/>
    <x v="1"/>
    <x v="0"/>
  </r>
  <r>
    <s v="UMM-28497-689"/>
    <x v="471"/>
    <s v="05325-97750-WP"/>
    <s v="L-L-2.5"/>
    <n v="3"/>
    <x v="539"/>
    <e v="#N/A"/>
    <x v="2"/>
    <s v="Lib"/>
    <x v="1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x v="2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x v="2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x v="0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x v="0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x v="1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s v="Ara"/>
    <x v="0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x v="0"/>
    <x v="1"/>
    <n v="5.97"/>
    <n v="5.97"/>
    <x v="0"/>
    <x v="0"/>
    <x v="1"/>
  </r>
  <r>
    <s v="OKA-93124-100"/>
    <x v="477"/>
    <s v="05325-97750-WP"/>
    <s v="R-M-0.5"/>
    <n v="5"/>
    <x v="539"/>
    <e v="#N/A"/>
    <x v="2"/>
    <s v="Rob"/>
    <x v="0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x v="1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x v="0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x v="0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x v="2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x v="2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x v="0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x v="1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x v="0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s v="Exc"/>
    <x v="2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x v="0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x v="1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x v="0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x v="0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x v="1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x v="2"/>
    <x v="1"/>
    <n v="7.77"/>
    <n v="31.08"/>
    <x v="3"/>
    <x v="2"/>
    <x v="0"/>
  </r>
  <r>
    <s v="PKN-19556-918"/>
    <x v="483"/>
    <s v="00445-42781-KX"/>
    <s v="A-D-0.2"/>
    <n v="1"/>
    <x v="579"/>
    <e v="#N/A"/>
    <x v="1"/>
    <s v="Ara"/>
    <x v="2"/>
    <x v="3"/>
    <n v="2.9849999999999999"/>
    <n v="2.9849999999999999"/>
    <x v="2"/>
    <x v="2"/>
    <x v="0"/>
  </r>
  <r>
    <s v="PKN-19556-918"/>
    <x v="483"/>
    <s v="00445-42781-KX"/>
    <s v="R-D-2.5"/>
    <n v="5"/>
    <x v="579"/>
    <e v="#N/A"/>
    <x v="1"/>
    <s v="Rob"/>
    <x v="2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x v="1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x v="1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x v="0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x v="1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x v="1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x v="0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s v="Ara"/>
    <x v="0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x v="2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x v="1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x v="1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x v="0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x v="1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s v="Rob"/>
    <x v="2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x v="2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x v="2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x v="1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x v="2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x v="1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x v="2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s v="Rob"/>
    <x v="1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x v="1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x v="0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x v="2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x v="0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x v="2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x v="0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x v="0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x v="2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x v="1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x v="0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x v="2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x v="0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x v="2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x v="2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x v="2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x v="2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x v="1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x v="0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x v="0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x v="1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x v="0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x v="0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x v="1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s v="Lib"/>
    <x v="2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s v="Lib"/>
    <x v="1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x v="0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x v="1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x v="1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x v="0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x v="1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x v="0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x v="2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x v="1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x v="1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x v="2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x v="0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x v="1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x v="0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x v="2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x v="0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x v="2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x v="0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x v="2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x v="1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x v="2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x v="0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x v="2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x v="2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x v="1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x v="2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x v="1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x v="2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s v="Exc"/>
    <x v="2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x v="1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x v="0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x v="2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x v="0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x v="1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x v="0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x v="0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s v="Exc"/>
    <x v="0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x v="0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x v="2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x v="1"/>
    <x v="0"/>
    <n v="14.85"/>
    <n v="89.1"/>
    <x v="1"/>
    <x v="1"/>
    <x v="1"/>
  </r>
  <r>
    <s v="LXK-00634-611"/>
    <x v="538"/>
    <s v="94091-86957-HX"/>
    <s v="R-L-1"/>
    <n v="3"/>
    <x v="636"/>
    <e v="#N/A"/>
    <x v="1"/>
    <s v="Rob"/>
    <x v="1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x v="2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x v="2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x v="1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x v="2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x v="0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s v="Exc"/>
    <x v="2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x v="0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s v="Ara"/>
    <x v="0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x v="1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s v="Lib"/>
    <x v="1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x v="0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x v="2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x v="0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x v="1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s v="Lib"/>
    <x v="2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x v="1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x v="0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s v="Rob"/>
    <x v="2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x v="2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x v="2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x v="0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x v="1"/>
    <x v="3"/>
    <n v="3.5849999999999995"/>
    <n v="10.754999999999999"/>
    <x v="0"/>
    <x v="1"/>
    <x v="1"/>
  </r>
  <r>
    <s v="TCX-76953-071"/>
    <x v="555"/>
    <s v="94091-86957-HX"/>
    <s v="E-D-0.2"/>
    <n v="5"/>
    <x v="636"/>
    <e v="#N/A"/>
    <x v="1"/>
    <s v="Exc"/>
    <x v="2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x v="1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x v="0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x v="0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x v="2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x v="0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x v="2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x v="0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x v="0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x v="2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x v="2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s v="Rob"/>
    <x v="0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x v="1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x v="0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x v="2"/>
    <x v="1"/>
    <n v="5.97"/>
    <n v="29.849999999999998"/>
    <x v="2"/>
    <x v="2"/>
    <x v="1"/>
  </r>
  <r>
    <s v="DCI-96254-548"/>
    <x v="566"/>
    <s v="94091-86957-HX"/>
    <s v="A-D-0.2"/>
    <n v="6"/>
    <x v="636"/>
    <e v="#N/A"/>
    <x v="1"/>
    <s v="Ara"/>
    <x v="2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x v="1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x v="2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x v="2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x v="2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x v="2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x v="1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x v="1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x v="0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s v="Ara"/>
    <x v="1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x v="1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x v="0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x v="1"/>
    <x v="1"/>
    <n v="7.77"/>
    <n v="15.54"/>
    <x v="2"/>
    <x v="1"/>
    <x v="0"/>
  </r>
  <r>
    <s v="UEA-72681-629"/>
    <x v="455"/>
    <s v="24972-55878-KX"/>
    <s v="A-L-2.5"/>
    <n v="3"/>
    <x v="696"/>
    <e v="#N/A"/>
    <x v="0"/>
    <s v="Ara"/>
    <x v="1"/>
    <x v="2"/>
    <n v="29.784999999999997"/>
    <n v="89.35499999999999"/>
    <x v="2"/>
    <x v="1"/>
    <x v="1"/>
  </r>
  <r>
    <s v="CVE-15042-481"/>
    <x v="575"/>
    <s v="24972-55878-KX"/>
    <s v="R-L-1"/>
    <n v="2"/>
    <x v="696"/>
    <e v="#N/A"/>
    <x v="0"/>
    <s v="Rob"/>
    <x v="1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x v="0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x v="2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x v="1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s v="Exc"/>
    <x v="0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x v="0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s v="Rob"/>
    <x v="0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x v="1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x v="0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x v="1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x v="1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x v="2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s v="Exc"/>
    <x v="0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x v="1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x v="1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x v="0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x v="1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x v="2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x v="2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x v="0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x v="0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x v="1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x v="1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x v="1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x v="0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x v="1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x v="1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x v="1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s v="Lib"/>
    <x v="1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x v="1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x v="2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s v="Exc"/>
    <x v="2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x v="2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x v="2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x v="2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x v="0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s v="Rob"/>
    <x v="1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x v="0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x v="2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x v="2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x v="1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s v="Rob"/>
    <x v="2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x v="1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x v="0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x v="2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x v="0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x v="1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x v="0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x v="1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x v="2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x v="1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x v="1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x v="0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x v="2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x v="1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x v="1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x v="0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x v="2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x v="0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x v="0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x v="2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x v="2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x v="0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x v="2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x v="0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x v="2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x v="2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x v="1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x v="2"/>
    <x v="3"/>
    <n v="2.9849999999999999"/>
    <n v="11.94"/>
    <x v="2"/>
    <x v="2"/>
    <x v="1"/>
  </r>
  <r>
    <s v="UFZ-24348-219"/>
    <x v="610"/>
    <s v="27930-59250-JT"/>
    <s v="L-M-2.5"/>
    <n v="3"/>
    <x v="745"/>
    <e v="#N/A"/>
    <x v="0"/>
    <s v="Lib"/>
    <x v="0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x v="2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x v="0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x v="1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x v="0"/>
    <x v="3"/>
    <n v="4.3650000000000002"/>
    <n v="4.3650000000000002"/>
    <x v="3"/>
    <x v="0"/>
    <x v="1"/>
  </r>
  <r>
    <s v="DZI-35365-596"/>
    <x v="493"/>
    <s v="54798-14109-HC"/>
    <s v="E-M-0.2"/>
    <n v="2"/>
    <x v="760"/>
    <e v="#N/A"/>
    <x v="0"/>
    <s v="Exc"/>
    <x v="0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x v="0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x v="2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x v="2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s v="Ara"/>
    <x v="0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x v="2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s v="Exc"/>
    <x v="1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x v="1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x v="0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x v="2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x v="2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x v="2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x v="1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x v="2"/>
    <x v="2"/>
    <n v="29.784999999999997"/>
    <n v="89.35499999999999"/>
    <x v="3"/>
    <x v="2"/>
    <x v="1"/>
  </r>
  <r>
    <s v="SFD-00372-284"/>
    <x v="440"/>
    <s v="54798-14109-HC"/>
    <s v="L-M-0.2"/>
    <n v="2"/>
    <x v="760"/>
    <e v="#N/A"/>
    <x v="0"/>
    <s v="Lib"/>
    <x v="0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x v="1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x v="0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x v="1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s v="Ara"/>
    <x v="0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x v="2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x v="0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x v="0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x v="1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x v="0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x v="2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x v="1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x v="0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x v="0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x v="2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x v="1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x v="0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x v="0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x v="1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x v="0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x v="1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x v="1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x v="1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s v="Exc"/>
    <x v="2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x v="1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s v="Ara"/>
    <x v="1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x v="2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x v="0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x v="2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x v="2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x v="0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x v="1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x v="1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x v="2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x v="2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x v="2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x v="0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x v="1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x v="2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s v="Exc"/>
    <x v="0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x v="2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x v="2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x v="1"/>
    <x v="1"/>
    <n v="7.169999999999999"/>
    <n v="35.849999999999994"/>
    <x v="0"/>
    <x v="1"/>
    <x v="1"/>
  </r>
  <r>
    <s v="VKQ-39009-292"/>
    <x v="219"/>
    <s v="57808-90533-UE"/>
    <s v="L-M-1"/>
    <n v="5"/>
    <x v="822"/>
    <e v="#N/A"/>
    <x v="0"/>
    <s v="Lib"/>
    <x v="0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x v="1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x v="1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x v="0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x v="0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x v="1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s v="Ara"/>
    <x v="0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x v="0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x v="2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x v="1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x v="1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x v="2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x v="0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x v="0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x v="0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x v="0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x v="2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s v="Exc"/>
    <x v="2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x v="0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x v="2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x v="2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x v="2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x v="2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s v="Ara"/>
    <x v="0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x v="2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x v="1"/>
    <x v="2"/>
    <n v="29.784999999999997"/>
    <n v="89.35499999999999"/>
    <x v="2"/>
    <x v="1"/>
    <x v="1"/>
  </r>
  <r>
    <s v="UGK-07613-982"/>
    <x v="654"/>
    <s v="57808-90533-UE"/>
    <s v="A-M-0.5"/>
    <n v="3"/>
    <x v="822"/>
    <e v="#N/A"/>
    <x v="0"/>
    <s v="Ara"/>
    <x v="0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x v="0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x v="2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x v="0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x v="1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x v="2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x v="2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x v="0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x v="2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x v="0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x v="0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x v="2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x v="0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x v="1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x v="1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x v="1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x v="1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x v="1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x v="1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x v="1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s v="Lib"/>
    <x v="2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s v="Lib"/>
    <x v="2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x v="0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x v="2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x v="1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s v="Rob"/>
    <x v="1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x v="1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x v="0"/>
    <x v="0"/>
    <n v="11.25"/>
    <n v="22.5"/>
    <x v="2"/>
    <x v="0"/>
    <x v="0"/>
  </r>
  <r>
    <s v="PJS-30996-485"/>
    <x v="4"/>
    <s v="86579-92122-OC"/>
    <s v="A-L-0.2"/>
    <n v="1"/>
    <x v="857"/>
    <e v="#N/A"/>
    <x v="0"/>
    <s v="Ara"/>
    <x v="1"/>
    <x v="3"/>
    <n v="3.8849999999999998"/>
    <n v="3.8849999999999998"/>
    <x v="2"/>
    <x v="1"/>
    <x v="0"/>
  </r>
  <r>
    <s v="HEL-86709-449"/>
    <x v="667"/>
    <s v="86579-92122-OC"/>
    <s v="E-D-2.5"/>
    <n v="1"/>
    <x v="857"/>
    <e v="#N/A"/>
    <x v="0"/>
    <s v="Exc"/>
    <x v="2"/>
    <x v="2"/>
    <n v="27.945"/>
    <n v="27.945"/>
    <x v="1"/>
    <x v="2"/>
    <x v="0"/>
  </r>
  <r>
    <s v="NCH-55389-562"/>
    <x v="110"/>
    <s v="86579-92122-OC"/>
    <s v="E-L-2.5"/>
    <n v="5"/>
    <x v="857"/>
    <e v="#N/A"/>
    <x v="0"/>
    <s v="Exc"/>
    <x v="1"/>
    <x v="2"/>
    <n v="34.154999999999994"/>
    <n v="170.77499999999998"/>
    <x v="1"/>
    <x v="1"/>
    <x v="0"/>
  </r>
  <r>
    <s v="NCH-55389-562"/>
    <x v="110"/>
    <s v="86579-92122-OC"/>
    <s v="R-L-2.5"/>
    <n v="2"/>
    <x v="857"/>
    <e v="#N/A"/>
    <x v="0"/>
    <s v="Rob"/>
    <x v="1"/>
    <x v="2"/>
    <n v="27.484999999999996"/>
    <n v="54.969999999999992"/>
    <x v="0"/>
    <x v="1"/>
    <x v="0"/>
  </r>
  <r>
    <s v="NCH-55389-562"/>
    <x v="110"/>
    <s v="86579-92122-OC"/>
    <s v="E-L-1"/>
    <n v="1"/>
    <x v="857"/>
    <e v="#N/A"/>
    <x v="0"/>
    <s v="Exc"/>
    <x v="1"/>
    <x v="0"/>
    <n v="14.85"/>
    <n v="14.85"/>
    <x v="1"/>
    <x v="1"/>
    <x v="0"/>
  </r>
  <r>
    <s v="NCH-55389-562"/>
    <x v="110"/>
    <s v="86579-92122-OC"/>
    <s v="A-L-0.2"/>
    <n v="2"/>
    <x v="857"/>
    <e v="#N/A"/>
    <x v="0"/>
    <s v="Ara"/>
    <x v="1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x v="1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x v="1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x v="2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x v="2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x v="0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x v="1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x v="0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x v="1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x v="2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x v="0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x v="2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x v="0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x v="1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s v="Ara"/>
    <x v="1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x v="0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x v="2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x v="2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x v="1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x v="1"/>
    <x v="0"/>
    <n v="11.95"/>
    <n v="59.75"/>
    <x v="0"/>
    <x v="1"/>
    <x v="1"/>
  </r>
  <r>
    <s v="ALM-80762-974"/>
    <x v="55"/>
    <s v="84045-66771-SL"/>
    <s v="A-L-0.5"/>
    <n v="3"/>
    <x v="890"/>
    <e v="#N/A"/>
    <x v="0"/>
    <s v="Ara"/>
    <x v="1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x v="2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s v="Exc"/>
    <x v="2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x v="2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x v="1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x v="0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x v="0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x v="1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x v="0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x v="2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s v="Rob"/>
    <x v="0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s v="Ara"/>
    <x v="0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s v="Exc"/>
    <x v="2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s v="Lib"/>
    <x v="2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x v="1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s v="Ara"/>
    <x v="1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s v="Ara"/>
    <x v="2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x v="1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s v="Rob"/>
    <x v="0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s v="Ara"/>
    <x v="0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x v="2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s v="Exc"/>
    <x v="0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A023EB-2BF4-4658-BDD4-4C8BA3428F10}" name="TotalSales" cacheId="0" applyNumberFormats="0" applyBorderFormats="0" applyFontFormats="0" applyPatternFormats="0" applyAlignmentFormats="0" applyWidthHeightFormats="1" dataCaption="Значения" updatedVersion="7" minRefreshableVersion="5" useAutoFormatting="1" rowGrandTotals="0" colGrandTotals="0" itemPrintTitles="1" createdVersion="7" indent="0" compact="0" compactData="0" multipleFieldFilters="0" chartFormat="10">
  <location ref="A3:F13" firstHeaderRow="1" firstDataRow="2" firstDataCol="2"/>
  <pivotFields count="17">
    <pivotField compact="0" outline="0" showAll="0"/>
    <pivotField axis="axisRow"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>
      <items count="5">
        <item x="3"/>
        <item x="1"/>
        <item x="0"/>
        <item h="1" x="2"/>
        <item t="default"/>
      </items>
    </pivotField>
    <pivotField compact="0" numFmtId="166" outline="0" showAll="0"/>
    <pivotField dataField="1" compact="0" numFmtId="166" outline="0" showAll="0"/>
    <pivotField axis="axisCol" compact="0" outline="0" showAll="0">
      <items count="5">
        <item x="2"/>
        <item x="3"/>
        <item x="0"/>
        <item x="1"/>
        <item t="default"/>
      </items>
    </pivotField>
    <pivotField compact="0" outline="0" showAll="0">
      <items count="4">
        <item x="1"/>
        <item x="2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axis="axisRow"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16"/>
    <field x="1"/>
  </rowFields>
  <rowItems count="9"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4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Сумма по полю Sales" fld="12" baseField="1" baseItem="1" numFmtId="3"/>
  </dataFields>
  <chartFormats count="8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" type="dateBetween" evalOrder="-1" id="48" name="Order Date">
      <autoFilter ref="A1">
        <filterColumn colId="0">
          <customFilters and="1">
            <customFilter operator="greaterThanOrEqual" val="44562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686528-24B6-4523-98EC-4FB1E7ACC0EA}" name="TotalSales" cacheId="0" applyNumberFormats="0" applyBorderFormats="0" applyFontFormats="0" applyPatternFormats="0" applyAlignmentFormats="0" applyWidthHeightFormats="1" dataCaption="Значения" updatedVersion="7" minRefreshableVersion="5" useAutoFormatting="1" rowGrandTotals="0" colGrandTotals="0" itemPrintTitles="1" createdVersion="7" indent="0" compact="0" compactData="0" multipleFieldFilters="0" chartFormat="32">
  <location ref="A3:B6" firstHeaderRow="1" firstDataRow="1" firstDataCol="1"/>
  <pivotFields count="17">
    <pivotField compact="0" outline="0" showAll="0"/>
    <pivotField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5">
        <item x="3"/>
        <item x="1"/>
        <item x="0"/>
        <item h="1" x="2"/>
        <item t="default"/>
      </items>
    </pivotField>
    <pivotField compact="0" numFmtId="166" outline="0" showAll="0"/>
    <pivotField dataField="1" compact="0" numFmtId="166" outline="0" showAll="0"/>
    <pivotField compact="0" outline="0" showAll="0"/>
    <pivotField compact="0" outline="0" showAll="0">
      <items count="4">
        <item x="1"/>
        <item x="2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Сумма по полю Sales" fld="12" baseField="7" baseItem="0" numFmtId="168"/>
  </dataFields>
  <chartFormats count="8"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9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9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1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1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" type="dateBetween" evalOrder="-1" id="48" name="Order Date">
      <autoFilter ref="A1">
        <filterColumn colId="0">
          <customFilters and="1">
            <customFilter operator="greaterThanOrEqual" val="44562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8E59D3-9D8B-4E63-8A2C-43D2A1EAC4CA}" name="TotalSales" cacheId="0" applyNumberFormats="0" applyBorderFormats="0" applyFontFormats="0" applyPatternFormats="0" applyAlignmentFormats="0" applyWidthHeightFormats="1" dataCaption="Значения" updatedVersion="7" minRefreshableVersion="5" useAutoFormatting="1" rowGrandTotals="0" colGrandTotals="0" itemPrintTitles="1" createdVersion="7" indent="0" compact="0" compactData="0" multipleFieldFilters="0" chartFormat="34">
  <location ref="A3:B8" firstHeaderRow="1" firstDataRow="1" firstDataCol="1"/>
  <pivotFields count="17">
    <pivotField compact="0" outline="0" showAll="0"/>
    <pivotField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measureFilter="1" sortType="ascending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 sortType="a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>
      <items count="5">
        <item x="3"/>
        <item x="1"/>
        <item x="0"/>
        <item h="1" x="2"/>
        <item t="default"/>
      </items>
    </pivotField>
    <pivotField compact="0" numFmtId="166" outline="0" showAll="0"/>
    <pivotField dataField="1" compact="0" numFmtId="166" outline="0" showAll="0"/>
    <pivotField compact="0" outline="0" showAll="0"/>
    <pivotField compact="0" outline="0" showAll="0">
      <items count="4">
        <item x="1"/>
        <item x="2"/>
        <item h="1" x="0"/>
        <item t="default"/>
      </items>
    </pivotField>
    <pivotField compact="0" outline="0" showAll="0">
      <items count="3">
        <item x="1"/>
        <item h="1" x="0"/>
        <item t="default"/>
      </items>
    </pivotField>
    <pivotField compact="0" outline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5"/>
  </rowFields>
  <rowItems count="5">
    <i>
      <x v="186"/>
    </i>
    <i>
      <x v="462"/>
    </i>
    <i>
      <x v="751"/>
    </i>
    <i>
      <x v="642"/>
    </i>
    <i>
      <x v="28"/>
    </i>
  </rowItems>
  <colItems count="1">
    <i/>
  </colItems>
  <dataFields count="1">
    <dataField name="Сумма по полю Sales" fld="12" baseField="7" baseItem="0" numFmtId="168"/>
  </dataFields>
  <chartFormats count="5">
    <chartFormat chart="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2">
    <filter fld="1" type="dateBetween" evalOrder="-1" id="87" name="Order Date">
      <autoFilter ref="A1">
        <filterColumn colId="0">
          <customFilters and="1">
            <customFilter operator="greaterThanOrEqual" val="44562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  <filter fld="5" type="count" evalOrder="-1" id="39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Size" xr10:uid="{76692212-DFF3-42F7-8AF0-A9A75ADB3981}" sourceName="Size">
  <pivotTables>
    <pivotTable tabId="18" name="TotalSales"/>
    <pivotTable tabId="19" name="TotalSales"/>
    <pivotTable tabId="20" name="TotalSales"/>
  </pivotTables>
  <data>
    <tabular pivotCacheId="592232285">
      <items count="4">
        <i x="3" s="1"/>
        <i x="1" s="1"/>
        <i x="0" s="1"/>
        <i x="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Roast_Type_Name" xr10:uid="{626D5A05-6A49-4712-9D9B-43F736765F9B}" sourceName="Roast Type Name">
  <pivotTables>
    <pivotTable tabId="18" name="TotalSales"/>
    <pivotTable tabId="19" name="TotalSales"/>
    <pivotTable tabId="20" name="TotalSales"/>
  </pivotTables>
  <data>
    <tabular pivotCacheId="592232285">
      <items count="3">
        <i x="1" s="1"/>
        <i x="2" s="1"/>
        <i x="0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Loyality_card" xr10:uid="{27C032AA-0DB1-422E-94C9-8D947A9B7445}" sourceName="Loyality card">
  <pivotTables>
    <pivotTable tabId="18" name="TotalSales"/>
    <pivotTable tabId="19" name="TotalSales"/>
    <pivotTable tabId="20" name="TotalSales"/>
  </pivotTables>
  <data>
    <tabular pivotCacheId="592232285">
      <items count="2">
        <i x="1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 1" xr10:uid="{FFCD7EE2-3955-4776-A0B0-62389C0AA73B}" cache="Срез_Size" caption="Объем" columnCount="2" style="Стиль среза 1" rowHeight="241300"/>
  <slicer name="Roast Type Name 1" xr10:uid="{320C4DA1-7AA7-4D44-8527-AF4DD7BC2319}" cache="Срез_Roast_Type_Name" caption="Степень прожарки" columnCount="3" style="Стиль среза 1" rowHeight="241300"/>
  <slicer name="Loyality card 1" xr10:uid="{AA079DE0-351D-4425-A8E2-238556C5F808}" cache="Срез_Loyality_card" caption="Loyality card" style="Стиль среза 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ize" xr10:uid="{F13C4CAA-4D60-4A46-95EC-DFDCAE892C8A}" cache="Срез_Size" caption="Size" columnCount="2" style="Стиль среза 1" rowHeight="241300"/>
  <slicer name="Roast Type Name" xr10:uid="{59E4AE37-8E48-4CE3-9776-47E9DF414C25}" cache="Срез_Roast_Type_Name" caption="Roast Type Name" columnCount="3" style="Стиль среза 1" rowHeight="241300"/>
  <slicer name="Loyality card" xr10:uid="{BCD11DB9-33C1-4063-B59C-6E6B41BE3ADF}" cache="Срез_Loyality_card" caption="Loyality card" style="Стиль среза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64CBD-7F49-4795-9F2C-105CF69F5E34}" name="orders" displayName="orders" ref="A1:P1001" totalsRowShown="0" headerRowDxfId="11">
  <autoFilter ref="A1:P1001" xr:uid="{1A764CBD-7F49-4795-9F2C-105CF69F5E34}"/>
  <tableColumns count="16">
    <tableColumn id="1" xr3:uid="{B5DE2875-FA54-4196-8C1A-3D559BE1D181}" name="Order ID" dataDxfId="10"/>
    <tableColumn id="2" xr3:uid="{D4D67E25-EDCA-46C6-AC8E-F56DC13E4BA4}" name="Order Date" dataDxfId="9"/>
    <tableColumn id="3" xr3:uid="{D7C9B3EE-9903-4705-81F6-256D79EFA27C}" name="Customer ID" dataDxfId="8"/>
    <tableColumn id="4" xr3:uid="{6937AC03-71A6-43E5-9102-3C51E8C2B6C6}" name="Product ID"/>
    <tableColumn id="5" xr3:uid="{B581386B-328E-481C-A502-9330EC4A4E4C}" name="Quantity" dataDxfId="7"/>
    <tableColumn id="6" xr3:uid="{3CA5990C-6A6D-4E19-A482-DF94A6C44954}" name="Customer Name" dataDxfId="6">
      <calculatedColumnFormula>_xlfn.XLOOKUP(C2,customers!$A$1:$A$1001,customers!$B$1:$B$1001,,0)</calculatedColumnFormula>
    </tableColumn>
    <tableColumn id="7" xr3:uid="{5E75A2D3-5273-4BE2-A544-C28963EF9753}" name="Email" dataDxfId="5">
      <calculatedColumnFormula array="1">IF(_xlfn.XLOOKUP(C2,customers!A1:$A$1001,customers!C1:$C$1001,,0)=0,"",(_xlfn.XLOOKUP(C2,customers!A1:$A$1001,customers!C1:$C$1001,,0)))</calculatedColumnFormula>
    </tableColumn>
    <tableColumn id="8" xr3:uid="{0CF7E76F-3BAF-4168-A830-A42E588D1518}" name="Country" dataDxfId="4">
      <calculatedColumnFormula>_xlfn.XLOOKUP(C2,customers!$A$1:$A$1001,customers!$G$1:$G$1001,,0)</calculatedColumnFormula>
    </tableColumn>
    <tableColumn id="9" xr3:uid="{01E34DC6-320A-4C8B-B0EE-81E0D102A13B}" name="Coffee Type">
      <calculatedColumnFormula>INDEX(products!$A$1:$G$49,MATCH(orders!$D2,products!$A$1:$A$49,0),MATCH(orders!I$1,products!$A$1:$G$1,0))</calculatedColumnFormula>
    </tableColumn>
    <tableColumn id="10" xr3:uid="{AA98B167-229A-431F-92D6-E0E924F9FD55}" name="Roast Type">
      <calculatedColumnFormula>INDEX(products!$A$1:$G$49,MATCH(orders!$D2,products!$A$1:$A$49,0),MATCH(orders!J$1,products!$A$1:$G$1,0))</calculatedColumnFormula>
    </tableColumn>
    <tableColumn id="11" xr3:uid="{FE3B6773-054A-4AA6-BE4D-89D76AD4B520}" name="Size" dataDxfId="3">
      <calculatedColumnFormula>INDEX([1]products!$A$1:$G$49,MATCH([1]orders!$D2,[1]products!$A$1:$A$49,0),MATCH([1]orders!K$1,[1]products!$A$1:$G$1,0))</calculatedColumnFormula>
    </tableColumn>
    <tableColumn id="12" xr3:uid="{97CAB131-2A3F-4E83-828D-686EEF1C3EC5}" name="Unit Price" dataDxfId="2" dataCellStyle="Денежный">
      <calculatedColumnFormula>INDEX(products!$A$1:$G$49,MATCH(orders!$D2,products!$A$1:$A$49,0),MATCH(orders!L$1,products!$A$1:$G$1,0))</calculatedColumnFormula>
    </tableColumn>
    <tableColumn id="13" xr3:uid="{D5C041A5-ED44-4846-A0CE-73DCD98EDEC2}" name="Sales" dataDxfId="1" dataCellStyle="Денежный">
      <calculatedColumnFormula>L2*E2</calculatedColumnFormula>
    </tableColumn>
    <tableColumn id="14" xr3:uid="{F279FA01-E9DE-4D64-AC17-6663908BD8D1}" name="Coffee Type Name">
      <calculatedColumnFormula>IF(I2="Rob","Робуста",IF(I2="Exc","Эксцельса",IF(I2="Ara","Арабика",IF(I2="Lib","Либерика",""))))</calculatedColumnFormula>
    </tableColumn>
    <tableColumn id="15" xr3:uid="{6C1B689C-3A36-4566-820B-A0CABA1294CF}" name="Roast Type Name">
      <calculatedColumnFormula>IF(J2="M","Средняя",IF(J2="L","Легкая",IF(J2="D","Сильная","")))</calculatedColumnFormula>
    </tableColumn>
    <tableColumn id="16" xr3:uid="{8B57786E-64F5-4C9B-97D1-8DBFCFF12108}" name="Loyality card" dataDxfId="0">
      <calculatedColumnFormula>_xlfn.XLOOKUP(orders[[#This Row],[Customer ID]],customers!$A$1:$A$1001,customers!$I$1:$I$1001,,0)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Order_Date" xr10:uid="{5C7DF829-ACD1-41B9-BFEC-7D249C4E3059}" sourceName="Order Date">
  <pivotTables>
    <pivotTable tabId="18" name="TotalSales"/>
    <pivotTable tabId="19" name="TotalSales"/>
    <pivotTable tabId="20" name="TotalSales"/>
  </pivotTables>
  <state minimalRefreshVersion="6" lastRefreshVersion="6" pivotCacheId="592232285" filterType="dateBetween">
    <selection startDate="2022-01-01T00:00:00" endDate="2022-12-31T00:00:00"/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 1" xr10:uid="{2F8CF067-A0BD-46E4-B754-B1A7AC37E1E6}" cache="ВстроеннаяВременнаяШкала_Order_Date" caption="Дата заказа" level="2" selectionLevel="0" scrollPosition="2021-08-07T00:00:00" style="Стиль временной шкалы 1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FB3E77F2-5168-48F3-8BF7-9858747DA1BF}" cache="ВстроеннаяВременнаяШкала_Order_Date" caption="Дата заказа" level="2" selectionLevel="0" scrollPosition="2022-01-08T00:00:00" style="Стиль временной шкалы 1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11/relationships/timeline" Target="../timelines/timelin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microsoft.com/office/2011/relationships/timeline" Target="../timelines/timeline2.xml"/><Relationship Id="rId4" Type="http://schemas.microsoft.com/office/2007/relationships/slicer" Target="../slicers/slicer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C5B1-C5D3-4035-80B8-1F468AD18A4E}">
  <dimension ref="A1:AA41"/>
  <sheetViews>
    <sheetView tabSelected="1" zoomScaleNormal="100" workbookViewId="0">
      <selection activeCell="AC11" sqref="AC11"/>
    </sheetView>
  </sheetViews>
  <sheetFormatPr defaultRowHeight="14.5" x14ac:dyDescent="0.35"/>
  <cols>
    <col min="1" max="1" width="4.90625" customWidth="1"/>
    <col min="15" max="15" width="1.6328125" customWidth="1"/>
    <col min="21" max="21" width="0.81640625" customWidth="1"/>
  </cols>
  <sheetData>
    <row r="1" spans="1:27" ht="5" customHeight="1" x14ac:dyDescent="0.3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5" customHeight="1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x14ac:dyDescent="0.3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9" customHeight="1" x14ac:dyDescent="0.3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5" customHeight="1" x14ac:dyDescent="0.3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x14ac:dyDescent="0.3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x14ac:dyDescent="0.3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x14ac:dyDescent="0.3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x14ac:dyDescent="0.3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5" customHeight="1" x14ac:dyDescent="0.3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x14ac:dyDescent="0.3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x14ac:dyDescent="0.3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x14ac:dyDescent="0.3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x14ac:dyDescent="0.3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x14ac:dyDescent="0.3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5" customHeight="1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x14ac:dyDescent="0.3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x14ac:dyDescent="0.3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x14ac:dyDescent="0.3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x14ac:dyDescent="0.3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x14ac:dyDescent="0.3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x14ac:dyDescent="0.3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x14ac:dyDescent="0.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x14ac:dyDescent="0.3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3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41" spans="1:27" x14ac:dyDescent="0.35">
      <c r="S41" s="10"/>
    </row>
  </sheetData>
  <pageMargins left="0.7" right="0.7" top="0.75" bottom="0.75" header="0.3" footer="0.3"/>
  <pageSetup paperSize="9" orientation="portrait" horizontalDpi="200" verticalDpi="200" r:id="rId1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2E8C-57E5-488C-9E85-4BE9BD4A94ED}">
  <dimension ref="A3:F13"/>
  <sheetViews>
    <sheetView zoomScale="85" zoomScaleNormal="85" workbookViewId="0">
      <selection activeCell="A3" sqref="A3:F52"/>
      <pivotSelection pane="bottomRight" activeRow="2" previousRow="2" click="1" r:id="rId1">
        <pivotArea type="all" dataOnly="0" outline="0" fieldPosition="0"/>
      </pivotSelection>
    </sheetView>
  </sheetViews>
  <sheetFormatPr defaultRowHeight="14.5" x14ac:dyDescent="0.35"/>
  <cols>
    <col min="1" max="1" width="16.7265625" bestFit="1" customWidth="1"/>
    <col min="2" max="2" width="13.1796875" bestFit="1" customWidth="1"/>
    <col min="3" max="3" width="19.26953125" bestFit="1" customWidth="1"/>
    <col min="4" max="4" width="9.7265625" bestFit="1" customWidth="1"/>
    <col min="5" max="5" width="7.7265625" bestFit="1" customWidth="1"/>
    <col min="6" max="6" width="9.90625" bestFit="1" customWidth="1"/>
  </cols>
  <sheetData>
    <row r="3" spans="1:6" x14ac:dyDescent="0.35">
      <c r="A3" s="5" t="s">
        <v>6213</v>
      </c>
      <c r="C3" s="5" t="s">
        <v>6196</v>
      </c>
    </row>
    <row r="4" spans="1:6" x14ac:dyDescent="0.35">
      <c r="A4" s="5" t="s">
        <v>6207</v>
      </c>
      <c r="B4" s="5" t="s">
        <v>1</v>
      </c>
      <c r="C4" t="s">
        <v>6209</v>
      </c>
      <c r="D4" t="s">
        <v>6210</v>
      </c>
      <c r="E4" t="s">
        <v>6211</v>
      </c>
      <c r="F4" t="s">
        <v>6212</v>
      </c>
    </row>
    <row r="5" spans="1:6" x14ac:dyDescent="0.35">
      <c r="A5" t="s">
        <v>6206</v>
      </c>
      <c r="B5" s="6" t="s">
        <v>6198</v>
      </c>
      <c r="C5" s="7">
        <v>23.31</v>
      </c>
      <c r="D5" s="7">
        <v>95.1</v>
      </c>
      <c r="E5" s="7">
        <v>68.650000000000006</v>
      </c>
      <c r="F5" s="7">
        <v>72.36</v>
      </c>
    </row>
    <row r="6" spans="1:6" x14ac:dyDescent="0.35">
      <c r="B6" s="6" t="s">
        <v>6199</v>
      </c>
      <c r="C6" s="7">
        <v>49.209999999999994</v>
      </c>
      <c r="D6" s="7">
        <v>4.7549999999999999</v>
      </c>
      <c r="E6" s="7">
        <v>35.849999999999994</v>
      </c>
      <c r="F6" s="7">
        <v>24.3</v>
      </c>
    </row>
    <row r="7" spans="1:6" x14ac:dyDescent="0.35">
      <c r="B7" s="6" t="s">
        <v>6200</v>
      </c>
      <c r="C7" s="7"/>
      <c r="D7" s="7"/>
      <c r="E7" s="7">
        <v>105.13499999999999</v>
      </c>
      <c r="F7" s="7">
        <v>44.55</v>
      </c>
    </row>
    <row r="8" spans="1:6" x14ac:dyDescent="0.35">
      <c r="B8" s="6" t="s">
        <v>6201</v>
      </c>
      <c r="C8" s="7">
        <v>7.77</v>
      </c>
      <c r="D8" s="7">
        <v>45.81</v>
      </c>
      <c r="E8" s="7">
        <v>21.509999999999998</v>
      </c>
      <c r="F8" s="7">
        <v>44.55</v>
      </c>
    </row>
    <row r="9" spans="1:6" x14ac:dyDescent="0.35">
      <c r="B9" s="6" t="s">
        <v>6202</v>
      </c>
      <c r="C9" s="7">
        <v>29.849999999999998</v>
      </c>
      <c r="D9" s="7">
        <v>79.25</v>
      </c>
      <c r="E9" s="7">
        <v>14.339999999999998</v>
      </c>
      <c r="F9" s="7">
        <v>7.29</v>
      </c>
    </row>
    <row r="10" spans="1:6" x14ac:dyDescent="0.35">
      <c r="B10" s="6" t="s">
        <v>6203</v>
      </c>
      <c r="C10" s="7">
        <v>64.53</v>
      </c>
      <c r="D10" s="7">
        <v>15.54</v>
      </c>
      <c r="E10" s="7">
        <v>28.649999999999995</v>
      </c>
      <c r="F10" s="7">
        <v>31.590000000000003</v>
      </c>
    </row>
    <row r="11" spans="1:6" x14ac:dyDescent="0.35">
      <c r="B11" s="6" t="s">
        <v>6204</v>
      </c>
      <c r="C11" s="7">
        <v>31.08</v>
      </c>
      <c r="D11" s="7">
        <v>79.25</v>
      </c>
      <c r="E11" s="7">
        <v>14.339999999999998</v>
      </c>
      <c r="F11" s="7">
        <v>81.27</v>
      </c>
    </row>
    <row r="12" spans="1:6" x14ac:dyDescent="0.35">
      <c r="B12" s="6" t="s">
        <v>6205</v>
      </c>
      <c r="C12" s="7">
        <v>86.609999999999985</v>
      </c>
      <c r="D12" s="7">
        <v>15.54</v>
      </c>
      <c r="E12" s="7">
        <v>10.754999999999999</v>
      </c>
      <c r="F12" s="7"/>
    </row>
    <row r="13" spans="1:6" x14ac:dyDescent="0.35">
      <c r="A13" t="s">
        <v>6208</v>
      </c>
      <c r="C13" s="7">
        <v>292.36</v>
      </c>
      <c r="D13" s="7">
        <v>335.245</v>
      </c>
      <c r="E13" s="7">
        <v>299.22999999999996</v>
      </c>
      <c r="F13" s="7">
        <v>305.90999999999997</v>
      </c>
    </row>
  </sheetData>
  <pageMargins left="0.7" right="0.7" top="0.75" bottom="0.75" header="0.3" footer="0.3"/>
  <pageSetup paperSize="9" orientation="portrait" horizontalDpi="200" verticalDpi="200" r:id="rId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2F7A-40ED-4A83-9195-6BA090F9BF37}">
  <dimension ref="A3:B6"/>
  <sheetViews>
    <sheetView topLeftCell="B1" zoomScale="85" zoomScaleNormal="85" workbookViewId="0">
      <selection activeCell="G40" sqref="G40"/>
    </sheetView>
  </sheetViews>
  <sheetFormatPr defaultRowHeight="14.5" x14ac:dyDescent="0.35"/>
  <cols>
    <col min="1" max="1" width="14.1796875" bestFit="1" customWidth="1"/>
    <col min="2" max="2" width="19.6328125" bestFit="1" customWidth="1"/>
    <col min="3" max="3" width="9.7265625" bestFit="1" customWidth="1"/>
    <col min="4" max="4" width="7.7265625" bestFit="1" customWidth="1"/>
    <col min="5" max="6" width="9.90625" bestFit="1" customWidth="1"/>
  </cols>
  <sheetData>
    <row r="3" spans="1:2" x14ac:dyDescent="0.35">
      <c r="A3" s="5" t="s">
        <v>7</v>
      </c>
      <c r="B3" t="s">
        <v>6213</v>
      </c>
    </row>
    <row r="4" spans="1:2" x14ac:dyDescent="0.35">
      <c r="A4" t="s">
        <v>28</v>
      </c>
      <c r="B4" s="9">
        <v>57.510000000000005</v>
      </c>
    </row>
    <row r="5" spans="1:2" x14ac:dyDescent="0.35">
      <c r="A5" t="s">
        <v>318</v>
      </c>
      <c r="B5" s="9">
        <v>210.69499999999996</v>
      </c>
    </row>
    <row r="6" spans="1:2" x14ac:dyDescent="0.35">
      <c r="A6" t="s">
        <v>19</v>
      </c>
      <c r="B6" s="9">
        <v>964.53999999999974</v>
      </c>
    </row>
  </sheetData>
  <pageMargins left="0.7" right="0.7" top="0.75" bottom="0.75" header="0.3" footer="0.3"/>
  <pageSetup paperSize="9" orientation="portrait" horizontalDpi="200" verticalDpi="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55B3-E9B5-487B-B0BA-3DE376867E74}">
  <dimension ref="A3:B8"/>
  <sheetViews>
    <sheetView zoomScale="85" zoomScaleNormal="85" workbookViewId="0">
      <selection activeCell="B40" sqref="B40"/>
    </sheetView>
  </sheetViews>
  <sheetFormatPr defaultRowHeight="14.5" x14ac:dyDescent="0.35"/>
  <cols>
    <col min="1" max="1" width="17.453125" bestFit="1" customWidth="1"/>
    <col min="2" max="2" width="19.6328125" bestFit="1" customWidth="1"/>
    <col min="3" max="3" width="9.7265625" bestFit="1" customWidth="1"/>
    <col min="4" max="4" width="7.7265625" bestFit="1" customWidth="1"/>
    <col min="5" max="6" width="9.90625" bestFit="1" customWidth="1"/>
  </cols>
  <sheetData>
    <row r="3" spans="1:2" x14ac:dyDescent="0.35">
      <c r="A3" s="5" t="s">
        <v>4</v>
      </c>
      <c r="B3" t="s">
        <v>6213</v>
      </c>
    </row>
    <row r="4" spans="1:2" x14ac:dyDescent="0.35">
      <c r="A4" t="s">
        <v>938</v>
      </c>
      <c r="B4" s="9">
        <v>47.8</v>
      </c>
    </row>
    <row r="5" spans="1:2" x14ac:dyDescent="0.35">
      <c r="A5" t="s">
        <v>4435</v>
      </c>
      <c r="B5" s="9">
        <v>53.759999999999991</v>
      </c>
    </row>
    <row r="6" spans="1:2" x14ac:dyDescent="0.35">
      <c r="A6" t="s">
        <v>813</v>
      </c>
      <c r="B6" s="9">
        <v>59.4</v>
      </c>
    </row>
    <row r="7" spans="1:2" x14ac:dyDescent="0.35">
      <c r="A7" t="s">
        <v>3393</v>
      </c>
      <c r="B7" s="9">
        <v>79.25</v>
      </c>
    </row>
    <row r="8" spans="1:2" x14ac:dyDescent="0.35">
      <c r="A8" t="s">
        <v>5114</v>
      </c>
      <c r="B8" s="9">
        <v>79.25</v>
      </c>
    </row>
  </sheetData>
  <pageMargins left="0.7" right="0.7" top="0.75" bottom="0.75" header="0.3" footer="0.3"/>
  <pageSetup paperSize="9" orientation="portrait" horizontalDpi="200" verticalDpi="2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G1" zoomScale="115" zoomScaleNormal="115" workbookViewId="0">
      <selection activeCell="K2" sqref="K2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1.08984375" customWidth="1"/>
    <col min="5" max="5" width="9.6328125" customWidth="1"/>
    <col min="6" max="6" width="15.6328125" customWidth="1"/>
    <col min="7" max="7" width="27" customWidth="1"/>
    <col min="8" max="8" width="12.81640625" customWidth="1"/>
    <col min="9" max="9" width="12.26953125" customWidth="1"/>
    <col min="10" max="10" width="11.453125" customWidth="1"/>
    <col min="11" max="11" width="5.7265625" customWidth="1"/>
    <col min="12" max="12" width="10.453125" customWidth="1"/>
    <col min="13" max="13" width="11.1796875" customWidth="1"/>
    <col min="14" max="14" width="17.54296875" customWidth="1"/>
    <col min="15" max="15" width="16.7265625" customWidth="1"/>
  </cols>
  <sheetData>
    <row r="1" spans="1:16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  <c r="P1" s="2" t="s">
        <v>6214</v>
      </c>
    </row>
    <row r="2" spans="1:16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_xlfn.XLOOKUP(C2,customers!$A$1:$A$1001,customers!$B$1:$B$1001,,0)</f>
        <v>Aloisia Allner</v>
      </c>
      <c r="G2" s="2" t="str" cm="1">
        <f t="array" ref="G2">IF(_xlfn.XLOOKUP(C2,customers!A1:$A$1001,customers!C1:$C$1001,,0)=0,"",(_xlfn.XLOOKUP(C2,customers!A1:$A$1001,customers!C1:$C$1001,,0)))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8">
        <f>INDEX([1]products!$A$1:$G$49,MATCH([1]orders!$D2,[1]products!$A$1:$A$49,0),MATCH([1]orders!K$1,[1]products!$A$1:$G$1,0))</f>
        <v>1</v>
      </c>
      <c r="L2" s="4">
        <f>INDEX(products!$A$1:$G$49,MATCH(orders!$D2,products!$A$1:$A$49,0),MATCH(orders!L$1,products!$A$1:$G$1,0))</f>
        <v>9.9499999999999993</v>
      </c>
      <c r="M2" s="4">
        <f>L2*E2</f>
        <v>19.899999999999999</v>
      </c>
      <c r="N2" t="str">
        <f>IF(I2="Rob","Робуста",IF(I2="Exc","Эксцельса",IF(I2="Ara","Арабика",IF(I2="Lib","Либерика",""))))</f>
        <v>Робуста</v>
      </c>
      <c r="O2" t="str">
        <f>IF(J2="M","Средняя",IF(J2="L","Легкая",IF(J2="D","Сильная","")))</f>
        <v>Средняя</v>
      </c>
      <c r="P2" t="str">
        <f>_xlfn.XLOOKUP(orders[[#This Row],[Customer ID]],customers!$A$1:$A$1001,customers!$I$1:$I$1001,,0)</f>
        <v>Yes</v>
      </c>
    </row>
    <row r="3" spans="1:16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_xlfn.XLOOKUP(C3,customers!$A$1:$A$1001,customers!$B$1:$B$1001,,0)</f>
        <v>Aloisia Allner</v>
      </c>
      <c r="G3" s="2" t="str" cm="1">
        <f t="array" ref="G3">IF(_xlfn.XLOOKUP(C3,customers!A2:$A$1001,customers!C2:$C$1001,,0)=0,"",(_xlfn.XLOOKUP(C3,customers!A2:$A$1001,customers!C2:$C$1001,,0)))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8">
        <f>INDEX([1]products!$A$1:$G$49,MATCH([1]orders!$D3,[1]products!$A$1:$A$49,0),MATCH([1]orders!K$1,[1]products!$A$1:$G$1,0))</f>
        <v>0.5</v>
      </c>
      <c r="L3" s="4">
        <f>INDEX(products!$A$1:$G$49,MATCH(orders!$D3,products!$A$1:$A$49,0),MATCH(orders!L$1,products!$A$1:$G$1,0))</f>
        <v>8.25</v>
      </c>
      <c r="M3" s="4">
        <f t="shared" ref="M3:M66" si="0">L3*E3</f>
        <v>41.25</v>
      </c>
      <c r="N3" t="str">
        <f t="shared" ref="N3:N66" si="1">IF(I3="Rob","Робуста",IF(I3="Exc","Эксцельса",IF(I3="Ara","Арабика",IF(I3="Lib","Либерика",""))))</f>
        <v>Эксцельса</v>
      </c>
      <c r="O3" t="str">
        <f t="shared" ref="O3:O66" si="2">IF(J3="M","Средняя",IF(J3="L","Легкая",IF(J3="D","Сильная","")))</f>
        <v>Средняя</v>
      </c>
      <c r="P3" t="str">
        <f>_xlfn.XLOOKUP(orders[[#This Row],[Customer ID]],customers!$A$1:$A$1001,customers!$I$1:$I$1001,,0)</f>
        <v>Yes</v>
      </c>
    </row>
    <row r="4" spans="1:16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_xlfn.XLOOKUP(C4,customers!$A$1:$A$1001,customers!$B$1:$B$1001,,0)</f>
        <v>Jami Redholes</v>
      </c>
      <c r="G4" s="2" t="str" cm="1">
        <f t="array" ref="G4">IF(_xlfn.XLOOKUP(C4,customers!A3:$A$1001,customers!C3:$C$1001,,0)=0,"",(_xlfn.XLOOKUP(C4,customers!A3:$A$1001,customers!C3:$C$1001,,0)))</f>
        <v>jredholes2@tmall.com</v>
      </c>
      <c r="H4" s="2" t="str">
        <f>_xlfn.XLOOKUP(C4,customers!$A$1:$A$1001,customers!$G$1:$G$1001,,0)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8">
        <f>INDEX([1]products!$A$1:$G$49,MATCH([1]orders!$D4,[1]products!$A$1:$A$49,0),MATCH([1]orders!K$1,[1]products!$A$1:$G$1,0))</f>
        <v>1</v>
      </c>
      <c r="L4" s="4">
        <f>INDEX(products!$A$1:$G$49,MATCH(orders!$D4,products!$A$1:$A$49,0),MATCH(orders!L$1,products!$A$1:$G$1,0))</f>
        <v>12.95</v>
      </c>
      <c r="M4" s="4">
        <f t="shared" si="0"/>
        <v>12.95</v>
      </c>
      <c r="N4" t="str">
        <f t="shared" si="1"/>
        <v>Арабика</v>
      </c>
      <c r="O4" t="str">
        <f t="shared" si="2"/>
        <v>Легкая</v>
      </c>
      <c r="P4" t="str">
        <f>_xlfn.XLOOKUP(orders[[#This Row],[Customer ID]],customers!$A$1:$A$1001,customers!$I$1:$I$1001,,0)</f>
        <v>Yes</v>
      </c>
    </row>
    <row r="5" spans="1:16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_xlfn.XLOOKUP(C5,customers!$A$1:$A$1001,customers!$B$1:$B$1001,,0)</f>
        <v>Christoffer O' Shea</v>
      </c>
      <c r="G5" s="2" t="str" cm="1">
        <f t="array" ref="G5">IF(_xlfn.XLOOKUP(C5,customers!A4:$A$1001,customers!C4:$C$1001,,0)=0,"",(_xlfn.XLOOKUP(C5,customers!A4:$A$1001,customers!C4:$C$1001,,0)))</f>
        <v/>
      </c>
      <c r="H5" s="2" t="str">
        <f>_xlfn.XLOOKUP(C5,customers!$A$1:$A$1001,customers!$G$1:$G$1001,,0)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8">
        <f>INDEX([1]products!$A$1:$G$49,MATCH([1]orders!$D5,[1]products!$A$1:$A$49,0),MATCH([1]orders!K$1,[1]products!$A$1:$G$1,0))</f>
        <v>1</v>
      </c>
      <c r="L5" s="4">
        <f>INDEX(products!$A$1:$G$49,MATCH(orders!$D5,products!$A$1:$A$49,0),MATCH(orders!L$1,products!$A$1:$G$1,0))</f>
        <v>13.75</v>
      </c>
      <c r="M5" s="4">
        <f t="shared" si="0"/>
        <v>27.5</v>
      </c>
      <c r="N5" t="str">
        <f t="shared" si="1"/>
        <v>Эксцельса</v>
      </c>
      <c r="O5" t="str">
        <f t="shared" si="2"/>
        <v>Средняя</v>
      </c>
      <c r="P5" t="str">
        <f>_xlfn.XLOOKUP(orders[[#This Row],[Customer ID]],customers!$A$1:$A$1001,customers!$I$1:$I$1001,,0)</f>
        <v>No</v>
      </c>
    </row>
    <row r="6" spans="1:16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_xlfn.XLOOKUP(C6,customers!$A$1:$A$1001,customers!$B$1:$B$1001,,0)</f>
        <v>Christoffer O' Shea</v>
      </c>
      <c r="G6" s="2" t="str" cm="1">
        <f t="array" ref="G6">IF(_xlfn.XLOOKUP(C6,customers!A5:$A$1001,customers!C5:$C$1001,,0)=0,"",(_xlfn.XLOOKUP(C6,customers!A5:$A$1001,customers!C5:$C$1001,,0)))</f>
        <v/>
      </c>
      <c r="H6" s="2" t="str">
        <f>_xlfn.XLOOKUP(C6,customers!$A$1:$A$1001,customers!$G$1:$G$1001,,0)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8">
        <f>INDEX([1]products!$A$1:$G$49,MATCH([1]orders!$D6,[1]products!$A$1:$A$49,0),MATCH([1]orders!K$1,[1]products!$A$1:$G$1,0))</f>
        <v>2.5</v>
      </c>
      <c r="L6" s="4">
        <f>INDEX(products!$A$1:$G$49,MATCH(orders!$D6,products!$A$1:$A$49,0),MATCH(orders!L$1,products!$A$1:$G$1,0))</f>
        <v>27.484999999999996</v>
      </c>
      <c r="M6" s="4">
        <f t="shared" si="0"/>
        <v>54.969999999999992</v>
      </c>
      <c r="N6" t="str">
        <f t="shared" si="1"/>
        <v>Робуста</v>
      </c>
      <c r="O6" t="str">
        <f t="shared" si="2"/>
        <v>Легкая</v>
      </c>
      <c r="P6" t="str">
        <f>_xlfn.XLOOKUP(orders[[#This Row],[Customer ID]],customers!$A$1:$A$1001,customers!$I$1:$I$1001,,0)</f>
        <v>No</v>
      </c>
    </row>
    <row r="7" spans="1:16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_xlfn.XLOOKUP(C7,customers!$A$1:$A$1001,customers!$B$1:$B$1001,,0)</f>
        <v>Beryle Cottier</v>
      </c>
      <c r="G7" s="2" t="str" cm="1">
        <f t="array" ref="G7">IF(_xlfn.XLOOKUP(C7,customers!A6:$A$1001,customers!C6:$C$1001,,0)=0,"",(_xlfn.XLOOKUP(C7,customers!A6:$A$1001,customers!C6:$C$1001,,0)))</f>
        <v/>
      </c>
      <c r="H7" s="2" t="str">
        <f>_xlfn.XLOOKUP(C7,customers!$A$1:$A$1001,customers!$G$1:$G$1001,,0)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8">
        <f>INDEX([1]products!$A$1:$G$49,MATCH([1]orders!$D7,[1]products!$A$1:$A$49,0),MATCH([1]orders!K$1,[1]products!$A$1:$G$1,0))</f>
        <v>1</v>
      </c>
      <c r="L7" s="4">
        <f>INDEX(products!$A$1:$G$49,MATCH(orders!$D7,products!$A$1:$A$49,0),MATCH(orders!L$1,products!$A$1:$G$1,0))</f>
        <v>12.95</v>
      </c>
      <c r="M7" s="4">
        <f t="shared" si="0"/>
        <v>38.849999999999994</v>
      </c>
      <c r="N7" t="str">
        <f t="shared" si="1"/>
        <v>Либерика</v>
      </c>
      <c r="O7" t="str">
        <f t="shared" si="2"/>
        <v>Сильная</v>
      </c>
      <c r="P7" t="str">
        <f>_xlfn.XLOOKUP(orders[[#This Row],[Customer ID]],customers!$A$1:$A$1001,customers!$I$1:$I$1001,,0)</f>
        <v>No</v>
      </c>
    </row>
    <row r="8" spans="1:16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_xlfn.XLOOKUP(C8,customers!$A$1:$A$1001,customers!$B$1:$B$1001,,0)</f>
        <v>Shaylynn Lobe</v>
      </c>
      <c r="G8" s="2" t="str" cm="1">
        <f t="array" ref="G8">IF(_xlfn.XLOOKUP(C8,customers!A7:$A$1001,customers!C7:$C$1001,,0)=0,"",(_xlfn.XLOOKUP(C8,customers!A7:$A$1001,customers!C7:$C$1001,,0)))</f>
        <v>slobe6@nifty.com</v>
      </c>
      <c r="H8" s="2" t="str">
        <f>_xlfn.XLOOKUP(C8,customers!$A$1:$A$1001,customers!$G$1:$G$1001,,0)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8">
        <f>INDEX([1]products!$A$1:$G$49,MATCH([1]orders!$D8,[1]products!$A$1:$A$49,0),MATCH([1]orders!K$1,[1]products!$A$1:$G$1,0))</f>
        <v>0.5</v>
      </c>
      <c r="L8" s="4">
        <f>INDEX(products!$A$1:$G$49,MATCH(orders!$D8,products!$A$1:$A$49,0),MATCH(orders!L$1,products!$A$1:$G$1,0))</f>
        <v>7.29</v>
      </c>
      <c r="M8" s="4">
        <f t="shared" si="0"/>
        <v>21.87</v>
      </c>
      <c r="N8" t="str">
        <f t="shared" si="1"/>
        <v>Эксцельса</v>
      </c>
      <c r="O8" t="str">
        <f t="shared" si="2"/>
        <v>Сильная</v>
      </c>
      <c r="P8" t="str">
        <f>_xlfn.XLOOKUP(orders[[#This Row],[Customer ID]],customers!$A$1:$A$1001,customers!$I$1:$I$1001,,0)</f>
        <v>Yes</v>
      </c>
    </row>
    <row r="9" spans="1:16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_xlfn.XLOOKUP(C9,customers!$A$1:$A$1001,customers!$B$1:$B$1001,,0)</f>
        <v>Melvin Wharfe</v>
      </c>
      <c r="G9" s="2" t="str" cm="1">
        <f t="array" ref="G9">IF(_xlfn.XLOOKUP(C9,customers!A8:$A$1001,customers!C8:$C$1001,,0)=0,"",(_xlfn.XLOOKUP(C9,customers!A8:$A$1001,customers!C8:$C$1001,,0)))</f>
        <v/>
      </c>
      <c r="H9" s="2" t="str">
        <f>_xlfn.XLOOKUP(C9,customers!$A$1:$A$1001,customers!$G$1:$G$1001,,0)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8">
        <f>INDEX([1]products!$A$1:$G$49,MATCH([1]orders!$D9,[1]products!$A$1:$A$49,0),MATCH([1]orders!K$1,[1]products!$A$1:$G$1,0))</f>
        <v>0.2</v>
      </c>
      <c r="L9" s="4">
        <f>INDEX(products!$A$1:$G$49,MATCH(orders!$D9,products!$A$1:$A$49,0),MATCH(orders!L$1,products!$A$1:$G$1,0))</f>
        <v>4.7549999999999999</v>
      </c>
      <c r="M9" s="4">
        <f t="shared" si="0"/>
        <v>4.7549999999999999</v>
      </c>
      <c r="N9" t="str">
        <f t="shared" si="1"/>
        <v>Либерика</v>
      </c>
      <c r="O9" t="str">
        <f t="shared" si="2"/>
        <v>Легкая</v>
      </c>
      <c r="P9" t="str">
        <f>_xlfn.XLOOKUP(orders[[#This Row],[Customer ID]],customers!$A$1:$A$1001,customers!$I$1:$I$1001,,0)</f>
        <v>Yes</v>
      </c>
    </row>
    <row r="10" spans="1:16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_xlfn.XLOOKUP(C10,customers!$A$1:$A$1001,customers!$B$1:$B$1001,,0)</f>
        <v>Guthrey Petracci</v>
      </c>
      <c r="G10" s="2" t="str" cm="1">
        <f t="array" ref="G10">IF(_xlfn.XLOOKUP(C10,customers!A9:$A$1001,customers!C9:$C$1001,,0)=0,"",(_xlfn.XLOOKUP(C10,customers!A9:$A$1001,customers!C9:$C$1001,,0)))</f>
        <v>gpetracci8@livejournal.com</v>
      </c>
      <c r="H10" s="2" t="str">
        <f>_xlfn.XLOOKUP(C10,customers!$A$1:$A$1001,customers!$G$1:$G$1001,,0)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8">
        <f>INDEX([1]products!$A$1:$G$49,MATCH([1]orders!$D10,[1]products!$A$1:$A$49,0),MATCH([1]orders!K$1,[1]products!$A$1:$G$1,0))</f>
        <v>0.5</v>
      </c>
      <c r="L10" s="4">
        <f>INDEX(products!$A$1:$G$49,MATCH(orders!$D10,products!$A$1:$A$49,0),MATCH(orders!L$1,products!$A$1:$G$1,0))</f>
        <v>5.97</v>
      </c>
      <c r="M10" s="4">
        <f t="shared" si="0"/>
        <v>17.91</v>
      </c>
      <c r="N10" t="str">
        <f t="shared" si="1"/>
        <v>Робуста</v>
      </c>
      <c r="O10" t="str">
        <f t="shared" si="2"/>
        <v>Средняя</v>
      </c>
      <c r="P10" t="str">
        <f>_xlfn.XLOOKUP(orders[[#This Row],[Customer ID]],customers!$A$1:$A$1001,customers!$I$1:$I$1001,,0)</f>
        <v>No</v>
      </c>
    </row>
    <row r="11" spans="1:16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_xlfn.XLOOKUP(C11,customers!$A$1:$A$1001,customers!$B$1:$B$1001,,0)</f>
        <v>Rodger Raven</v>
      </c>
      <c r="G11" s="2" t="str" cm="1">
        <f t="array" ref="G11">IF(_xlfn.XLOOKUP(C11,customers!A10:$A$1001,customers!C10:$C$1001,,0)=0,"",(_xlfn.XLOOKUP(C11,customers!A10:$A$1001,customers!C10:$C$1001,,0)))</f>
        <v>rraven9@ed.gov</v>
      </c>
      <c r="H11" s="2" t="str">
        <f>_xlfn.XLOOKUP(C11,customers!$A$1:$A$1001,customers!$G$1:$G$1001,,0)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8">
        <f>INDEX([1]products!$A$1:$G$49,MATCH([1]orders!$D11,[1]products!$A$1:$A$49,0),MATCH([1]orders!K$1,[1]products!$A$1:$G$1,0))</f>
        <v>0.5</v>
      </c>
      <c r="L11" s="4">
        <f>INDEX(products!$A$1:$G$49,MATCH(orders!$D11,products!$A$1:$A$49,0),MATCH(orders!L$1,products!$A$1:$G$1,0))</f>
        <v>5.97</v>
      </c>
      <c r="M11" s="4">
        <f t="shared" si="0"/>
        <v>5.97</v>
      </c>
      <c r="N11" t="str">
        <f t="shared" si="1"/>
        <v>Робуста</v>
      </c>
      <c r="O11" t="str">
        <f t="shared" si="2"/>
        <v>Средняя</v>
      </c>
      <c r="P11" t="str">
        <f>_xlfn.XLOOKUP(orders[[#This Row],[Customer ID]],customers!$A$1:$A$1001,customers!$I$1:$I$1001,,0)</f>
        <v>No</v>
      </c>
    </row>
    <row r="12" spans="1:16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_xlfn.XLOOKUP(C12,customers!$A$1:$A$1001,customers!$B$1:$B$1001,,0)</f>
        <v>Ferrell Ferber</v>
      </c>
      <c r="G12" s="2" t="str" cm="1">
        <f t="array" ref="G12">IF(_xlfn.XLOOKUP(C12,customers!A11:$A$1001,customers!C11:$C$1001,,0)=0,"",(_xlfn.XLOOKUP(C12,customers!A11:$A$1001,customers!C11:$C$1001,,0)))</f>
        <v>fferbera@businesswire.com</v>
      </c>
      <c r="H12" s="2" t="str">
        <f>_xlfn.XLOOKUP(C12,customers!$A$1:$A$1001,customers!$G$1:$G$1001,,0)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8">
        <f>INDEX([1]products!$A$1:$G$49,MATCH([1]orders!$D12,[1]products!$A$1:$A$49,0),MATCH([1]orders!K$1,[1]products!$A$1:$G$1,0))</f>
        <v>1</v>
      </c>
      <c r="L12" s="4">
        <f>INDEX(products!$A$1:$G$49,MATCH(orders!$D12,products!$A$1:$A$49,0),MATCH(orders!L$1,products!$A$1:$G$1,0))</f>
        <v>9.9499999999999993</v>
      </c>
      <c r="M12" s="4">
        <f t="shared" si="0"/>
        <v>39.799999999999997</v>
      </c>
      <c r="N12" t="str">
        <f t="shared" si="1"/>
        <v>Арабика</v>
      </c>
      <c r="O12" t="str">
        <f t="shared" si="2"/>
        <v>Сильная</v>
      </c>
      <c r="P12" t="str">
        <f>_xlfn.XLOOKUP(orders[[#This Row],[Customer ID]],customers!$A$1:$A$1001,customers!$I$1:$I$1001,,0)</f>
        <v>No</v>
      </c>
    </row>
    <row r="13" spans="1:16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_xlfn.XLOOKUP(C13,customers!$A$1:$A$1001,customers!$B$1:$B$1001,,0)</f>
        <v>Duky Phizackerly</v>
      </c>
      <c r="G13" s="2" t="str" cm="1">
        <f t="array" ref="G13">IF(_xlfn.XLOOKUP(C13,customers!A12:$A$1001,customers!C12:$C$1001,,0)=0,"",(_xlfn.XLOOKUP(C13,customers!A12:$A$1001,customers!C12:$C$1001,,0)))</f>
        <v>dphizackerlyb@utexas.edu</v>
      </c>
      <c r="H13" s="2" t="str">
        <f>_xlfn.XLOOKUP(C13,customers!$A$1:$A$1001,customers!$G$1:$G$1001,,0)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8">
        <f>INDEX([1]products!$A$1:$G$49,MATCH([1]orders!$D13,[1]products!$A$1:$A$49,0),MATCH([1]orders!K$1,[1]products!$A$1:$G$1,0))</f>
        <v>2.5</v>
      </c>
      <c r="L13" s="4">
        <f>INDEX(products!$A$1:$G$49,MATCH(orders!$D13,products!$A$1:$A$49,0),MATCH(orders!L$1,products!$A$1:$G$1,0))</f>
        <v>34.154999999999994</v>
      </c>
      <c r="M13" s="4">
        <f t="shared" si="0"/>
        <v>170.77499999999998</v>
      </c>
      <c r="N13" t="str">
        <f t="shared" si="1"/>
        <v>Эксцельса</v>
      </c>
      <c r="O13" t="str">
        <f t="shared" si="2"/>
        <v>Легкая</v>
      </c>
      <c r="P13" t="str">
        <f>_xlfn.XLOOKUP(orders[[#This Row],[Customer ID]],customers!$A$1:$A$1001,customers!$I$1:$I$1001,,0)</f>
        <v>Yes</v>
      </c>
    </row>
    <row r="14" spans="1:16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_xlfn.XLOOKUP(C14,customers!$A$1:$A$1001,customers!$B$1:$B$1001,,0)</f>
        <v>Rosaleen Scholar</v>
      </c>
      <c r="G14" s="2" t="str" cm="1">
        <f t="array" ref="G14">IF(_xlfn.XLOOKUP(C14,customers!A13:$A$1001,customers!C13:$C$1001,,0)=0,"",(_xlfn.XLOOKUP(C14,customers!A13:$A$1001,customers!C13:$C$1001,,0)))</f>
        <v>rscholarc@nyu.edu</v>
      </c>
      <c r="H14" s="2" t="str">
        <f>_xlfn.XLOOKUP(C14,customers!$A$1:$A$1001,customers!$G$1:$G$1001,,0)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8">
        <f>INDEX([1]products!$A$1:$G$49,MATCH([1]orders!$D14,[1]products!$A$1:$A$49,0),MATCH([1]orders!K$1,[1]products!$A$1:$G$1,0))</f>
        <v>1</v>
      </c>
      <c r="L14" s="4">
        <f>INDEX(products!$A$1:$G$49,MATCH(orders!$D14,products!$A$1:$A$49,0),MATCH(orders!L$1,products!$A$1:$G$1,0))</f>
        <v>9.9499999999999993</v>
      </c>
      <c r="M14" s="4">
        <f t="shared" si="0"/>
        <v>49.75</v>
      </c>
      <c r="N14" t="str">
        <f t="shared" si="1"/>
        <v>Робуста</v>
      </c>
      <c r="O14" t="str">
        <f t="shared" si="2"/>
        <v>Средняя</v>
      </c>
      <c r="P14" t="str">
        <f>_xlfn.XLOOKUP(orders[[#This Row],[Customer ID]],customers!$A$1:$A$1001,customers!$I$1:$I$1001,,0)</f>
        <v>No</v>
      </c>
    </row>
    <row r="15" spans="1:16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_xlfn.XLOOKUP(C15,customers!$A$1:$A$1001,customers!$B$1:$B$1001,,0)</f>
        <v>Terence Vanyutin</v>
      </c>
      <c r="G15" s="2" t="str" cm="1">
        <f t="array" ref="G15">IF(_xlfn.XLOOKUP(C15,customers!A14:$A$1001,customers!C14:$C$1001,,0)=0,"",(_xlfn.XLOOKUP(C15,customers!A14:$A$1001,customers!C14:$C$1001,,0)))</f>
        <v>tvanyutind@wix.com</v>
      </c>
      <c r="H15" s="2" t="str">
        <f>_xlfn.XLOOKUP(C15,customers!$A$1:$A$1001,customers!$G$1:$G$1001,,0)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8">
        <f>INDEX([1]products!$A$1:$G$49,MATCH([1]orders!$D15,[1]products!$A$1:$A$49,0),MATCH([1]orders!K$1,[1]products!$A$1:$G$1,0))</f>
        <v>2.5</v>
      </c>
      <c r="L15" s="4">
        <f>INDEX(products!$A$1:$G$49,MATCH(orders!$D15,products!$A$1:$A$49,0),MATCH(orders!L$1,products!$A$1:$G$1,0))</f>
        <v>20.584999999999997</v>
      </c>
      <c r="M15" s="4">
        <f t="shared" si="0"/>
        <v>41.169999999999995</v>
      </c>
      <c r="N15" t="str">
        <f t="shared" si="1"/>
        <v>Робуста</v>
      </c>
      <c r="O15" t="str">
        <f t="shared" si="2"/>
        <v>Сильная</v>
      </c>
      <c r="P15" t="str">
        <f>_xlfn.XLOOKUP(orders[[#This Row],[Customer ID]],customers!$A$1:$A$1001,customers!$I$1:$I$1001,,0)</f>
        <v>No</v>
      </c>
    </row>
    <row r="16" spans="1:16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_xlfn.XLOOKUP(C16,customers!$A$1:$A$1001,customers!$B$1:$B$1001,,0)</f>
        <v>Patrice Trobe</v>
      </c>
      <c r="G16" s="2" t="str" cm="1">
        <f t="array" ref="G16">IF(_xlfn.XLOOKUP(C16,customers!A15:$A$1001,customers!C15:$C$1001,,0)=0,"",(_xlfn.XLOOKUP(C16,customers!A15:$A$1001,customers!C15:$C$1001,,0)))</f>
        <v>ptrobee@wunderground.com</v>
      </c>
      <c r="H16" s="2" t="str">
        <f>_xlfn.XLOOKUP(C16,customers!$A$1:$A$1001,customers!$G$1:$G$1001,,0)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8">
        <f>INDEX([1]products!$A$1:$G$49,MATCH([1]orders!$D16,[1]products!$A$1:$A$49,0),MATCH([1]orders!K$1,[1]products!$A$1:$G$1,0))</f>
        <v>0.2</v>
      </c>
      <c r="L16" s="4">
        <f>INDEX(products!$A$1:$G$49,MATCH(orders!$D16,products!$A$1:$A$49,0),MATCH(orders!L$1,products!$A$1:$G$1,0))</f>
        <v>3.8849999999999998</v>
      </c>
      <c r="M16" s="4">
        <f t="shared" si="0"/>
        <v>11.654999999999999</v>
      </c>
      <c r="N16" t="str">
        <f t="shared" si="1"/>
        <v>Либерика</v>
      </c>
      <c r="O16" t="str">
        <f t="shared" si="2"/>
        <v>Сильная</v>
      </c>
      <c r="P16" t="str">
        <f>_xlfn.XLOOKUP(orders[[#This Row],[Customer ID]],customers!$A$1:$A$1001,customers!$I$1:$I$1001,,0)</f>
        <v>Yes</v>
      </c>
    </row>
    <row r="17" spans="1:16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_xlfn.XLOOKUP(C17,customers!$A$1:$A$1001,customers!$B$1:$B$1001,,0)</f>
        <v>Llywellyn Oscroft</v>
      </c>
      <c r="G17" s="2" t="str" cm="1">
        <f t="array" ref="G17">IF(_xlfn.XLOOKUP(C17,customers!A16:$A$1001,customers!C16:$C$1001,,0)=0,"",(_xlfn.XLOOKUP(C17,customers!A16:$A$1001,customers!C16:$C$1001,,0)))</f>
        <v>loscroftf@ebay.co.uk</v>
      </c>
      <c r="H17" s="2" t="str">
        <f>_xlfn.XLOOKUP(C17,customers!$A$1:$A$1001,customers!$G$1:$G$1001,,0)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8">
        <f>INDEX([1]products!$A$1:$G$49,MATCH([1]orders!$D17,[1]products!$A$1:$A$49,0),MATCH([1]orders!K$1,[1]products!$A$1:$G$1,0))</f>
        <v>2.5</v>
      </c>
      <c r="L17" s="4">
        <f>INDEX(products!$A$1:$G$49,MATCH(orders!$D17,products!$A$1:$A$49,0),MATCH(orders!L$1,products!$A$1:$G$1,0))</f>
        <v>22.884999999999998</v>
      </c>
      <c r="M17" s="4">
        <f t="shared" si="0"/>
        <v>114.42499999999998</v>
      </c>
      <c r="N17" t="str">
        <f t="shared" si="1"/>
        <v>Робуста</v>
      </c>
      <c r="O17" t="str">
        <f t="shared" si="2"/>
        <v>Средняя</v>
      </c>
      <c r="P17" t="str">
        <f>_xlfn.XLOOKUP(orders[[#This Row],[Customer ID]],customers!$A$1:$A$1001,customers!$I$1:$I$1001,,0)</f>
        <v>No</v>
      </c>
    </row>
    <row r="18" spans="1:16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_xlfn.XLOOKUP(C18,customers!$A$1:$A$1001,customers!$B$1:$B$1001,,0)</f>
        <v>Minni Alabaster</v>
      </c>
      <c r="G18" s="2" t="str" cm="1">
        <f t="array" ref="G18">IF(_xlfn.XLOOKUP(C18,customers!A17:$A$1001,customers!C17:$C$1001,,0)=0,"",(_xlfn.XLOOKUP(C18,customers!A17:$A$1001,customers!C17:$C$1001,,0)))</f>
        <v>malabasterg@hexun.com</v>
      </c>
      <c r="H18" s="2" t="str">
        <f>_xlfn.XLOOKUP(C18,customers!$A$1:$A$1001,customers!$G$1:$G$1001,,0)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8">
        <f>INDEX([1]products!$A$1:$G$49,MATCH([1]orders!$D18,[1]products!$A$1:$A$49,0),MATCH([1]orders!K$1,[1]products!$A$1:$G$1,0))</f>
        <v>0.2</v>
      </c>
      <c r="L18" s="4">
        <f>INDEX(products!$A$1:$G$49,MATCH(orders!$D18,products!$A$1:$A$49,0),MATCH(orders!L$1,products!$A$1:$G$1,0))</f>
        <v>3.375</v>
      </c>
      <c r="M18" s="4">
        <f t="shared" si="0"/>
        <v>20.25</v>
      </c>
      <c r="N18" t="str">
        <f t="shared" si="1"/>
        <v>Арабика</v>
      </c>
      <c r="O18" t="str">
        <f t="shared" si="2"/>
        <v>Средняя</v>
      </c>
      <c r="P18" t="str">
        <f>_xlfn.XLOOKUP(orders[[#This Row],[Customer ID]],customers!$A$1:$A$1001,customers!$I$1:$I$1001,,0)</f>
        <v>No</v>
      </c>
    </row>
    <row r="19" spans="1:16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_xlfn.XLOOKUP(C19,customers!$A$1:$A$1001,customers!$B$1:$B$1001,,0)</f>
        <v>Rhianon Broxup</v>
      </c>
      <c r="G19" s="2" t="str" cm="1">
        <f t="array" ref="G19">IF(_xlfn.XLOOKUP(C19,customers!A18:$A$1001,customers!C18:$C$1001,,0)=0,"",(_xlfn.XLOOKUP(C19,customers!A18:$A$1001,customers!C18:$C$1001,,0)))</f>
        <v>rbroxuph@jimdo.com</v>
      </c>
      <c r="H19" s="2" t="str">
        <f>_xlfn.XLOOKUP(C19,customers!$A$1:$A$1001,customers!$G$1:$G$1001,,0)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8">
        <f>INDEX([1]products!$A$1:$G$49,MATCH([1]orders!$D19,[1]products!$A$1:$A$49,0),MATCH([1]orders!K$1,[1]products!$A$1:$G$1,0))</f>
        <v>1</v>
      </c>
      <c r="L19" s="4">
        <f>INDEX(products!$A$1:$G$49,MATCH(orders!$D19,products!$A$1:$A$49,0),MATCH(orders!L$1,products!$A$1:$G$1,0))</f>
        <v>12.95</v>
      </c>
      <c r="M19" s="4">
        <f t="shared" si="0"/>
        <v>77.699999999999989</v>
      </c>
      <c r="N19" t="str">
        <f t="shared" si="1"/>
        <v>Арабика</v>
      </c>
      <c r="O19" t="str">
        <f t="shared" si="2"/>
        <v>Легкая</v>
      </c>
      <c r="P19" t="str">
        <f>_xlfn.XLOOKUP(orders[[#This Row],[Customer ID]],customers!$A$1:$A$1001,customers!$I$1:$I$1001,,0)</f>
        <v>No</v>
      </c>
    </row>
    <row r="20" spans="1:16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_xlfn.XLOOKUP(C20,customers!$A$1:$A$1001,customers!$B$1:$B$1001,,0)</f>
        <v>Pall Redford</v>
      </c>
      <c r="G20" s="2" t="str" cm="1">
        <f t="array" ref="G20">IF(_xlfn.XLOOKUP(C20,customers!A19:$A$1001,customers!C19:$C$1001,,0)=0,"",(_xlfn.XLOOKUP(C20,customers!A19:$A$1001,customers!C19:$C$1001,,0)))</f>
        <v>predfordi@ow.ly</v>
      </c>
      <c r="H20" s="2" t="str">
        <f>_xlfn.XLOOKUP(C20,customers!$A$1:$A$1001,customers!$G$1:$G$1001,,0)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8">
        <f>INDEX([1]products!$A$1:$G$49,MATCH([1]orders!$D20,[1]products!$A$1:$A$49,0),MATCH([1]orders!K$1,[1]products!$A$1:$G$1,0))</f>
        <v>2.5</v>
      </c>
      <c r="L20" s="4">
        <f>INDEX(products!$A$1:$G$49,MATCH(orders!$D20,products!$A$1:$A$49,0),MATCH(orders!L$1,products!$A$1:$G$1,0))</f>
        <v>20.584999999999997</v>
      </c>
      <c r="M20" s="4">
        <f t="shared" si="0"/>
        <v>82.339999999999989</v>
      </c>
      <c r="N20" t="str">
        <f t="shared" si="1"/>
        <v>Робуста</v>
      </c>
      <c r="O20" t="str">
        <f t="shared" si="2"/>
        <v>Сильная</v>
      </c>
      <c r="P20" t="str">
        <f>_xlfn.XLOOKUP(orders[[#This Row],[Customer ID]],customers!$A$1:$A$1001,customers!$I$1:$I$1001,,0)</f>
        <v>Yes</v>
      </c>
    </row>
    <row r="21" spans="1:16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_xlfn.XLOOKUP(C21,customers!$A$1:$A$1001,customers!$B$1:$B$1001,,0)</f>
        <v>Aurea Corradino</v>
      </c>
      <c r="G21" s="2" t="str" cm="1">
        <f t="array" ref="G21">IF(_xlfn.XLOOKUP(C21,customers!A20:$A$1001,customers!C20:$C$1001,,0)=0,"",(_xlfn.XLOOKUP(C21,customers!A20:$A$1001,customers!C20:$C$1001,,0)))</f>
        <v>acorradinoj@harvard.edu</v>
      </c>
      <c r="H21" s="2" t="str">
        <f>_xlfn.XLOOKUP(C21,customers!$A$1:$A$1001,customers!$G$1:$G$1001,,0)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8">
        <f>INDEX([1]products!$A$1:$G$49,MATCH([1]orders!$D21,[1]products!$A$1:$A$49,0),MATCH([1]orders!K$1,[1]products!$A$1:$G$1,0))</f>
        <v>0.2</v>
      </c>
      <c r="L21" s="4">
        <f>INDEX(products!$A$1:$G$49,MATCH(orders!$D21,products!$A$1:$A$49,0),MATCH(orders!L$1,products!$A$1:$G$1,0))</f>
        <v>3.375</v>
      </c>
      <c r="M21" s="4">
        <f t="shared" si="0"/>
        <v>16.875</v>
      </c>
      <c r="N21" t="str">
        <f t="shared" si="1"/>
        <v>Арабика</v>
      </c>
      <c r="O21" t="str">
        <f t="shared" si="2"/>
        <v>Средняя</v>
      </c>
      <c r="P21" t="str">
        <f>_xlfn.XLOOKUP(orders[[#This Row],[Customer ID]],customers!$A$1:$A$1001,customers!$I$1:$I$1001,,0)</f>
        <v>Yes</v>
      </c>
    </row>
    <row r="22" spans="1:16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_xlfn.XLOOKUP(C22,customers!$A$1:$A$1001,customers!$B$1:$B$1001,,0)</f>
        <v>Aurea Corradino</v>
      </c>
      <c r="G22" s="2" t="str" cm="1">
        <f t="array" ref="G22">IF(_xlfn.XLOOKUP(C22,customers!A21:$A$1001,customers!C21:$C$1001,,0)=0,"",(_xlfn.XLOOKUP(C22,customers!A21:$A$1001,customers!C21:$C$1001,,0)))</f>
        <v>acorradinoj@harvard.edu</v>
      </c>
      <c r="H22" s="2" t="str">
        <f>_xlfn.XLOOKUP(C22,customers!$A$1:$A$1001,customers!$G$1:$G$1001,,0)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8">
        <f>INDEX([1]products!$A$1:$G$49,MATCH([1]orders!$D22,[1]products!$A$1:$A$49,0),MATCH([1]orders!K$1,[1]products!$A$1:$G$1,0))</f>
        <v>0.2</v>
      </c>
      <c r="L22" s="4">
        <f>INDEX(products!$A$1:$G$49,MATCH(orders!$D22,products!$A$1:$A$49,0),MATCH(orders!L$1,products!$A$1:$G$1,0))</f>
        <v>3.645</v>
      </c>
      <c r="M22" s="4">
        <f t="shared" si="0"/>
        <v>14.58</v>
      </c>
      <c r="N22" t="str">
        <f t="shared" si="1"/>
        <v>Эксцельса</v>
      </c>
      <c r="O22" t="str">
        <f t="shared" si="2"/>
        <v>Сильная</v>
      </c>
      <c r="P22" t="str">
        <f>_xlfn.XLOOKUP(orders[[#This Row],[Customer ID]],customers!$A$1:$A$1001,customers!$I$1:$I$1001,,0)</f>
        <v>Yes</v>
      </c>
    </row>
    <row r="23" spans="1:16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_xlfn.XLOOKUP(C23,customers!$A$1:$A$1001,customers!$B$1:$B$1001,,0)</f>
        <v>Avrit Davidowsky</v>
      </c>
      <c r="G23" s="2" t="str" cm="1">
        <f t="array" ref="G23">IF(_xlfn.XLOOKUP(C23,customers!A22:$A$1001,customers!C22:$C$1001,,0)=0,"",(_xlfn.XLOOKUP(C23,customers!A22:$A$1001,customers!C22:$C$1001,,0)))</f>
        <v>adavidowskyl@netvibes.com</v>
      </c>
      <c r="H23" s="2" t="str">
        <f>_xlfn.XLOOKUP(C23,customers!$A$1:$A$1001,customers!$G$1:$G$1001,,0)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8">
        <f>INDEX([1]products!$A$1:$G$49,MATCH([1]orders!$D23,[1]products!$A$1:$A$49,0),MATCH([1]orders!K$1,[1]products!$A$1:$G$1,0))</f>
        <v>0.2</v>
      </c>
      <c r="L23" s="4">
        <f>INDEX(products!$A$1:$G$49,MATCH(orders!$D23,products!$A$1:$A$49,0),MATCH(orders!L$1,products!$A$1:$G$1,0))</f>
        <v>2.9849999999999999</v>
      </c>
      <c r="M23" s="4">
        <f t="shared" si="0"/>
        <v>17.91</v>
      </c>
      <c r="N23" t="str">
        <f t="shared" si="1"/>
        <v>Арабика</v>
      </c>
      <c r="O23" t="str">
        <f t="shared" si="2"/>
        <v>Сильная</v>
      </c>
      <c r="P23" t="str">
        <f>_xlfn.XLOOKUP(orders[[#This Row],[Customer ID]],customers!$A$1:$A$1001,customers!$I$1:$I$1001,,0)</f>
        <v>No</v>
      </c>
    </row>
    <row r="24" spans="1:16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_xlfn.XLOOKUP(C24,customers!$A$1:$A$1001,customers!$B$1:$B$1001,,0)</f>
        <v>Annabel Antuk</v>
      </c>
      <c r="G24" s="2" t="str" cm="1">
        <f t="array" ref="G24">IF(_xlfn.XLOOKUP(C24,customers!A23:$A$1001,customers!C23:$C$1001,,0)=0,"",(_xlfn.XLOOKUP(C24,customers!A23:$A$1001,customers!C23:$C$1001,,0)))</f>
        <v>aantukm@kickstarter.com</v>
      </c>
      <c r="H24" s="2" t="str">
        <f>_xlfn.XLOOKUP(C24,customers!$A$1:$A$1001,customers!$G$1:$G$1001,,0)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8">
        <f>INDEX([1]products!$A$1:$G$49,MATCH([1]orders!$D24,[1]products!$A$1:$A$49,0),MATCH([1]orders!K$1,[1]products!$A$1:$G$1,0))</f>
        <v>2.5</v>
      </c>
      <c r="L24" s="4">
        <f>INDEX(products!$A$1:$G$49,MATCH(orders!$D24,products!$A$1:$A$49,0),MATCH(orders!L$1,products!$A$1:$G$1,0))</f>
        <v>22.884999999999998</v>
      </c>
      <c r="M24" s="4">
        <f t="shared" si="0"/>
        <v>91.539999999999992</v>
      </c>
      <c r="N24" t="str">
        <f t="shared" si="1"/>
        <v>Робуста</v>
      </c>
      <c r="O24" t="str">
        <f t="shared" si="2"/>
        <v>Средняя</v>
      </c>
      <c r="P24" t="str">
        <f>_xlfn.XLOOKUP(orders[[#This Row],[Customer ID]],customers!$A$1:$A$1001,customers!$I$1:$I$1001,,0)</f>
        <v>Yes</v>
      </c>
    </row>
    <row r="25" spans="1:16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_xlfn.XLOOKUP(C25,customers!$A$1:$A$1001,customers!$B$1:$B$1001,,0)</f>
        <v>Iorgo Kleinert</v>
      </c>
      <c r="G25" s="2" t="str" cm="1">
        <f t="array" ref="G25">IF(_xlfn.XLOOKUP(C25,customers!A24:$A$1001,customers!C24:$C$1001,,0)=0,"",(_xlfn.XLOOKUP(C25,customers!A24:$A$1001,customers!C24:$C$1001,,0)))</f>
        <v>ikleinertn@timesonline.co.uk</v>
      </c>
      <c r="H25" s="2" t="str">
        <f>_xlfn.XLOOKUP(C25,customers!$A$1:$A$1001,customers!$G$1:$G$1001,,0)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8">
        <f>INDEX([1]products!$A$1:$G$49,MATCH([1]orders!$D25,[1]products!$A$1:$A$49,0),MATCH([1]orders!K$1,[1]products!$A$1:$G$1,0))</f>
        <v>0.2</v>
      </c>
      <c r="L25" s="4">
        <f>INDEX(products!$A$1:$G$49,MATCH(orders!$D25,products!$A$1:$A$49,0),MATCH(orders!L$1,products!$A$1:$G$1,0))</f>
        <v>2.9849999999999999</v>
      </c>
      <c r="M25" s="4">
        <f t="shared" si="0"/>
        <v>11.94</v>
      </c>
      <c r="N25" t="str">
        <f t="shared" si="1"/>
        <v>Арабика</v>
      </c>
      <c r="O25" t="str">
        <f t="shared" si="2"/>
        <v>Сильная</v>
      </c>
      <c r="P25" t="str">
        <f>_xlfn.XLOOKUP(orders[[#This Row],[Customer ID]],customers!$A$1:$A$1001,customers!$I$1:$I$1001,,0)</f>
        <v>Yes</v>
      </c>
    </row>
    <row r="26" spans="1:16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_xlfn.XLOOKUP(C26,customers!$A$1:$A$1001,customers!$B$1:$B$1001,,0)</f>
        <v>Chrisy Blofeld</v>
      </c>
      <c r="G26" s="2" t="str" cm="1">
        <f t="array" ref="G26">IF(_xlfn.XLOOKUP(C26,customers!A25:$A$1001,customers!C25:$C$1001,,0)=0,"",(_xlfn.XLOOKUP(C26,customers!A25:$A$1001,customers!C25:$C$1001,,0)))</f>
        <v>cblofeldo@amazon.co.uk</v>
      </c>
      <c r="H26" s="2" t="str">
        <f>_xlfn.XLOOKUP(C26,customers!$A$1:$A$1001,customers!$G$1:$G$1001,,0)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8">
        <f>INDEX([1]products!$A$1:$G$49,MATCH([1]orders!$D26,[1]products!$A$1:$A$49,0),MATCH([1]orders!K$1,[1]products!$A$1:$G$1,0))</f>
        <v>1</v>
      </c>
      <c r="L26" s="4">
        <f>INDEX(products!$A$1:$G$49,MATCH(orders!$D26,products!$A$1:$A$49,0),MATCH(orders!L$1,products!$A$1:$G$1,0))</f>
        <v>11.25</v>
      </c>
      <c r="M26" s="4">
        <f t="shared" si="0"/>
        <v>11.25</v>
      </c>
      <c r="N26" t="str">
        <f t="shared" si="1"/>
        <v>Арабика</v>
      </c>
      <c r="O26" t="str">
        <f t="shared" si="2"/>
        <v>Средняя</v>
      </c>
      <c r="P26" t="str">
        <f>_xlfn.XLOOKUP(orders[[#This Row],[Customer ID]],customers!$A$1:$A$1001,customers!$I$1:$I$1001,,0)</f>
        <v>No</v>
      </c>
    </row>
    <row r="27" spans="1:16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_xlfn.XLOOKUP(C27,customers!$A$1:$A$1001,customers!$B$1:$B$1001,,0)</f>
        <v>Culley Farris</v>
      </c>
      <c r="G27" s="2" t="str" cm="1">
        <f t="array" ref="G27">IF(_xlfn.XLOOKUP(C27,customers!A26:$A$1001,customers!C26:$C$1001,,0)=0,"",(_xlfn.XLOOKUP(C27,customers!A26:$A$1001,customers!C26:$C$1001,,0)))</f>
        <v/>
      </c>
      <c r="H27" s="2" t="str">
        <f>_xlfn.XLOOKUP(C27,customers!$A$1:$A$1001,customers!$G$1:$G$1001,,0)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8">
        <f>INDEX([1]products!$A$1:$G$49,MATCH([1]orders!$D27,[1]products!$A$1:$A$49,0),MATCH([1]orders!K$1,[1]products!$A$1:$G$1,0))</f>
        <v>0.2</v>
      </c>
      <c r="L27" s="4">
        <f>INDEX(products!$A$1:$G$49,MATCH(orders!$D27,products!$A$1:$A$49,0),MATCH(orders!L$1,products!$A$1:$G$1,0))</f>
        <v>4.125</v>
      </c>
      <c r="M27" s="4">
        <f t="shared" si="0"/>
        <v>12.375</v>
      </c>
      <c r="N27" t="str">
        <f t="shared" si="1"/>
        <v>Эксцельса</v>
      </c>
      <c r="O27" t="str">
        <f t="shared" si="2"/>
        <v>Средняя</v>
      </c>
      <c r="P27" t="str">
        <f>_xlfn.XLOOKUP(orders[[#This Row],[Customer ID]],customers!$A$1:$A$1001,customers!$I$1:$I$1001,,0)</f>
        <v>Yes</v>
      </c>
    </row>
    <row r="28" spans="1:16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_xlfn.XLOOKUP(C28,customers!$A$1:$A$1001,customers!$B$1:$B$1001,,0)</f>
        <v>Selene Shales</v>
      </c>
      <c r="G28" s="2" t="str" cm="1">
        <f t="array" ref="G28">IF(_xlfn.XLOOKUP(C28,customers!A27:$A$1001,customers!C27:$C$1001,,0)=0,"",(_xlfn.XLOOKUP(C28,customers!A27:$A$1001,customers!C27:$C$1001,,0)))</f>
        <v>sshalesq@umich.edu</v>
      </c>
      <c r="H28" s="2" t="str">
        <f>_xlfn.XLOOKUP(C28,customers!$A$1:$A$1001,customers!$G$1:$G$1001,,0)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8">
        <f>INDEX([1]products!$A$1:$G$49,MATCH([1]orders!$D28,[1]products!$A$1:$A$49,0),MATCH([1]orders!K$1,[1]products!$A$1:$G$1,0))</f>
        <v>0.5</v>
      </c>
      <c r="L28" s="4">
        <f>INDEX(products!$A$1:$G$49,MATCH(orders!$D28,products!$A$1:$A$49,0),MATCH(orders!L$1,products!$A$1:$G$1,0))</f>
        <v>6.75</v>
      </c>
      <c r="M28" s="4">
        <f t="shared" si="0"/>
        <v>27</v>
      </c>
      <c r="N28" t="str">
        <f t="shared" si="1"/>
        <v>Арабика</v>
      </c>
      <c r="O28" t="str">
        <f t="shared" si="2"/>
        <v>Средняя</v>
      </c>
      <c r="P28" t="str">
        <f>_xlfn.XLOOKUP(orders[[#This Row],[Customer ID]],customers!$A$1:$A$1001,customers!$I$1:$I$1001,,0)</f>
        <v>Yes</v>
      </c>
    </row>
    <row r="29" spans="1:16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_xlfn.XLOOKUP(C29,customers!$A$1:$A$1001,customers!$B$1:$B$1001,,0)</f>
        <v>Vivie Danneil</v>
      </c>
      <c r="G29" s="2" t="str" cm="1">
        <f t="array" ref="G29">IF(_xlfn.XLOOKUP(C29,customers!A28:$A$1001,customers!C28:$C$1001,,0)=0,"",(_xlfn.XLOOKUP(C29,customers!A28:$A$1001,customers!C28:$C$1001,,0)))</f>
        <v>vdanneilr@mtv.com</v>
      </c>
      <c r="H29" s="2" t="str">
        <f>_xlfn.XLOOKUP(C29,customers!$A$1:$A$1001,customers!$G$1:$G$1001,,0)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8">
        <f>INDEX([1]products!$A$1:$G$49,MATCH([1]orders!$D29,[1]products!$A$1:$A$49,0),MATCH([1]orders!K$1,[1]products!$A$1:$G$1,0))</f>
        <v>0.2</v>
      </c>
      <c r="L29" s="4">
        <f>INDEX(products!$A$1:$G$49,MATCH(orders!$D29,products!$A$1:$A$49,0),MATCH(orders!L$1,products!$A$1:$G$1,0))</f>
        <v>3.375</v>
      </c>
      <c r="M29" s="4">
        <f t="shared" si="0"/>
        <v>16.875</v>
      </c>
      <c r="N29" t="str">
        <f t="shared" si="1"/>
        <v>Арабика</v>
      </c>
      <c r="O29" t="str">
        <f t="shared" si="2"/>
        <v>Средняя</v>
      </c>
      <c r="P29" t="str">
        <f>_xlfn.XLOOKUP(orders[[#This Row],[Customer ID]],customers!$A$1:$A$1001,customers!$I$1:$I$1001,,0)</f>
        <v>No</v>
      </c>
    </row>
    <row r="30" spans="1:16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_xlfn.XLOOKUP(C30,customers!$A$1:$A$1001,customers!$B$1:$B$1001,,0)</f>
        <v>Theresita Newbury</v>
      </c>
      <c r="G30" s="2" t="str" cm="1">
        <f t="array" ref="G30">IF(_xlfn.XLOOKUP(C30,customers!A29:$A$1001,customers!C29:$C$1001,,0)=0,"",(_xlfn.XLOOKUP(C30,customers!A29:$A$1001,customers!C29:$C$1001,,0)))</f>
        <v>tnewburys@usda.gov</v>
      </c>
      <c r="H30" s="2" t="str">
        <f>_xlfn.XLOOKUP(C30,customers!$A$1:$A$1001,customers!$G$1:$G$1001,,0)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8">
        <f>INDEX([1]products!$A$1:$G$49,MATCH([1]orders!$D30,[1]products!$A$1:$A$49,0),MATCH([1]orders!K$1,[1]products!$A$1:$G$1,0))</f>
        <v>0.5</v>
      </c>
      <c r="L30" s="4">
        <f>INDEX(products!$A$1:$G$49,MATCH(orders!$D30,products!$A$1:$A$49,0),MATCH(orders!L$1,products!$A$1:$G$1,0))</f>
        <v>5.97</v>
      </c>
      <c r="M30" s="4">
        <f t="shared" si="0"/>
        <v>17.91</v>
      </c>
      <c r="N30" t="str">
        <f t="shared" si="1"/>
        <v>Арабика</v>
      </c>
      <c r="O30" t="str">
        <f t="shared" si="2"/>
        <v>Сильная</v>
      </c>
      <c r="P30" t="str">
        <f>_xlfn.XLOOKUP(orders[[#This Row],[Customer ID]],customers!$A$1:$A$1001,customers!$I$1:$I$1001,,0)</f>
        <v>No</v>
      </c>
    </row>
    <row r="31" spans="1:16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_xlfn.XLOOKUP(C31,customers!$A$1:$A$1001,customers!$B$1:$B$1001,,0)</f>
        <v>Mozelle Calcutt</v>
      </c>
      <c r="G31" s="2" t="str" cm="1">
        <f t="array" ref="G31">IF(_xlfn.XLOOKUP(C31,customers!A30:$A$1001,customers!C30:$C$1001,,0)=0,"",(_xlfn.XLOOKUP(C31,customers!A30:$A$1001,customers!C30:$C$1001,,0)))</f>
        <v>mcalcuttt@baidu.com</v>
      </c>
      <c r="H31" s="2" t="str">
        <f>_xlfn.XLOOKUP(C31,customers!$A$1:$A$1001,customers!$G$1:$G$1001,,0)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8">
        <f>INDEX([1]products!$A$1:$G$49,MATCH([1]orders!$D31,[1]products!$A$1:$A$49,0),MATCH([1]orders!K$1,[1]products!$A$1:$G$1,0))</f>
        <v>1</v>
      </c>
      <c r="L31" s="4">
        <f>INDEX(products!$A$1:$G$49,MATCH(orders!$D31,products!$A$1:$A$49,0),MATCH(orders!L$1,products!$A$1:$G$1,0))</f>
        <v>9.9499999999999993</v>
      </c>
      <c r="M31" s="4">
        <f t="shared" si="0"/>
        <v>39.799999999999997</v>
      </c>
      <c r="N31" t="str">
        <f t="shared" si="1"/>
        <v>Арабика</v>
      </c>
      <c r="O31" t="str">
        <f t="shared" si="2"/>
        <v>Сильная</v>
      </c>
      <c r="P31" t="str">
        <f>_xlfn.XLOOKUP(orders[[#This Row],[Customer ID]],customers!$A$1:$A$1001,customers!$I$1:$I$1001,,0)</f>
        <v>Yes</v>
      </c>
    </row>
    <row r="32" spans="1:16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_xlfn.XLOOKUP(C32,customers!$A$1:$A$1001,customers!$B$1:$B$1001,,0)</f>
        <v>Adrian Swaine</v>
      </c>
      <c r="G32" s="2" t="str" cm="1">
        <f t="array" ref="G32">IF(_xlfn.XLOOKUP(C32,customers!A31:$A$1001,customers!C31:$C$1001,,0)=0,"",(_xlfn.XLOOKUP(C32,customers!A31:$A$1001,customers!C31:$C$1001,,0)))</f>
        <v/>
      </c>
      <c r="H32" s="2" t="str">
        <f>_xlfn.XLOOKUP(C32,customers!$A$1:$A$1001,customers!$G$1:$G$1001,,0)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8">
        <f>INDEX([1]products!$A$1:$G$49,MATCH([1]orders!$D32,[1]products!$A$1:$A$49,0),MATCH([1]orders!K$1,[1]products!$A$1:$G$1,0))</f>
        <v>0.2</v>
      </c>
      <c r="L32" s="4">
        <f>INDEX(products!$A$1:$G$49,MATCH(orders!$D32,products!$A$1:$A$49,0),MATCH(orders!L$1,products!$A$1:$G$1,0))</f>
        <v>4.3650000000000002</v>
      </c>
      <c r="M32" s="4">
        <f t="shared" si="0"/>
        <v>21.825000000000003</v>
      </c>
      <c r="N32" t="str">
        <f t="shared" si="1"/>
        <v>Либерика</v>
      </c>
      <c r="O32" t="str">
        <f t="shared" si="2"/>
        <v>Средняя</v>
      </c>
      <c r="P32" t="str">
        <f>_xlfn.XLOOKUP(orders[[#This Row],[Customer ID]],customers!$A$1:$A$1001,customers!$I$1:$I$1001,,0)</f>
        <v>No</v>
      </c>
    </row>
    <row r="33" spans="1:16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_xlfn.XLOOKUP(C33,customers!$A$1:$A$1001,customers!$B$1:$B$1001,,0)</f>
        <v>Adrian Swaine</v>
      </c>
      <c r="G33" s="2" t="str" cm="1">
        <f t="array" ref="G33">IF(_xlfn.XLOOKUP(C33,customers!A32:$A$1001,customers!C32:$C$1001,,0)=0,"",(_xlfn.XLOOKUP(C33,customers!A32:$A$1001,customers!C32:$C$1001,,0)))</f>
        <v/>
      </c>
      <c r="H33" s="2" t="str">
        <f>_xlfn.XLOOKUP(C33,customers!$A$1:$A$1001,customers!$G$1:$G$1001,,0)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8">
        <f>INDEX([1]products!$A$1:$G$49,MATCH([1]orders!$D33,[1]products!$A$1:$A$49,0),MATCH([1]orders!K$1,[1]products!$A$1:$G$1,0))</f>
        <v>0.5</v>
      </c>
      <c r="L33" s="4">
        <f>INDEX(products!$A$1:$G$49,MATCH(orders!$D33,products!$A$1:$A$49,0),MATCH(orders!L$1,products!$A$1:$G$1,0))</f>
        <v>5.97</v>
      </c>
      <c r="M33" s="4">
        <f t="shared" si="0"/>
        <v>35.82</v>
      </c>
      <c r="N33" t="str">
        <f t="shared" si="1"/>
        <v>Арабика</v>
      </c>
      <c r="O33" t="str">
        <f t="shared" si="2"/>
        <v>Сильная</v>
      </c>
      <c r="P33" t="str">
        <f>_xlfn.XLOOKUP(orders[[#This Row],[Customer ID]],customers!$A$1:$A$1001,customers!$I$1:$I$1001,,0)</f>
        <v>No</v>
      </c>
    </row>
    <row r="34" spans="1:16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_xlfn.XLOOKUP(C34,customers!$A$1:$A$1001,customers!$B$1:$B$1001,,0)</f>
        <v>Adrian Swaine</v>
      </c>
      <c r="G34" s="2" t="e" cm="1">
        <f t="array" ref="G34">IF(_xlfn.XLOOKUP(C34,customers!A33:$A$1001,customers!C33:$C$1001,,0)=0,"",(_xlfn.XLOOKUP(C34,customers!A33:$A$1001,customers!C33:$C$1001,,0)))</f>
        <v>#N/A</v>
      </c>
      <c r="H34" s="2" t="str">
        <f>_xlfn.XLOOKUP(C34,customers!$A$1:$A$1001,customers!$G$1:$G$1001,,0)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8">
        <f>INDEX([1]products!$A$1:$G$49,MATCH([1]orders!$D34,[1]products!$A$1:$A$49,0),MATCH([1]orders!K$1,[1]products!$A$1:$G$1,0))</f>
        <v>0.5</v>
      </c>
      <c r="L34" s="4">
        <f>INDEX(products!$A$1:$G$49,MATCH(orders!$D34,products!$A$1:$A$49,0),MATCH(orders!L$1,products!$A$1:$G$1,0))</f>
        <v>8.73</v>
      </c>
      <c r="M34" s="4">
        <f t="shared" si="0"/>
        <v>52.38</v>
      </c>
      <c r="N34" t="str">
        <f t="shared" si="1"/>
        <v>Либерика</v>
      </c>
      <c r="O34" t="str">
        <f t="shared" si="2"/>
        <v>Средняя</v>
      </c>
      <c r="P34" t="str">
        <f>_xlfn.XLOOKUP(orders[[#This Row],[Customer ID]],customers!$A$1:$A$1001,customers!$I$1:$I$1001,,0)</f>
        <v>No</v>
      </c>
    </row>
    <row r="35" spans="1:16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_xlfn.XLOOKUP(C35,customers!$A$1:$A$1001,customers!$B$1:$B$1001,,0)</f>
        <v>Gallard Gatheral</v>
      </c>
      <c r="G35" s="2" t="str" cm="1">
        <f t="array" ref="G35">IF(_xlfn.XLOOKUP(C35,customers!A34:$A$1001,customers!C34:$C$1001,,0)=0,"",(_xlfn.XLOOKUP(C35,customers!A34:$A$1001,customers!C34:$C$1001,,0)))</f>
        <v>ggatheralx@123-reg.co.uk</v>
      </c>
      <c r="H35" s="2" t="str">
        <f>_xlfn.XLOOKUP(C35,customers!$A$1:$A$1001,customers!$G$1:$G$1001,,0)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8">
        <f>INDEX([1]products!$A$1:$G$49,MATCH([1]orders!$D35,[1]products!$A$1:$A$49,0),MATCH([1]orders!K$1,[1]products!$A$1:$G$1,0))</f>
        <v>0.2</v>
      </c>
      <c r="L35" s="4">
        <f>INDEX(products!$A$1:$G$49,MATCH(orders!$D35,products!$A$1:$A$49,0),MATCH(orders!L$1,products!$A$1:$G$1,0))</f>
        <v>4.7549999999999999</v>
      </c>
      <c r="M35" s="4">
        <f t="shared" si="0"/>
        <v>23.774999999999999</v>
      </c>
      <c r="N35" t="str">
        <f t="shared" si="1"/>
        <v>Либерика</v>
      </c>
      <c r="O35" t="str">
        <f t="shared" si="2"/>
        <v>Легкая</v>
      </c>
      <c r="P35" t="str">
        <f>_xlfn.XLOOKUP(orders[[#This Row],[Customer ID]],customers!$A$1:$A$1001,customers!$I$1:$I$1001,,0)</f>
        <v>No</v>
      </c>
    </row>
    <row r="36" spans="1:16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_xlfn.XLOOKUP(C36,customers!$A$1:$A$1001,customers!$B$1:$B$1001,,0)</f>
        <v>Una Welberry</v>
      </c>
      <c r="G36" s="2" t="str" cm="1">
        <f t="array" ref="G36">IF(_xlfn.XLOOKUP(C36,customers!A35:$A$1001,customers!C35:$C$1001,,0)=0,"",(_xlfn.XLOOKUP(C36,customers!A35:$A$1001,customers!C35:$C$1001,,0)))</f>
        <v>uwelberryy@ebay.co.uk</v>
      </c>
      <c r="H36" s="2" t="str">
        <f>_xlfn.XLOOKUP(C36,customers!$A$1:$A$1001,customers!$G$1:$G$1001,,0)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8">
        <f>INDEX([1]products!$A$1:$G$49,MATCH([1]orders!$D36,[1]products!$A$1:$A$49,0),MATCH([1]orders!K$1,[1]products!$A$1:$G$1,0))</f>
        <v>0.5</v>
      </c>
      <c r="L36" s="4">
        <f>INDEX(products!$A$1:$G$49,MATCH(orders!$D36,products!$A$1:$A$49,0),MATCH(orders!L$1,products!$A$1:$G$1,0))</f>
        <v>9.51</v>
      </c>
      <c r="M36" s="4">
        <f t="shared" si="0"/>
        <v>57.06</v>
      </c>
      <c r="N36" t="str">
        <f t="shared" si="1"/>
        <v>Либерика</v>
      </c>
      <c r="O36" t="str">
        <f t="shared" si="2"/>
        <v>Легкая</v>
      </c>
      <c r="P36" t="str">
        <f>_xlfn.XLOOKUP(orders[[#This Row],[Customer ID]],customers!$A$1:$A$1001,customers!$I$1:$I$1001,,0)</f>
        <v>Yes</v>
      </c>
    </row>
    <row r="37" spans="1:16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_xlfn.XLOOKUP(C37,customers!$A$1:$A$1001,customers!$B$1:$B$1001,,0)</f>
        <v>Faber Eilhart</v>
      </c>
      <c r="G37" s="2" t="str" cm="1">
        <f t="array" ref="G37">IF(_xlfn.XLOOKUP(C37,customers!A36:$A$1001,customers!C36:$C$1001,,0)=0,"",(_xlfn.XLOOKUP(C37,customers!A36:$A$1001,customers!C36:$C$1001,,0)))</f>
        <v>feilhartz@who.int</v>
      </c>
      <c r="H37" s="2" t="str">
        <f>_xlfn.XLOOKUP(C37,customers!$A$1:$A$1001,customers!$G$1:$G$1001,,0)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8">
        <f>INDEX([1]products!$A$1:$G$49,MATCH([1]orders!$D37,[1]products!$A$1:$A$49,0),MATCH([1]orders!K$1,[1]products!$A$1:$G$1,0))</f>
        <v>0.5</v>
      </c>
      <c r="L37" s="4">
        <f>INDEX(products!$A$1:$G$49,MATCH(orders!$D37,products!$A$1:$A$49,0),MATCH(orders!L$1,products!$A$1:$G$1,0))</f>
        <v>5.97</v>
      </c>
      <c r="M37" s="4">
        <f t="shared" si="0"/>
        <v>35.82</v>
      </c>
      <c r="N37" t="str">
        <f t="shared" si="1"/>
        <v>Арабика</v>
      </c>
      <c r="O37" t="str">
        <f t="shared" si="2"/>
        <v>Сильная</v>
      </c>
      <c r="P37" t="str">
        <f>_xlfn.XLOOKUP(orders[[#This Row],[Customer ID]],customers!$A$1:$A$1001,customers!$I$1:$I$1001,,0)</f>
        <v>No</v>
      </c>
    </row>
    <row r="38" spans="1:16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_xlfn.XLOOKUP(C38,customers!$A$1:$A$1001,customers!$B$1:$B$1001,,0)</f>
        <v>Zorina Ponting</v>
      </c>
      <c r="G38" s="2" t="str" cm="1">
        <f t="array" ref="G38">IF(_xlfn.XLOOKUP(C38,customers!A37:$A$1001,customers!C37:$C$1001,,0)=0,"",(_xlfn.XLOOKUP(C38,customers!A37:$A$1001,customers!C37:$C$1001,,0)))</f>
        <v>zponting10@altervista.org</v>
      </c>
      <c r="H38" s="2" t="str">
        <f>_xlfn.XLOOKUP(C38,customers!$A$1:$A$1001,customers!$G$1:$G$1001,,0)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8">
        <f>INDEX([1]products!$A$1:$G$49,MATCH([1]orders!$D38,[1]products!$A$1:$A$49,0),MATCH([1]orders!K$1,[1]products!$A$1:$G$1,0))</f>
        <v>0.2</v>
      </c>
      <c r="L38" s="4">
        <f>INDEX(products!$A$1:$G$49,MATCH(orders!$D38,products!$A$1:$A$49,0),MATCH(orders!L$1,products!$A$1:$G$1,0))</f>
        <v>4.3650000000000002</v>
      </c>
      <c r="M38" s="4">
        <f t="shared" si="0"/>
        <v>8.73</v>
      </c>
      <c r="N38" t="str">
        <f t="shared" si="1"/>
        <v>Либерика</v>
      </c>
      <c r="O38" t="str">
        <f t="shared" si="2"/>
        <v>Средняя</v>
      </c>
      <c r="P38" t="str">
        <f>_xlfn.XLOOKUP(orders[[#This Row],[Customer ID]],customers!$A$1:$A$1001,customers!$I$1:$I$1001,,0)</f>
        <v>No</v>
      </c>
    </row>
    <row r="39" spans="1:16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_xlfn.XLOOKUP(C39,customers!$A$1:$A$1001,customers!$B$1:$B$1001,,0)</f>
        <v>Silvio Strase</v>
      </c>
      <c r="G39" s="2" t="str" cm="1">
        <f t="array" ref="G39">IF(_xlfn.XLOOKUP(C39,customers!A38:$A$1001,customers!C38:$C$1001,,0)=0,"",(_xlfn.XLOOKUP(C39,customers!A38:$A$1001,customers!C38:$C$1001,,0)))</f>
        <v>sstrase11@booking.com</v>
      </c>
      <c r="H39" s="2" t="str">
        <f>_xlfn.XLOOKUP(C39,customers!$A$1:$A$1001,customers!$G$1:$G$1001,,0)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8">
        <f>INDEX([1]products!$A$1:$G$49,MATCH([1]orders!$D39,[1]products!$A$1:$A$49,0),MATCH([1]orders!K$1,[1]products!$A$1:$G$1,0))</f>
        <v>0.5</v>
      </c>
      <c r="L39" s="4">
        <f>INDEX(products!$A$1:$G$49,MATCH(orders!$D39,products!$A$1:$A$49,0),MATCH(orders!L$1,products!$A$1:$G$1,0))</f>
        <v>9.51</v>
      </c>
      <c r="M39" s="4">
        <f t="shared" si="0"/>
        <v>28.53</v>
      </c>
      <c r="N39" t="str">
        <f t="shared" si="1"/>
        <v>Либерика</v>
      </c>
      <c r="O39" t="str">
        <f t="shared" si="2"/>
        <v>Легкая</v>
      </c>
      <c r="P39" t="str">
        <f>_xlfn.XLOOKUP(orders[[#This Row],[Customer ID]],customers!$A$1:$A$1001,customers!$I$1:$I$1001,,0)</f>
        <v>No</v>
      </c>
    </row>
    <row r="40" spans="1:16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_xlfn.XLOOKUP(C40,customers!$A$1:$A$1001,customers!$B$1:$B$1001,,0)</f>
        <v>Dorie de la Tremoille</v>
      </c>
      <c r="G40" s="2" t="str" cm="1">
        <f t="array" ref="G40">IF(_xlfn.XLOOKUP(C40,customers!A39:$A$1001,customers!C39:$C$1001,,0)=0,"",(_xlfn.XLOOKUP(C40,customers!A39:$A$1001,customers!C39:$C$1001,,0)))</f>
        <v>dde12@unesco.org</v>
      </c>
      <c r="H40" s="2" t="str">
        <f>_xlfn.XLOOKUP(C40,customers!$A$1:$A$1001,customers!$G$1:$G$1001,,0)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8">
        <f>INDEX([1]products!$A$1:$G$49,MATCH([1]orders!$D40,[1]products!$A$1:$A$49,0),MATCH([1]orders!K$1,[1]products!$A$1:$G$1,0))</f>
        <v>2.5</v>
      </c>
      <c r="L40" s="4">
        <f>INDEX(products!$A$1:$G$49,MATCH(orders!$D40,products!$A$1:$A$49,0),MATCH(orders!L$1,products!$A$1:$G$1,0))</f>
        <v>22.884999999999998</v>
      </c>
      <c r="M40" s="4">
        <f t="shared" si="0"/>
        <v>114.42499999999998</v>
      </c>
      <c r="N40" t="str">
        <f t="shared" si="1"/>
        <v>Робуста</v>
      </c>
      <c r="O40" t="str">
        <f t="shared" si="2"/>
        <v>Средняя</v>
      </c>
      <c r="P40" t="str">
        <f>_xlfn.XLOOKUP(orders[[#This Row],[Customer ID]],customers!$A$1:$A$1001,customers!$I$1:$I$1001,,0)</f>
        <v>No</v>
      </c>
    </row>
    <row r="41" spans="1:16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_xlfn.XLOOKUP(C41,customers!$A$1:$A$1001,customers!$B$1:$B$1001,,0)</f>
        <v>Hy Zanetto</v>
      </c>
      <c r="G41" s="2" t="str" cm="1">
        <f t="array" ref="G41">IF(_xlfn.XLOOKUP(C41,customers!A40:$A$1001,customers!C40:$C$1001,,0)=0,"",(_xlfn.XLOOKUP(C41,customers!A40:$A$1001,customers!C40:$C$1001,,0)))</f>
        <v/>
      </c>
      <c r="H41" s="2" t="str">
        <f>_xlfn.XLOOKUP(C41,customers!$A$1:$A$1001,customers!$G$1:$G$1001,,0)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8">
        <f>INDEX([1]products!$A$1:$G$49,MATCH([1]orders!$D41,[1]products!$A$1:$A$49,0),MATCH([1]orders!K$1,[1]products!$A$1:$G$1,0))</f>
        <v>1</v>
      </c>
      <c r="L41" s="4">
        <f>INDEX(products!$A$1:$G$49,MATCH(orders!$D41,products!$A$1:$A$49,0),MATCH(orders!L$1,products!$A$1:$G$1,0))</f>
        <v>9.9499999999999993</v>
      </c>
      <c r="M41" s="4">
        <f t="shared" si="0"/>
        <v>59.699999999999996</v>
      </c>
      <c r="N41" t="str">
        <f t="shared" si="1"/>
        <v>Робуста</v>
      </c>
      <c r="O41" t="str">
        <f t="shared" si="2"/>
        <v>Средняя</v>
      </c>
      <c r="P41" t="str">
        <f>_xlfn.XLOOKUP(orders[[#This Row],[Customer ID]],customers!$A$1:$A$1001,customers!$I$1:$I$1001,,0)</f>
        <v>Yes</v>
      </c>
    </row>
    <row r="42" spans="1:16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_xlfn.XLOOKUP(C42,customers!$A$1:$A$1001,customers!$B$1:$B$1001,,0)</f>
        <v>Jessica McNess</v>
      </c>
      <c r="G42" s="2" t="str" cm="1">
        <f t="array" ref="G42">IF(_xlfn.XLOOKUP(C42,customers!A41:$A$1001,customers!C41:$C$1001,,0)=0,"",(_xlfn.XLOOKUP(C42,customers!A41:$A$1001,customers!C41:$C$1001,,0)))</f>
        <v/>
      </c>
      <c r="H42" s="2" t="str">
        <f>_xlfn.XLOOKUP(C42,customers!$A$1:$A$1001,customers!$G$1:$G$1001,,0)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8">
        <f>INDEX([1]products!$A$1:$G$49,MATCH([1]orders!$D42,[1]products!$A$1:$A$49,0),MATCH([1]orders!K$1,[1]products!$A$1:$G$1,0))</f>
        <v>1</v>
      </c>
      <c r="L42" s="4">
        <f>INDEX(products!$A$1:$G$49,MATCH(orders!$D42,products!$A$1:$A$49,0),MATCH(orders!L$1,products!$A$1:$G$1,0))</f>
        <v>14.55</v>
      </c>
      <c r="M42" s="4">
        <f t="shared" si="0"/>
        <v>43.650000000000006</v>
      </c>
      <c r="N42" t="str">
        <f t="shared" si="1"/>
        <v>Либерика</v>
      </c>
      <c r="O42" t="str">
        <f t="shared" si="2"/>
        <v>Средняя</v>
      </c>
      <c r="P42" t="str">
        <f>_xlfn.XLOOKUP(orders[[#This Row],[Customer ID]],customers!$A$1:$A$1001,customers!$I$1:$I$1001,,0)</f>
        <v>No</v>
      </c>
    </row>
    <row r="43" spans="1:16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_xlfn.XLOOKUP(C43,customers!$A$1:$A$1001,customers!$B$1:$B$1001,,0)</f>
        <v>Lorenzo Yeoland</v>
      </c>
      <c r="G43" s="2" t="str" cm="1">
        <f t="array" ref="G43">IF(_xlfn.XLOOKUP(C43,customers!A42:$A$1001,customers!C42:$C$1001,,0)=0,"",(_xlfn.XLOOKUP(C43,customers!A42:$A$1001,customers!C42:$C$1001,,0)))</f>
        <v>lyeoland15@pbs.org</v>
      </c>
      <c r="H43" s="2" t="str">
        <f>_xlfn.XLOOKUP(C43,customers!$A$1:$A$1001,customers!$G$1:$G$1001,,0)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8">
        <f>INDEX([1]products!$A$1:$G$49,MATCH([1]orders!$D43,[1]products!$A$1:$A$49,0),MATCH([1]orders!K$1,[1]products!$A$1:$G$1,0))</f>
        <v>0.2</v>
      </c>
      <c r="L43" s="4">
        <f>INDEX(products!$A$1:$G$49,MATCH(orders!$D43,products!$A$1:$A$49,0),MATCH(orders!L$1,products!$A$1:$G$1,0))</f>
        <v>3.645</v>
      </c>
      <c r="M43" s="4">
        <f t="shared" si="0"/>
        <v>7.29</v>
      </c>
      <c r="N43" t="str">
        <f t="shared" si="1"/>
        <v>Эксцельса</v>
      </c>
      <c r="O43" t="str">
        <f t="shared" si="2"/>
        <v>Сильная</v>
      </c>
      <c r="P43" t="str">
        <f>_xlfn.XLOOKUP(orders[[#This Row],[Customer ID]],customers!$A$1:$A$1001,customers!$I$1:$I$1001,,0)</f>
        <v>Yes</v>
      </c>
    </row>
    <row r="44" spans="1:16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_xlfn.XLOOKUP(C44,customers!$A$1:$A$1001,customers!$B$1:$B$1001,,0)</f>
        <v>Abigail Tolworthy</v>
      </c>
      <c r="G44" s="2" t="str" cm="1">
        <f t="array" ref="G44">IF(_xlfn.XLOOKUP(C44,customers!A43:$A$1001,customers!C43:$C$1001,,0)=0,"",(_xlfn.XLOOKUP(C44,customers!A43:$A$1001,customers!C43:$C$1001,,0)))</f>
        <v>atolworthy16@toplist.cz</v>
      </c>
      <c r="H44" s="2" t="str">
        <f>_xlfn.XLOOKUP(C44,customers!$A$1:$A$1001,customers!$G$1:$G$1001,,0)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8">
        <f>INDEX([1]products!$A$1:$G$49,MATCH([1]orders!$D44,[1]products!$A$1:$A$49,0),MATCH([1]orders!K$1,[1]products!$A$1:$G$1,0))</f>
        <v>0.2</v>
      </c>
      <c r="L44" s="4">
        <f>INDEX(products!$A$1:$G$49,MATCH(orders!$D44,products!$A$1:$A$49,0),MATCH(orders!L$1,products!$A$1:$G$1,0))</f>
        <v>2.6849999999999996</v>
      </c>
      <c r="M44" s="4">
        <f t="shared" si="0"/>
        <v>8.0549999999999997</v>
      </c>
      <c r="N44" t="str">
        <f t="shared" si="1"/>
        <v>Робуста</v>
      </c>
      <c r="O44" t="str">
        <f t="shared" si="2"/>
        <v>Сильная</v>
      </c>
      <c r="P44" t="str">
        <f>_xlfn.XLOOKUP(orders[[#This Row],[Customer ID]],customers!$A$1:$A$1001,customers!$I$1:$I$1001,,0)</f>
        <v>Yes</v>
      </c>
    </row>
    <row r="45" spans="1:16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_xlfn.XLOOKUP(C45,customers!$A$1:$A$1001,customers!$B$1:$B$1001,,0)</f>
        <v>Maurie Bartol</v>
      </c>
      <c r="G45" s="2" t="str" cm="1">
        <f t="array" ref="G45">IF(_xlfn.XLOOKUP(C45,customers!A44:$A$1001,customers!C44:$C$1001,,0)=0,"",(_xlfn.XLOOKUP(C45,customers!A44:$A$1001,customers!C44:$C$1001,,0)))</f>
        <v/>
      </c>
      <c r="H45" s="2" t="str">
        <f>_xlfn.XLOOKUP(C45,customers!$A$1:$A$1001,customers!$G$1:$G$1001,,0)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8">
        <f>INDEX([1]products!$A$1:$G$49,MATCH([1]orders!$D45,[1]products!$A$1:$A$49,0),MATCH([1]orders!K$1,[1]products!$A$1:$G$1,0))</f>
        <v>2.5</v>
      </c>
      <c r="L45" s="4">
        <f>INDEX(products!$A$1:$G$49,MATCH(orders!$D45,products!$A$1:$A$49,0),MATCH(orders!L$1,products!$A$1:$G$1,0))</f>
        <v>36.454999999999998</v>
      </c>
      <c r="M45" s="4">
        <f t="shared" si="0"/>
        <v>72.91</v>
      </c>
      <c r="N45" t="str">
        <f t="shared" si="1"/>
        <v>Либерика</v>
      </c>
      <c r="O45" t="str">
        <f t="shared" si="2"/>
        <v>Легкая</v>
      </c>
      <c r="P45" t="str">
        <f>_xlfn.XLOOKUP(orders[[#This Row],[Customer ID]],customers!$A$1:$A$1001,customers!$I$1:$I$1001,,0)</f>
        <v>No</v>
      </c>
    </row>
    <row r="46" spans="1:16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_xlfn.XLOOKUP(C46,customers!$A$1:$A$1001,customers!$B$1:$B$1001,,0)</f>
        <v>Olag Baudassi</v>
      </c>
      <c r="G46" s="2" t="str" cm="1">
        <f t="array" ref="G46">IF(_xlfn.XLOOKUP(C46,customers!A45:$A$1001,customers!C45:$C$1001,,0)=0,"",(_xlfn.XLOOKUP(C46,customers!A45:$A$1001,customers!C45:$C$1001,,0)))</f>
        <v>obaudassi18@seesaa.net</v>
      </c>
      <c r="H46" s="2" t="str">
        <f>_xlfn.XLOOKUP(C46,customers!$A$1:$A$1001,customers!$G$1:$G$1001,,0)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8">
        <f>INDEX([1]products!$A$1:$G$49,MATCH([1]orders!$D46,[1]products!$A$1:$A$49,0),MATCH([1]orders!K$1,[1]products!$A$1:$G$1,0))</f>
        <v>0.5</v>
      </c>
      <c r="L46" s="4">
        <f>INDEX(products!$A$1:$G$49,MATCH(orders!$D46,products!$A$1:$A$49,0),MATCH(orders!L$1,products!$A$1:$G$1,0))</f>
        <v>8.25</v>
      </c>
      <c r="M46" s="4">
        <f t="shared" si="0"/>
        <v>16.5</v>
      </c>
      <c r="N46" t="str">
        <f t="shared" si="1"/>
        <v>Эксцельса</v>
      </c>
      <c r="O46" t="str">
        <f t="shared" si="2"/>
        <v>Средняя</v>
      </c>
      <c r="P46" t="str">
        <f>_xlfn.XLOOKUP(orders[[#This Row],[Customer ID]],customers!$A$1:$A$1001,customers!$I$1:$I$1001,,0)</f>
        <v>Yes</v>
      </c>
    </row>
    <row r="47" spans="1:16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_xlfn.XLOOKUP(C47,customers!$A$1:$A$1001,customers!$B$1:$B$1001,,0)</f>
        <v>Petey Kingsbury</v>
      </c>
      <c r="G47" s="2" t="str" cm="1">
        <f t="array" ref="G47">IF(_xlfn.XLOOKUP(C47,customers!A46:$A$1001,customers!C46:$C$1001,,0)=0,"",(_xlfn.XLOOKUP(C47,customers!A46:$A$1001,customers!C46:$C$1001,,0)))</f>
        <v>pkingsbury19@comcast.net</v>
      </c>
      <c r="H47" s="2" t="str">
        <f>_xlfn.XLOOKUP(C47,customers!$A$1:$A$1001,customers!$G$1:$G$1001,,0)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8">
        <f>INDEX([1]products!$A$1:$G$49,MATCH([1]orders!$D47,[1]products!$A$1:$A$49,0),MATCH([1]orders!K$1,[1]products!$A$1:$G$1,0))</f>
        <v>2.5</v>
      </c>
      <c r="L47" s="4">
        <f>INDEX(products!$A$1:$G$49,MATCH(orders!$D47,products!$A$1:$A$49,0),MATCH(orders!L$1,products!$A$1:$G$1,0))</f>
        <v>29.784999999999997</v>
      </c>
      <c r="M47" s="4">
        <f t="shared" si="0"/>
        <v>178.70999999999998</v>
      </c>
      <c r="N47" t="str">
        <f t="shared" si="1"/>
        <v>Либерика</v>
      </c>
      <c r="O47" t="str">
        <f t="shared" si="2"/>
        <v>Сильная</v>
      </c>
      <c r="P47" t="str">
        <f>_xlfn.XLOOKUP(orders[[#This Row],[Customer ID]],customers!$A$1:$A$1001,customers!$I$1:$I$1001,,0)</f>
        <v>No</v>
      </c>
    </row>
    <row r="48" spans="1:16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_xlfn.XLOOKUP(C48,customers!$A$1:$A$1001,customers!$B$1:$B$1001,,0)</f>
        <v>Donna Baskeyfied</v>
      </c>
      <c r="G48" s="2" t="str" cm="1">
        <f t="array" ref="G48">IF(_xlfn.XLOOKUP(C48,customers!A47:$A$1001,customers!C47:$C$1001,,0)=0,"",(_xlfn.XLOOKUP(C48,customers!A47:$A$1001,customers!C47:$C$1001,,0)))</f>
        <v/>
      </c>
      <c r="H48" s="2" t="str">
        <f>_xlfn.XLOOKUP(C48,customers!$A$1:$A$1001,customers!$G$1:$G$1001,,0)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8">
        <f>INDEX([1]products!$A$1:$G$49,MATCH([1]orders!$D48,[1]products!$A$1:$A$49,0),MATCH([1]orders!K$1,[1]products!$A$1:$G$1,0))</f>
        <v>2.5</v>
      </c>
      <c r="L48" s="4">
        <f>INDEX(products!$A$1:$G$49,MATCH(orders!$D48,products!$A$1:$A$49,0),MATCH(orders!L$1,products!$A$1:$G$1,0))</f>
        <v>31.624999999999996</v>
      </c>
      <c r="M48" s="4">
        <f t="shared" si="0"/>
        <v>63.249999999999993</v>
      </c>
      <c r="N48" t="str">
        <f t="shared" si="1"/>
        <v>Эксцельса</v>
      </c>
      <c r="O48" t="str">
        <f t="shared" si="2"/>
        <v>Средняя</v>
      </c>
      <c r="P48" t="str">
        <f>_xlfn.XLOOKUP(orders[[#This Row],[Customer ID]],customers!$A$1:$A$1001,customers!$I$1:$I$1001,,0)</f>
        <v>Yes</v>
      </c>
    </row>
    <row r="49" spans="1:16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_xlfn.XLOOKUP(C49,customers!$A$1:$A$1001,customers!$B$1:$B$1001,,0)</f>
        <v>Arda Curley</v>
      </c>
      <c r="G49" s="2" t="str" cm="1">
        <f t="array" ref="G49">IF(_xlfn.XLOOKUP(C49,customers!A48:$A$1001,customers!C48:$C$1001,,0)=0,"",(_xlfn.XLOOKUP(C49,customers!A48:$A$1001,customers!C48:$C$1001,,0)))</f>
        <v>acurley1b@hao123.com</v>
      </c>
      <c r="H49" s="2" t="str">
        <f>_xlfn.XLOOKUP(C49,customers!$A$1:$A$1001,customers!$G$1:$G$1001,,0)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8">
        <f>INDEX([1]products!$A$1:$G$49,MATCH([1]orders!$D49,[1]products!$A$1:$A$49,0),MATCH([1]orders!K$1,[1]products!$A$1:$G$1,0))</f>
        <v>0.2</v>
      </c>
      <c r="L49" s="4">
        <f>INDEX(products!$A$1:$G$49,MATCH(orders!$D49,products!$A$1:$A$49,0),MATCH(orders!L$1,products!$A$1:$G$1,0))</f>
        <v>3.8849999999999998</v>
      </c>
      <c r="M49" s="4">
        <f t="shared" si="0"/>
        <v>7.77</v>
      </c>
      <c r="N49" t="str">
        <f t="shared" si="1"/>
        <v>Арабика</v>
      </c>
      <c r="O49" t="str">
        <f t="shared" si="2"/>
        <v>Легкая</v>
      </c>
      <c r="P49" t="str">
        <f>_xlfn.XLOOKUP(orders[[#This Row],[Customer ID]],customers!$A$1:$A$1001,customers!$I$1:$I$1001,,0)</f>
        <v>Yes</v>
      </c>
    </row>
    <row r="50" spans="1:16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_xlfn.XLOOKUP(C50,customers!$A$1:$A$1001,customers!$B$1:$B$1001,,0)</f>
        <v>Raynor McGilvary</v>
      </c>
      <c r="G50" s="2" t="str" cm="1">
        <f t="array" ref="G50">IF(_xlfn.XLOOKUP(C50,customers!A49:$A$1001,customers!C49:$C$1001,,0)=0,"",(_xlfn.XLOOKUP(C50,customers!A49:$A$1001,customers!C49:$C$1001,,0)))</f>
        <v>rmcgilvary1c@tamu.edu</v>
      </c>
      <c r="H50" s="2" t="str">
        <f>_xlfn.XLOOKUP(C50,customers!$A$1:$A$1001,customers!$G$1:$G$1001,,0)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8">
        <f>INDEX([1]products!$A$1:$G$49,MATCH([1]orders!$D50,[1]products!$A$1:$A$49,0),MATCH([1]orders!K$1,[1]products!$A$1:$G$1,0))</f>
        <v>2.5</v>
      </c>
      <c r="L50" s="4">
        <f>INDEX(products!$A$1:$G$49,MATCH(orders!$D50,products!$A$1:$A$49,0),MATCH(orders!L$1,products!$A$1:$G$1,0))</f>
        <v>22.884999999999998</v>
      </c>
      <c r="M50" s="4">
        <f t="shared" si="0"/>
        <v>91.539999999999992</v>
      </c>
      <c r="N50" t="str">
        <f t="shared" si="1"/>
        <v>Арабика</v>
      </c>
      <c r="O50" t="str">
        <f t="shared" si="2"/>
        <v>Сильная</v>
      </c>
      <c r="P50" t="str">
        <f>_xlfn.XLOOKUP(orders[[#This Row],[Customer ID]],customers!$A$1:$A$1001,customers!$I$1:$I$1001,,0)</f>
        <v>No</v>
      </c>
    </row>
    <row r="51" spans="1:16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_xlfn.XLOOKUP(C51,customers!$A$1:$A$1001,customers!$B$1:$B$1001,,0)</f>
        <v>Isis Pikett</v>
      </c>
      <c r="G51" s="2" t="str" cm="1">
        <f t="array" ref="G51">IF(_xlfn.XLOOKUP(C51,customers!A50:$A$1001,customers!C50:$C$1001,,0)=0,"",(_xlfn.XLOOKUP(C51,customers!A50:$A$1001,customers!C50:$C$1001,,0)))</f>
        <v>ipikett1d@xinhuanet.com</v>
      </c>
      <c r="H51" s="2" t="str">
        <f>_xlfn.XLOOKUP(C51,customers!$A$1:$A$1001,customers!$G$1:$G$1001,,0)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8">
        <f>INDEX([1]products!$A$1:$G$49,MATCH([1]orders!$D51,[1]products!$A$1:$A$49,0),MATCH([1]orders!K$1,[1]products!$A$1:$G$1,0))</f>
        <v>1</v>
      </c>
      <c r="L51" s="4">
        <f>INDEX(products!$A$1:$G$49,MATCH(orders!$D51,products!$A$1:$A$49,0),MATCH(orders!L$1,products!$A$1:$G$1,0))</f>
        <v>12.95</v>
      </c>
      <c r="M51" s="4">
        <f t="shared" si="0"/>
        <v>38.849999999999994</v>
      </c>
      <c r="N51" t="str">
        <f t="shared" si="1"/>
        <v>Арабика</v>
      </c>
      <c r="O51" t="str">
        <f t="shared" si="2"/>
        <v>Легкая</v>
      </c>
      <c r="P51" t="str">
        <f>_xlfn.XLOOKUP(orders[[#This Row],[Customer ID]],customers!$A$1:$A$1001,customers!$I$1:$I$1001,,0)</f>
        <v>No</v>
      </c>
    </row>
    <row r="52" spans="1:16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_xlfn.XLOOKUP(C52,customers!$A$1:$A$1001,customers!$B$1:$B$1001,,0)</f>
        <v>Inger Bouldon</v>
      </c>
      <c r="G52" s="2" t="str" cm="1">
        <f t="array" ref="G52">IF(_xlfn.XLOOKUP(C52,customers!A51:$A$1001,customers!C51:$C$1001,,0)=0,"",(_xlfn.XLOOKUP(C52,customers!A51:$A$1001,customers!C51:$C$1001,,0)))</f>
        <v>ibouldon1e@gizmodo.com</v>
      </c>
      <c r="H52" s="2" t="str">
        <f>_xlfn.XLOOKUP(C52,customers!$A$1:$A$1001,customers!$G$1:$G$1001,,0)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8">
        <f>INDEX([1]products!$A$1:$G$49,MATCH([1]orders!$D52,[1]products!$A$1:$A$49,0),MATCH([1]orders!K$1,[1]products!$A$1:$G$1,0))</f>
        <v>0.5</v>
      </c>
      <c r="L52" s="4">
        <f>INDEX(products!$A$1:$G$49,MATCH(orders!$D52,products!$A$1:$A$49,0),MATCH(orders!L$1,products!$A$1:$G$1,0))</f>
        <v>7.77</v>
      </c>
      <c r="M52" s="4">
        <f t="shared" si="0"/>
        <v>15.54</v>
      </c>
      <c r="N52" t="str">
        <f t="shared" si="1"/>
        <v>Либерика</v>
      </c>
      <c r="O52" t="str">
        <f t="shared" si="2"/>
        <v>Сильная</v>
      </c>
      <c r="P52" t="str">
        <f>_xlfn.XLOOKUP(orders[[#This Row],[Customer ID]],customers!$A$1:$A$1001,customers!$I$1:$I$1001,,0)</f>
        <v>No</v>
      </c>
    </row>
    <row r="53" spans="1:16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_xlfn.XLOOKUP(C53,customers!$A$1:$A$1001,customers!$B$1:$B$1001,,0)</f>
        <v>Karry Flanders</v>
      </c>
      <c r="G53" s="2" t="str" cm="1">
        <f t="array" ref="G53">IF(_xlfn.XLOOKUP(C53,customers!A52:$A$1001,customers!C52:$C$1001,,0)=0,"",(_xlfn.XLOOKUP(C53,customers!A52:$A$1001,customers!C52:$C$1001,,0)))</f>
        <v>kflanders1f@over-blog.com</v>
      </c>
      <c r="H53" s="2" t="str">
        <f>_xlfn.XLOOKUP(C53,customers!$A$1:$A$1001,customers!$G$1:$G$1001,,0)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8">
        <f>INDEX([1]products!$A$1:$G$49,MATCH([1]orders!$D53,[1]products!$A$1:$A$49,0),MATCH([1]orders!K$1,[1]products!$A$1:$G$1,0))</f>
        <v>2.5</v>
      </c>
      <c r="L53" s="4">
        <f>INDEX(products!$A$1:$G$49,MATCH(orders!$D53,products!$A$1:$A$49,0),MATCH(orders!L$1,products!$A$1:$G$1,0))</f>
        <v>36.454999999999998</v>
      </c>
      <c r="M53" s="4">
        <f t="shared" si="0"/>
        <v>145.82</v>
      </c>
      <c r="N53" t="str">
        <f t="shared" si="1"/>
        <v>Либерика</v>
      </c>
      <c r="O53" t="str">
        <f t="shared" si="2"/>
        <v>Легкая</v>
      </c>
      <c r="P53" t="str">
        <f>_xlfn.XLOOKUP(orders[[#This Row],[Customer ID]],customers!$A$1:$A$1001,customers!$I$1:$I$1001,,0)</f>
        <v>Yes</v>
      </c>
    </row>
    <row r="54" spans="1:16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_xlfn.XLOOKUP(C54,customers!$A$1:$A$1001,customers!$B$1:$B$1001,,0)</f>
        <v>Hartley Mattioli</v>
      </c>
      <c r="G54" s="2" t="str" cm="1">
        <f t="array" ref="G54">IF(_xlfn.XLOOKUP(C54,customers!A53:$A$1001,customers!C53:$C$1001,,0)=0,"",(_xlfn.XLOOKUP(C54,customers!A53:$A$1001,customers!C53:$C$1001,,0)))</f>
        <v>hmattioli1g@webmd.com</v>
      </c>
      <c r="H54" s="2" t="str">
        <f>_xlfn.XLOOKUP(C54,customers!$A$1:$A$1001,customers!$G$1:$G$1001,,0)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8">
        <f>INDEX([1]products!$A$1:$G$49,MATCH([1]orders!$D54,[1]products!$A$1:$A$49,0),MATCH([1]orders!K$1,[1]products!$A$1:$G$1,0))</f>
        <v>0.5</v>
      </c>
      <c r="L54" s="4">
        <f>INDEX(products!$A$1:$G$49,MATCH(orders!$D54,products!$A$1:$A$49,0),MATCH(orders!L$1,products!$A$1:$G$1,0))</f>
        <v>5.97</v>
      </c>
      <c r="M54" s="4">
        <f t="shared" si="0"/>
        <v>29.849999999999998</v>
      </c>
      <c r="N54" t="str">
        <f t="shared" si="1"/>
        <v>Робуста</v>
      </c>
      <c r="O54" t="str">
        <f t="shared" si="2"/>
        <v>Средняя</v>
      </c>
      <c r="P54" t="str">
        <f>_xlfn.XLOOKUP(orders[[#This Row],[Customer ID]],customers!$A$1:$A$1001,customers!$I$1:$I$1001,,0)</f>
        <v>No</v>
      </c>
    </row>
    <row r="55" spans="1:16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_xlfn.XLOOKUP(C55,customers!$A$1:$A$1001,customers!$B$1:$B$1001,,0)</f>
        <v>Hartley Mattioli</v>
      </c>
      <c r="G55" s="2" t="str" cm="1">
        <f t="array" ref="G55">IF(_xlfn.XLOOKUP(C55,customers!A54:$A$1001,customers!C54:$C$1001,,0)=0,"",(_xlfn.XLOOKUP(C55,customers!A54:$A$1001,customers!C54:$C$1001,,0)))</f>
        <v>hmattioli1g@webmd.com</v>
      </c>
      <c r="H55" s="2" t="str">
        <f>_xlfn.XLOOKUP(C55,customers!$A$1:$A$1001,customers!$G$1:$G$1001,,0)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8">
        <f>INDEX([1]products!$A$1:$G$49,MATCH([1]orders!$D55,[1]products!$A$1:$A$49,0),MATCH([1]orders!K$1,[1]products!$A$1:$G$1,0))</f>
        <v>2.5</v>
      </c>
      <c r="L55" s="4">
        <f>INDEX(products!$A$1:$G$49,MATCH(orders!$D55,products!$A$1:$A$49,0),MATCH(orders!L$1,products!$A$1:$G$1,0))</f>
        <v>36.454999999999998</v>
      </c>
      <c r="M55" s="4">
        <f t="shared" si="0"/>
        <v>72.91</v>
      </c>
      <c r="N55" t="str">
        <f t="shared" si="1"/>
        <v>Либерика</v>
      </c>
      <c r="O55" t="str">
        <f t="shared" si="2"/>
        <v>Легкая</v>
      </c>
      <c r="P55" t="str">
        <f>_xlfn.XLOOKUP(orders[[#This Row],[Customer ID]],customers!$A$1:$A$1001,customers!$I$1:$I$1001,,0)</f>
        <v>No</v>
      </c>
    </row>
    <row r="56" spans="1:16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_xlfn.XLOOKUP(C56,customers!$A$1:$A$1001,customers!$B$1:$B$1001,,0)</f>
        <v>Archambault Gillard</v>
      </c>
      <c r="G56" s="2" t="str" cm="1">
        <f t="array" ref="G56">IF(_xlfn.XLOOKUP(C56,customers!A55:$A$1001,customers!C55:$C$1001,,0)=0,"",(_xlfn.XLOOKUP(C56,customers!A55:$A$1001,customers!C55:$C$1001,,0)))</f>
        <v>agillard1i@issuu.com</v>
      </c>
      <c r="H56" s="2" t="str">
        <f>_xlfn.XLOOKUP(C56,customers!$A$1:$A$1001,customers!$G$1:$G$1001,,0)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8">
        <f>INDEX([1]products!$A$1:$G$49,MATCH([1]orders!$D56,[1]products!$A$1:$A$49,0),MATCH([1]orders!K$1,[1]products!$A$1:$G$1,0))</f>
        <v>1</v>
      </c>
      <c r="L56" s="4">
        <f>INDEX(products!$A$1:$G$49,MATCH(orders!$D56,products!$A$1:$A$49,0),MATCH(orders!L$1,products!$A$1:$G$1,0))</f>
        <v>14.55</v>
      </c>
      <c r="M56" s="4">
        <f t="shared" si="0"/>
        <v>72.75</v>
      </c>
      <c r="N56" t="str">
        <f t="shared" si="1"/>
        <v>Либерика</v>
      </c>
      <c r="O56" t="str">
        <f t="shared" si="2"/>
        <v>Средняя</v>
      </c>
      <c r="P56" t="str">
        <f>_xlfn.XLOOKUP(orders[[#This Row],[Customer ID]],customers!$A$1:$A$1001,customers!$I$1:$I$1001,,0)</f>
        <v>No</v>
      </c>
    </row>
    <row r="57" spans="1:16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_xlfn.XLOOKUP(C57,customers!$A$1:$A$1001,customers!$B$1:$B$1001,,0)</f>
        <v>Salomo Cushworth</v>
      </c>
      <c r="G57" s="2" t="str" cm="1">
        <f t="array" ref="G57">IF(_xlfn.XLOOKUP(C57,customers!A56:$A$1001,customers!C56:$C$1001,,0)=0,"",(_xlfn.XLOOKUP(C57,customers!A56:$A$1001,customers!C56:$C$1001,,0)))</f>
        <v/>
      </c>
      <c r="H57" s="2" t="str">
        <f>_xlfn.XLOOKUP(C57,customers!$A$1:$A$1001,customers!$G$1:$G$1001,,0)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8">
        <f>INDEX([1]products!$A$1:$G$49,MATCH([1]orders!$D57,[1]products!$A$1:$A$49,0),MATCH([1]orders!K$1,[1]products!$A$1:$G$1,0))</f>
        <v>1</v>
      </c>
      <c r="L57" s="4">
        <f>INDEX(products!$A$1:$G$49,MATCH(orders!$D57,products!$A$1:$A$49,0),MATCH(orders!L$1,products!$A$1:$G$1,0))</f>
        <v>15.85</v>
      </c>
      <c r="M57" s="4">
        <f t="shared" si="0"/>
        <v>47.55</v>
      </c>
      <c r="N57" t="str">
        <f t="shared" si="1"/>
        <v>Либерика</v>
      </c>
      <c r="O57" t="str">
        <f t="shared" si="2"/>
        <v>Легкая</v>
      </c>
      <c r="P57" t="str">
        <f>_xlfn.XLOOKUP(orders[[#This Row],[Customer ID]],customers!$A$1:$A$1001,customers!$I$1:$I$1001,,0)</f>
        <v>No</v>
      </c>
    </row>
    <row r="58" spans="1:16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_xlfn.XLOOKUP(C58,customers!$A$1:$A$1001,customers!$B$1:$B$1001,,0)</f>
        <v>Theda Grizard</v>
      </c>
      <c r="G58" s="2" t="str" cm="1">
        <f t="array" ref="G58">IF(_xlfn.XLOOKUP(C58,customers!A57:$A$1001,customers!C57:$C$1001,,0)=0,"",(_xlfn.XLOOKUP(C58,customers!A57:$A$1001,customers!C57:$C$1001,,0)))</f>
        <v>tgrizard1k@odnoklassniki.ru</v>
      </c>
      <c r="H58" s="2" t="str">
        <f>_xlfn.XLOOKUP(C58,customers!$A$1:$A$1001,customers!$G$1:$G$1001,,0)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8">
        <f>INDEX([1]products!$A$1:$G$49,MATCH([1]orders!$D58,[1]products!$A$1:$A$49,0),MATCH([1]orders!K$1,[1]products!$A$1:$G$1,0))</f>
        <v>0.2</v>
      </c>
      <c r="L58" s="4">
        <f>INDEX(products!$A$1:$G$49,MATCH(orders!$D58,products!$A$1:$A$49,0),MATCH(orders!L$1,products!$A$1:$G$1,0))</f>
        <v>3.645</v>
      </c>
      <c r="M58" s="4">
        <f t="shared" si="0"/>
        <v>10.935</v>
      </c>
      <c r="N58" t="str">
        <f t="shared" si="1"/>
        <v>Эксцельса</v>
      </c>
      <c r="O58" t="str">
        <f t="shared" si="2"/>
        <v>Сильная</v>
      </c>
      <c r="P58" t="str">
        <f>_xlfn.XLOOKUP(orders[[#This Row],[Customer ID]],customers!$A$1:$A$1001,customers!$I$1:$I$1001,,0)</f>
        <v>Yes</v>
      </c>
    </row>
    <row r="59" spans="1:16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_xlfn.XLOOKUP(C59,customers!$A$1:$A$1001,customers!$B$1:$B$1001,,0)</f>
        <v>Rozele Relton</v>
      </c>
      <c r="G59" s="2" t="str" cm="1">
        <f t="array" ref="G59">IF(_xlfn.XLOOKUP(C59,customers!A58:$A$1001,customers!C58:$C$1001,,0)=0,"",(_xlfn.XLOOKUP(C59,customers!A58:$A$1001,customers!C58:$C$1001,,0)))</f>
        <v>rrelton1l@stanford.edu</v>
      </c>
      <c r="H59" s="2" t="str">
        <f>_xlfn.XLOOKUP(C59,customers!$A$1:$A$1001,customers!$G$1:$G$1001,,0)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8">
        <f>INDEX([1]products!$A$1:$G$49,MATCH([1]orders!$D59,[1]products!$A$1:$A$49,0),MATCH([1]orders!K$1,[1]products!$A$1:$G$1,0))</f>
        <v>1</v>
      </c>
      <c r="L59" s="4">
        <f>INDEX(products!$A$1:$G$49,MATCH(orders!$D59,products!$A$1:$A$49,0),MATCH(orders!L$1,products!$A$1:$G$1,0))</f>
        <v>14.85</v>
      </c>
      <c r="M59" s="4">
        <f t="shared" si="0"/>
        <v>59.4</v>
      </c>
      <c r="N59" t="str">
        <f t="shared" si="1"/>
        <v>Эксцельса</v>
      </c>
      <c r="O59" t="str">
        <f t="shared" si="2"/>
        <v>Легкая</v>
      </c>
      <c r="P59" t="str">
        <f>_xlfn.XLOOKUP(orders[[#This Row],[Customer ID]],customers!$A$1:$A$1001,customers!$I$1:$I$1001,,0)</f>
        <v>No</v>
      </c>
    </row>
    <row r="60" spans="1:16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_xlfn.XLOOKUP(C60,customers!$A$1:$A$1001,customers!$B$1:$B$1001,,0)</f>
        <v>Willa Rolling</v>
      </c>
      <c r="G60" s="2" t="str" cm="1">
        <f t="array" ref="G60">IF(_xlfn.XLOOKUP(C60,customers!A59:$A$1001,customers!C59:$C$1001,,0)=0,"",(_xlfn.XLOOKUP(C60,customers!A59:$A$1001,customers!C59:$C$1001,,0)))</f>
        <v/>
      </c>
      <c r="H60" s="2" t="str">
        <f>_xlfn.XLOOKUP(C60,customers!$A$1:$A$1001,customers!$G$1:$G$1001,,0)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8">
        <f>INDEX([1]products!$A$1:$G$49,MATCH([1]orders!$D60,[1]products!$A$1:$A$49,0),MATCH([1]orders!K$1,[1]products!$A$1:$G$1,0))</f>
        <v>2.5</v>
      </c>
      <c r="L60" s="4">
        <f>INDEX(products!$A$1:$G$49,MATCH(orders!$D60,products!$A$1:$A$49,0),MATCH(orders!L$1,products!$A$1:$G$1,0))</f>
        <v>29.784999999999997</v>
      </c>
      <c r="M60" s="4">
        <f t="shared" si="0"/>
        <v>89.35499999999999</v>
      </c>
      <c r="N60" t="str">
        <f t="shared" si="1"/>
        <v>Либерика</v>
      </c>
      <c r="O60" t="str">
        <f t="shared" si="2"/>
        <v>Сильная</v>
      </c>
      <c r="P60" t="str">
        <f>_xlfn.XLOOKUP(orders[[#This Row],[Customer ID]],customers!$A$1:$A$1001,customers!$I$1:$I$1001,,0)</f>
        <v>Yes</v>
      </c>
    </row>
    <row r="61" spans="1:16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_xlfn.XLOOKUP(C61,customers!$A$1:$A$1001,customers!$B$1:$B$1001,,0)</f>
        <v>Stanislaus Gilroy</v>
      </c>
      <c r="G61" s="2" t="str" cm="1">
        <f t="array" ref="G61">IF(_xlfn.XLOOKUP(C61,customers!A60:$A$1001,customers!C60:$C$1001,,0)=0,"",(_xlfn.XLOOKUP(C61,customers!A60:$A$1001,customers!C60:$C$1001,,0)))</f>
        <v>sgilroy1n@eepurl.com</v>
      </c>
      <c r="H61" s="2" t="str">
        <f>_xlfn.XLOOKUP(C61,customers!$A$1:$A$1001,customers!$G$1:$G$1001,,0)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8">
        <f>INDEX([1]products!$A$1:$G$49,MATCH([1]orders!$D61,[1]products!$A$1:$A$49,0),MATCH([1]orders!K$1,[1]products!$A$1:$G$1,0))</f>
        <v>0.5</v>
      </c>
      <c r="L61" s="4">
        <f>INDEX(products!$A$1:$G$49,MATCH(orders!$D61,products!$A$1:$A$49,0),MATCH(orders!L$1,products!$A$1:$G$1,0))</f>
        <v>8.73</v>
      </c>
      <c r="M61" s="4">
        <f t="shared" si="0"/>
        <v>26.19</v>
      </c>
      <c r="N61" t="str">
        <f t="shared" si="1"/>
        <v>Либерика</v>
      </c>
      <c r="O61" t="str">
        <f t="shared" si="2"/>
        <v>Средняя</v>
      </c>
      <c r="P61" t="str">
        <f>_xlfn.XLOOKUP(orders[[#This Row],[Customer ID]],customers!$A$1:$A$1001,customers!$I$1:$I$1001,,0)</f>
        <v>Yes</v>
      </c>
    </row>
    <row r="62" spans="1:16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_xlfn.XLOOKUP(C62,customers!$A$1:$A$1001,customers!$B$1:$B$1001,,0)</f>
        <v>Correy Cottingham</v>
      </c>
      <c r="G62" s="2" t="str" cm="1">
        <f t="array" ref="G62">IF(_xlfn.XLOOKUP(C62,customers!A61:$A$1001,customers!C61:$C$1001,,0)=0,"",(_xlfn.XLOOKUP(C62,customers!A61:$A$1001,customers!C61:$C$1001,,0)))</f>
        <v>ccottingham1o@wikipedia.org</v>
      </c>
      <c r="H62" s="2" t="str">
        <f>_xlfn.XLOOKUP(C62,customers!$A$1:$A$1001,customers!$G$1:$G$1001,,0)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8">
        <f>INDEX([1]products!$A$1:$G$49,MATCH([1]orders!$D62,[1]products!$A$1:$A$49,0),MATCH([1]orders!K$1,[1]products!$A$1:$G$1,0))</f>
        <v>2.5</v>
      </c>
      <c r="L62" s="4">
        <f>INDEX(products!$A$1:$G$49,MATCH(orders!$D62,products!$A$1:$A$49,0),MATCH(orders!L$1,products!$A$1:$G$1,0))</f>
        <v>22.884999999999998</v>
      </c>
      <c r="M62" s="4">
        <f t="shared" si="0"/>
        <v>114.42499999999998</v>
      </c>
      <c r="N62" t="str">
        <f t="shared" si="1"/>
        <v>Арабика</v>
      </c>
      <c r="O62" t="str">
        <f t="shared" si="2"/>
        <v>Сильная</v>
      </c>
      <c r="P62" t="str">
        <f>_xlfn.XLOOKUP(orders[[#This Row],[Customer ID]],customers!$A$1:$A$1001,customers!$I$1:$I$1001,,0)</f>
        <v>No</v>
      </c>
    </row>
    <row r="63" spans="1:16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_xlfn.XLOOKUP(C63,customers!$A$1:$A$1001,customers!$B$1:$B$1001,,0)</f>
        <v>Pammi Endacott</v>
      </c>
      <c r="G63" s="2" t="str" cm="1">
        <f t="array" ref="G63">IF(_xlfn.XLOOKUP(C63,customers!A62:$A$1001,customers!C62:$C$1001,,0)=0,"",(_xlfn.XLOOKUP(C63,customers!A62:$A$1001,customers!C62:$C$1001,,0)))</f>
        <v/>
      </c>
      <c r="H63" s="2" t="str">
        <f>_xlfn.XLOOKUP(C63,customers!$A$1:$A$1001,customers!$G$1:$G$1001,,0)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8">
        <f>INDEX([1]products!$A$1:$G$49,MATCH([1]orders!$D63,[1]products!$A$1:$A$49,0),MATCH([1]orders!K$1,[1]products!$A$1:$G$1,0))</f>
        <v>0.5</v>
      </c>
      <c r="L63" s="4">
        <f>INDEX(products!$A$1:$G$49,MATCH(orders!$D63,products!$A$1:$A$49,0),MATCH(orders!L$1,products!$A$1:$G$1,0))</f>
        <v>5.3699999999999992</v>
      </c>
      <c r="M63" s="4">
        <f t="shared" si="0"/>
        <v>26.849999999999994</v>
      </c>
      <c r="N63" t="str">
        <f t="shared" si="1"/>
        <v>Робуста</v>
      </c>
      <c r="O63" t="str">
        <f t="shared" si="2"/>
        <v>Сильная</v>
      </c>
      <c r="P63" t="str">
        <f>_xlfn.XLOOKUP(orders[[#This Row],[Customer ID]],customers!$A$1:$A$1001,customers!$I$1:$I$1001,,0)</f>
        <v>Yes</v>
      </c>
    </row>
    <row r="64" spans="1:16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_xlfn.XLOOKUP(C64,customers!$A$1:$A$1001,customers!$B$1:$B$1001,,0)</f>
        <v>Nona Linklater</v>
      </c>
      <c r="G64" s="2" t="str" cm="1">
        <f t="array" ref="G64">IF(_xlfn.XLOOKUP(C64,customers!A63:$A$1001,customers!C63:$C$1001,,0)=0,"",(_xlfn.XLOOKUP(C64,customers!A63:$A$1001,customers!C63:$C$1001,,0)))</f>
        <v/>
      </c>
      <c r="H64" s="2" t="str">
        <f>_xlfn.XLOOKUP(C64,customers!$A$1:$A$1001,customers!$G$1:$G$1001,,0)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8">
        <f>INDEX([1]products!$A$1:$G$49,MATCH([1]orders!$D64,[1]products!$A$1:$A$49,0),MATCH([1]orders!K$1,[1]products!$A$1:$G$1,0))</f>
        <v>0.2</v>
      </c>
      <c r="L64" s="4">
        <f>INDEX(products!$A$1:$G$49,MATCH(orders!$D64,products!$A$1:$A$49,0),MATCH(orders!L$1,products!$A$1:$G$1,0))</f>
        <v>4.7549999999999999</v>
      </c>
      <c r="M64" s="4">
        <f t="shared" si="0"/>
        <v>23.774999999999999</v>
      </c>
      <c r="N64" t="str">
        <f t="shared" si="1"/>
        <v>Либерика</v>
      </c>
      <c r="O64" t="str">
        <f t="shared" si="2"/>
        <v>Легкая</v>
      </c>
      <c r="P64" t="str">
        <f>_xlfn.XLOOKUP(orders[[#This Row],[Customer ID]],customers!$A$1:$A$1001,customers!$I$1:$I$1001,,0)</f>
        <v>Yes</v>
      </c>
    </row>
    <row r="65" spans="1:16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_xlfn.XLOOKUP(C65,customers!$A$1:$A$1001,customers!$B$1:$B$1001,,0)</f>
        <v>Annadiane Dykes</v>
      </c>
      <c r="G65" s="2" t="str" cm="1">
        <f t="array" ref="G65">IF(_xlfn.XLOOKUP(C65,customers!A64:$A$1001,customers!C64:$C$1001,,0)=0,"",(_xlfn.XLOOKUP(C65,customers!A64:$A$1001,customers!C64:$C$1001,,0)))</f>
        <v>adykes1r@eventbrite.com</v>
      </c>
      <c r="H65" s="2" t="str">
        <f>_xlfn.XLOOKUP(C65,customers!$A$1:$A$1001,customers!$G$1:$G$1001,,0)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8">
        <f>INDEX([1]products!$A$1:$G$49,MATCH([1]orders!$D65,[1]products!$A$1:$A$49,0),MATCH([1]orders!K$1,[1]products!$A$1:$G$1,0))</f>
        <v>0.5</v>
      </c>
      <c r="L65" s="4">
        <f>INDEX(products!$A$1:$G$49,MATCH(orders!$D65,products!$A$1:$A$49,0),MATCH(orders!L$1,products!$A$1:$G$1,0))</f>
        <v>6.75</v>
      </c>
      <c r="M65" s="4">
        <f t="shared" si="0"/>
        <v>6.75</v>
      </c>
      <c r="N65" t="str">
        <f t="shared" si="1"/>
        <v>Арабика</v>
      </c>
      <c r="O65" t="str">
        <f t="shared" si="2"/>
        <v>Средняя</v>
      </c>
      <c r="P65" t="str">
        <f>_xlfn.XLOOKUP(orders[[#This Row],[Customer ID]],customers!$A$1:$A$1001,customers!$I$1:$I$1001,,0)</f>
        <v>No</v>
      </c>
    </row>
    <row r="66" spans="1:16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_xlfn.XLOOKUP(C66,customers!$A$1:$A$1001,customers!$B$1:$B$1001,,0)</f>
        <v>Felecia Dodgson</v>
      </c>
      <c r="G66" s="2" t="str" cm="1">
        <f t="array" ref="G66">IF(_xlfn.XLOOKUP(C66,customers!A65:$A$1001,customers!C65:$C$1001,,0)=0,"",(_xlfn.XLOOKUP(C66,customers!A65:$A$1001,customers!C65:$C$1001,,0)))</f>
        <v/>
      </c>
      <c r="H66" s="2" t="str">
        <f>_xlfn.XLOOKUP(C66,customers!$A$1:$A$1001,customers!$G$1:$G$1001,,0)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8">
        <f>INDEX([1]products!$A$1:$G$49,MATCH([1]orders!$D66,[1]products!$A$1:$A$49,0),MATCH([1]orders!K$1,[1]products!$A$1:$G$1,0))</f>
        <v>0.5</v>
      </c>
      <c r="L66" s="4">
        <f>INDEX(products!$A$1:$G$49,MATCH(orders!$D66,products!$A$1:$A$49,0),MATCH(orders!L$1,products!$A$1:$G$1,0))</f>
        <v>5.97</v>
      </c>
      <c r="M66" s="4">
        <f t="shared" si="0"/>
        <v>35.82</v>
      </c>
      <c r="N66" t="str">
        <f t="shared" si="1"/>
        <v>Робуста</v>
      </c>
      <c r="O66" t="str">
        <f t="shared" si="2"/>
        <v>Средняя</v>
      </c>
      <c r="P66" t="str">
        <f>_xlfn.XLOOKUP(orders[[#This Row],[Customer ID]],customers!$A$1:$A$1001,customers!$I$1:$I$1001,,0)</f>
        <v>Yes</v>
      </c>
    </row>
    <row r="67" spans="1:16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_xlfn.XLOOKUP(C67,customers!$A$1:$A$1001,customers!$B$1:$B$1001,,0)</f>
        <v>Angelia Cockrem</v>
      </c>
      <c r="G67" s="2" t="str" cm="1">
        <f t="array" ref="G67">IF(_xlfn.XLOOKUP(C67,customers!A66:$A$1001,customers!C66:$C$1001,,0)=0,"",(_xlfn.XLOOKUP(C67,customers!A66:$A$1001,customers!C66:$C$1001,,0)))</f>
        <v>acockrem1t@engadget.com</v>
      </c>
      <c r="H67" s="2" t="str">
        <f>_xlfn.XLOOKUP(C67,customers!$A$1:$A$1001,customers!$G$1:$G$1001,,0)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8">
        <f>INDEX([1]products!$A$1:$G$49,MATCH([1]orders!$D67,[1]products!$A$1:$A$49,0),MATCH([1]orders!K$1,[1]products!$A$1:$G$1,0))</f>
        <v>2.5</v>
      </c>
      <c r="L67" s="4">
        <f>INDEX(products!$A$1:$G$49,MATCH(orders!$D67,products!$A$1:$A$49,0),MATCH(orders!L$1,products!$A$1:$G$1,0))</f>
        <v>20.584999999999997</v>
      </c>
      <c r="M67" s="4">
        <f t="shared" ref="M67:M130" si="3">L67*E67</f>
        <v>82.339999999999989</v>
      </c>
      <c r="N67" t="str">
        <f t="shared" ref="N67:N130" si="4">IF(I67="Rob","Робуста",IF(I67="Exc","Эксцельса",IF(I67="Ara","Арабика",IF(I67="Lib","Либерика",""))))</f>
        <v>Робуста</v>
      </c>
      <c r="O67" t="str">
        <f t="shared" ref="O67:O130" si="5">IF(J67="M","Средняя",IF(J67="L","Легкая",IF(J67="D","Сильная","")))</f>
        <v>Сильная</v>
      </c>
      <c r="P67" t="str">
        <f>_xlfn.XLOOKUP(orders[[#This Row],[Customer ID]],customers!$A$1:$A$1001,customers!$I$1:$I$1001,,0)</f>
        <v>Yes</v>
      </c>
    </row>
    <row r="68" spans="1:16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_xlfn.XLOOKUP(C68,customers!$A$1:$A$1001,customers!$B$1:$B$1001,,0)</f>
        <v>Belvia Umpleby</v>
      </c>
      <c r="G68" s="2" t="str" cm="1">
        <f t="array" ref="G68">IF(_xlfn.XLOOKUP(C68,customers!A67:$A$1001,customers!C67:$C$1001,,0)=0,"",(_xlfn.XLOOKUP(C68,customers!A67:$A$1001,customers!C67:$C$1001,,0)))</f>
        <v>bumpleby1u@soundcloud.com</v>
      </c>
      <c r="H68" s="2" t="str">
        <f>_xlfn.XLOOKUP(C68,customers!$A$1:$A$1001,customers!$G$1:$G$1001,,0)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8">
        <f>INDEX([1]products!$A$1:$G$49,MATCH([1]orders!$D68,[1]products!$A$1:$A$49,0),MATCH([1]orders!K$1,[1]products!$A$1:$G$1,0))</f>
        <v>0.5</v>
      </c>
      <c r="L68" s="4">
        <f>INDEX(products!$A$1:$G$49,MATCH(orders!$D68,products!$A$1:$A$49,0),MATCH(orders!L$1,products!$A$1:$G$1,0))</f>
        <v>7.169999999999999</v>
      </c>
      <c r="M68" s="4">
        <f t="shared" si="3"/>
        <v>7.169999999999999</v>
      </c>
      <c r="N68" t="str">
        <f t="shared" si="4"/>
        <v>Робуста</v>
      </c>
      <c r="O68" t="str">
        <f t="shared" si="5"/>
        <v>Легкая</v>
      </c>
      <c r="P68" t="str">
        <f>_xlfn.XLOOKUP(orders[[#This Row],[Customer ID]],customers!$A$1:$A$1001,customers!$I$1:$I$1001,,0)</f>
        <v>Yes</v>
      </c>
    </row>
    <row r="69" spans="1:16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_xlfn.XLOOKUP(C69,customers!$A$1:$A$1001,customers!$B$1:$B$1001,,0)</f>
        <v>Nat Saleway</v>
      </c>
      <c r="G69" s="2" t="str" cm="1">
        <f t="array" ref="G69">IF(_xlfn.XLOOKUP(C69,customers!A68:$A$1001,customers!C68:$C$1001,,0)=0,"",(_xlfn.XLOOKUP(C69,customers!A68:$A$1001,customers!C68:$C$1001,,0)))</f>
        <v>nsaleway1v@dedecms.com</v>
      </c>
      <c r="H69" s="2" t="str">
        <f>_xlfn.XLOOKUP(C69,customers!$A$1:$A$1001,customers!$G$1:$G$1001,,0)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8">
        <f>INDEX([1]products!$A$1:$G$49,MATCH([1]orders!$D69,[1]products!$A$1:$A$49,0),MATCH([1]orders!K$1,[1]products!$A$1:$G$1,0))</f>
        <v>0.2</v>
      </c>
      <c r="L69" s="4">
        <f>INDEX(products!$A$1:$G$49,MATCH(orders!$D69,products!$A$1:$A$49,0),MATCH(orders!L$1,products!$A$1:$G$1,0))</f>
        <v>4.7549999999999999</v>
      </c>
      <c r="M69" s="4">
        <f t="shared" si="3"/>
        <v>9.51</v>
      </c>
      <c r="N69" t="str">
        <f t="shared" si="4"/>
        <v>Либерика</v>
      </c>
      <c r="O69" t="str">
        <f t="shared" si="5"/>
        <v>Легкая</v>
      </c>
      <c r="P69" t="str">
        <f>_xlfn.XLOOKUP(orders[[#This Row],[Customer ID]],customers!$A$1:$A$1001,customers!$I$1:$I$1001,,0)</f>
        <v>No</v>
      </c>
    </row>
    <row r="70" spans="1:16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_xlfn.XLOOKUP(C70,customers!$A$1:$A$1001,customers!$B$1:$B$1001,,0)</f>
        <v>Hayward Goulter</v>
      </c>
      <c r="G70" s="2" t="str" cm="1">
        <f t="array" ref="G70">IF(_xlfn.XLOOKUP(C70,customers!A69:$A$1001,customers!C69:$C$1001,,0)=0,"",(_xlfn.XLOOKUP(C70,customers!A69:$A$1001,customers!C69:$C$1001,,0)))</f>
        <v>hgoulter1w@abc.net.au</v>
      </c>
      <c r="H70" s="2" t="str">
        <f>_xlfn.XLOOKUP(C70,customers!$A$1:$A$1001,customers!$G$1:$G$1001,,0)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8">
        <f>INDEX([1]products!$A$1:$G$49,MATCH([1]orders!$D70,[1]products!$A$1:$A$49,0),MATCH([1]orders!K$1,[1]products!$A$1:$G$1,0))</f>
        <v>0.2</v>
      </c>
      <c r="L70" s="4">
        <f>INDEX(products!$A$1:$G$49,MATCH(orders!$D70,products!$A$1:$A$49,0),MATCH(orders!L$1,products!$A$1:$G$1,0))</f>
        <v>2.9849999999999999</v>
      </c>
      <c r="M70" s="4">
        <f t="shared" si="3"/>
        <v>2.9849999999999999</v>
      </c>
      <c r="N70" t="str">
        <f t="shared" si="4"/>
        <v>Робуста</v>
      </c>
      <c r="O70" t="str">
        <f t="shared" si="5"/>
        <v>Средняя</v>
      </c>
      <c r="P70" t="str">
        <f>_xlfn.XLOOKUP(orders[[#This Row],[Customer ID]],customers!$A$1:$A$1001,customers!$I$1:$I$1001,,0)</f>
        <v>No</v>
      </c>
    </row>
    <row r="71" spans="1:16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_xlfn.XLOOKUP(C71,customers!$A$1:$A$1001,customers!$B$1:$B$1001,,0)</f>
        <v>Gay Rizzello</v>
      </c>
      <c r="G71" s="2" t="str" cm="1">
        <f t="array" ref="G71">IF(_xlfn.XLOOKUP(C71,customers!A70:$A$1001,customers!C70:$C$1001,,0)=0,"",(_xlfn.XLOOKUP(C71,customers!A70:$A$1001,customers!C70:$C$1001,,0)))</f>
        <v>grizzello1x@symantec.com</v>
      </c>
      <c r="H71" s="2" t="str">
        <f>_xlfn.XLOOKUP(C71,customers!$A$1:$A$1001,customers!$G$1:$G$1001,,0)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8">
        <f>INDEX([1]products!$A$1:$G$49,MATCH([1]orders!$D71,[1]products!$A$1:$A$49,0),MATCH([1]orders!K$1,[1]products!$A$1:$G$1,0))</f>
        <v>1</v>
      </c>
      <c r="L71" s="4">
        <f>INDEX(products!$A$1:$G$49,MATCH(orders!$D71,products!$A$1:$A$49,0),MATCH(orders!L$1,products!$A$1:$G$1,0))</f>
        <v>9.9499999999999993</v>
      </c>
      <c r="M71" s="4">
        <f t="shared" si="3"/>
        <v>59.699999999999996</v>
      </c>
      <c r="N71" t="str">
        <f t="shared" si="4"/>
        <v>Робуста</v>
      </c>
      <c r="O71" t="str">
        <f t="shared" si="5"/>
        <v>Средняя</v>
      </c>
      <c r="P71" t="str">
        <f>_xlfn.XLOOKUP(orders[[#This Row],[Customer ID]],customers!$A$1:$A$1001,customers!$I$1:$I$1001,,0)</f>
        <v>Yes</v>
      </c>
    </row>
    <row r="72" spans="1:16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_xlfn.XLOOKUP(C72,customers!$A$1:$A$1001,customers!$B$1:$B$1001,,0)</f>
        <v>Shannon List</v>
      </c>
      <c r="G72" s="2" t="str" cm="1">
        <f t="array" ref="G72">IF(_xlfn.XLOOKUP(C72,customers!A71:$A$1001,customers!C71:$C$1001,,0)=0,"",(_xlfn.XLOOKUP(C72,customers!A71:$A$1001,customers!C71:$C$1001,,0)))</f>
        <v>slist1y@mapquest.com</v>
      </c>
      <c r="H72" s="2" t="str">
        <f>_xlfn.XLOOKUP(C72,customers!$A$1:$A$1001,customers!$G$1:$G$1001,,0)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8">
        <f>INDEX([1]products!$A$1:$G$49,MATCH([1]orders!$D72,[1]products!$A$1:$A$49,0),MATCH([1]orders!K$1,[1]products!$A$1:$G$1,0))</f>
        <v>2.5</v>
      </c>
      <c r="L72" s="4">
        <f>INDEX(products!$A$1:$G$49,MATCH(orders!$D72,products!$A$1:$A$49,0),MATCH(orders!L$1,products!$A$1:$G$1,0))</f>
        <v>34.154999999999994</v>
      </c>
      <c r="M72" s="4">
        <f t="shared" si="3"/>
        <v>136.61999999999998</v>
      </c>
      <c r="N72" t="str">
        <f t="shared" si="4"/>
        <v>Эксцельса</v>
      </c>
      <c r="O72" t="str">
        <f t="shared" si="5"/>
        <v>Легкая</v>
      </c>
      <c r="P72" t="str">
        <f>_xlfn.XLOOKUP(orders[[#This Row],[Customer ID]],customers!$A$1:$A$1001,customers!$I$1:$I$1001,,0)</f>
        <v>No</v>
      </c>
    </row>
    <row r="73" spans="1:16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_xlfn.XLOOKUP(C73,customers!$A$1:$A$1001,customers!$B$1:$B$1001,,0)</f>
        <v>Shirlene Edmondson</v>
      </c>
      <c r="G73" s="2" t="str" cm="1">
        <f t="array" ref="G73">IF(_xlfn.XLOOKUP(C73,customers!A72:$A$1001,customers!C72:$C$1001,,0)=0,"",(_xlfn.XLOOKUP(C73,customers!A72:$A$1001,customers!C72:$C$1001,,0)))</f>
        <v>sedmondson1z@theguardian.com</v>
      </c>
      <c r="H73" s="2" t="str">
        <f>_xlfn.XLOOKUP(C73,customers!$A$1:$A$1001,customers!$G$1:$G$1001,,0)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8">
        <f>INDEX([1]products!$A$1:$G$49,MATCH([1]orders!$D73,[1]products!$A$1:$A$49,0),MATCH([1]orders!K$1,[1]products!$A$1:$G$1,0))</f>
        <v>0.2</v>
      </c>
      <c r="L73" s="4">
        <f>INDEX(products!$A$1:$G$49,MATCH(orders!$D73,products!$A$1:$A$49,0),MATCH(orders!L$1,products!$A$1:$G$1,0))</f>
        <v>4.7549999999999999</v>
      </c>
      <c r="M73" s="4">
        <f t="shared" si="3"/>
        <v>9.51</v>
      </c>
      <c r="N73" t="str">
        <f t="shared" si="4"/>
        <v>Либерика</v>
      </c>
      <c r="O73" t="str">
        <f t="shared" si="5"/>
        <v>Легкая</v>
      </c>
      <c r="P73" t="str">
        <f>_xlfn.XLOOKUP(orders[[#This Row],[Customer ID]],customers!$A$1:$A$1001,customers!$I$1:$I$1001,,0)</f>
        <v>No</v>
      </c>
    </row>
    <row r="74" spans="1:16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_xlfn.XLOOKUP(C74,customers!$A$1:$A$1001,customers!$B$1:$B$1001,,0)</f>
        <v>Aurlie McCarl</v>
      </c>
      <c r="G74" s="2" t="str" cm="1">
        <f t="array" ref="G74">IF(_xlfn.XLOOKUP(C74,customers!A73:$A$1001,customers!C73:$C$1001,,0)=0,"",(_xlfn.XLOOKUP(C74,customers!A73:$A$1001,customers!C73:$C$1001,,0)))</f>
        <v/>
      </c>
      <c r="H74" s="2" t="str">
        <f>_xlfn.XLOOKUP(C74,customers!$A$1:$A$1001,customers!$G$1:$G$1001,,0)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8">
        <f>INDEX([1]products!$A$1:$G$49,MATCH([1]orders!$D74,[1]products!$A$1:$A$49,0),MATCH([1]orders!K$1,[1]products!$A$1:$G$1,0))</f>
        <v>2.5</v>
      </c>
      <c r="L74" s="4">
        <f>INDEX(products!$A$1:$G$49,MATCH(orders!$D74,products!$A$1:$A$49,0),MATCH(orders!L$1,products!$A$1:$G$1,0))</f>
        <v>25.874999999999996</v>
      </c>
      <c r="M74" s="4">
        <f t="shared" si="3"/>
        <v>77.624999999999986</v>
      </c>
      <c r="N74" t="str">
        <f t="shared" si="4"/>
        <v>Арабика</v>
      </c>
      <c r="O74" t="str">
        <f t="shared" si="5"/>
        <v>Средняя</v>
      </c>
      <c r="P74" t="str">
        <f>_xlfn.XLOOKUP(orders[[#This Row],[Customer ID]],customers!$A$1:$A$1001,customers!$I$1:$I$1001,,0)</f>
        <v>No</v>
      </c>
    </row>
    <row r="75" spans="1:16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_xlfn.XLOOKUP(C75,customers!$A$1:$A$1001,customers!$B$1:$B$1001,,0)</f>
        <v>Alikee Carryer</v>
      </c>
      <c r="G75" s="2" t="str" cm="1">
        <f t="array" ref="G75">IF(_xlfn.XLOOKUP(C75,customers!A74:$A$1001,customers!C74:$C$1001,,0)=0,"",(_xlfn.XLOOKUP(C75,customers!A74:$A$1001,customers!C74:$C$1001,,0)))</f>
        <v/>
      </c>
      <c r="H75" s="2" t="str">
        <f>_xlfn.XLOOKUP(C75,customers!$A$1:$A$1001,customers!$G$1:$G$1001,,0)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8">
        <f>INDEX([1]products!$A$1:$G$49,MATCH([1]orders!$D75,[1]products!$A$1:$A$49,0),MATCH([1]orders!K$1,[1]products!$A$1:$G$1,0))</f>
        <v>0.2</v>
      </c>
      <c r="L75" s="4">
        <f>INDEX(products!$A$1:$G$49,MATCH(orders!$D75,products!$A$1:$A$49,0),MATCH(orders!L$1,products!$A$1:$G$1,0))</f>
        <v>4.3650000000000002</v>
      </c>
      <c r="M75" s="4">
        <f t="shared" si="3"/>
        <v>21.825000000000003</v>
      </c>
      <c r="N75" t="str">
        <f t="shared" si="4"/>
        <v>Либерика</v>
      </c>
      <c r="O75" t="str">
        <f t="shared" si="5"/>
        <v>Средняя</v>
      </c>
      <c r="P75" t="str">
        <f>_xlfn.XLOOKUP(orders[[#This Row],[Customer ID]],customers!$A$1:$A$1001,customers!$I$1:$I$1001,,0)</f>
        <v>Yes</v>
      </c>
    </row>
    <row r="76" spans="1:16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_xlfn.XLOOKUP(C76,customers!$A$1:$A$1001,customers!$B$1:$B$1001,,0)</f>
        <v>Jennifer Rangall</v>
      </c>
      <c r="G76" s="2" t="str" cm="1">
        <f t="array" ref="G76">IF(_xlfn.XLOOKUP(C76,customers!A75:$A$1001,customers!C75:$C$1001,,0)=0,"",(_xlfn.XLOOKUP(C76,customers!A75:$A$1001,customers!C75:$C$1001,,0)))</f>
        <v>jrangall22@newsvine.com</v>
      </c>
      <c r="H76" s="2" t="str">
        <f>_xlfn.XLOOKUP(C76,customers!$A$1:$A$1001,customers!$G$1:$G$1001,,0)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8">
        <f>INDEX([1]products!$A$1:$G$49,MATCH([1]orders!$D76,[1]products!$A$1:$A$49,0),MATCH([1]orders!K$1,[1]products!$A$1:$G$1,0))</f>
        <v>0.5</v>
      </c>
      <c r="L76" s="4">
        <f>INDEX(products!$A$1:$G$49,MATCH(orders!$D76,products!$A$1:$A$49,0),MATCH(orders!L$1,products!$A$1:$G$1,0))</f>
        <v>8.91</v>
      </c>
      <c r="M76" s="4">
        <f t="shared" si="3"/>
        <v>17.82</v>
      </c>
      <c r="N76" t="str">
        <f t="shared" si="4"/>
        <v>Эксцельса</v>
      </c>
      <c r="O76" t="str">
        <f t="shared" si="5"/>
        <v>Легкая</v>
      </c>
      <c r="P76" t="str">
        <f>_xlfn.XLOOKUP(orders[[#This Row],[Customer ID]],customers!$A$1:$A$1001,customers!$I$1:$I$1001,,0)</f>
        <v>Yes</v>
      </c>
    </row>
    <row r="77" spans="1:16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_xlfn.XLOOKUP(C77,customers!$A$1:$A$1001,customers!$B$1:$B$1001,,0)</f>
        <v>Kipper Boorn</v>
      </c>
      <c r="G77" s="2" t="str" cm="1">
        <f t="array" ref="G77">IF(_xlfn.XLOOKUP(C77,customers!A76:$A$1001,customers!C76:$C$1001,,0)=0,"",(_xlfn.XLOOKUP(C77,customers!A76:$A$1001,customers!C76:$C$1001,,0)))</f>
        <v>kboorn23@ezinearticles.com</v>
      </c>
      <c r="H77" s="2" t="str">
        <f>_xlfn.XLOOKUP(C77,customers!$A$1:$A$1001,customers!$G$1:$G$1001,,0)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8">
        <f>INDEX([1]products!$A$1:$G$49,MATCH([1]orders!$D77,[1]products!$A$1:$A$49,0),MATCH([1]orders!K$1,[1]products!$A$1:$G$1,0))</f>
        <v>1</v>
      </c>
      <c r="L77" s="4">
        <f>INDEX(products!$A$1:$G$49,MATCH(orders!$D77,products!$A$1:$A$49,0),MATCH(orders!L$1,products!$A$1:$G$1,0))</f>
        <v>8.9499999999999993</v>
      </c>
      <c r="M77" s="4">
        <f t="shared" si="3"/>
        <v>53.699999999999996</v>
      </c>
      <c r="N77" t="str">
        <f t="shared" si="4"/>
        <v>Робуста</v>
      </c>
      <c r="O77" t="str">
        <f t="shared" si="5"/>
        <v>Сильная</v>
      </c>
      <c r="P77" t="str">
        <f>_xlfn.XLOOKUP(orders[[#This Row],[Customer ID]],customers!$A$1:$A$1001,customers!$I$1:$I$1001,,0)</f>
        <v>Yes</v>
      </c>
    </row>
    <row r="78" spans="1:16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_xlfn.XLOOKUP(C78,customers!$A$1:$A$1001,customers!$B$1:$B$1001,,0)</f>
        <v>Melania Beadle</v>
      </c>
      <c r="G78" s="2" t="str" cm="1">
        <f t="array" ref="G78">IF(_xlfn.XLOOKUP(C78,customers!A77:$A$1001,customers!C77:$C$1001,,0)=0,"",(_xlfn.XLOOKUP(C78,customers!A77:$A$1001,customers!C77:$C$1001,,0)))</f>
        <v/>
      </c>
      <c r="H78" s="2" t="str">
        <f>_xlfn.XLOOKUP(C78,customers!$A$1:$A$1001,customers!$G$1:$G$1001,,0)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8">
        <f>INDEX([1]products!$A$1:$G$49,MATCH([1]orders!$D78,[1]products!$A$1:$A$49,0),MATCH([1]orders!K$1,[1]products!$A$1:$G$1,0))</f>
        <v>0.2</v>
      </c>
      <c r="L78" s="4">
        <f>INDEX(products!$A$1:$G$49,MATCH(orders!$D78,products!$A$1:$A$49,0),MATCH(orders!L$1,products!$A$1:$G$1,0))</f>
        <v>3.5849999999999995</v>
      </c>
      <c r="M78" s="4">
        <f t="shared" si="3"/>
        <v>3.5849999999999995</v>
      </c>
      <c r="N78" t="str">
        <f t="shared" si="4"/>
        <v>Робуста</v>
      </c>
      <c r="O78" t="str">
        <f t="shared" si="5"/>
        <v>Легкая</v>
      </c>
      <c r="P78" t="str">
        <f>_xlfn.XLOOKUP(orders[[#This Row],[Customer ID]],customers!$A$1:$A$1001,customers!$I$1:$I$1001,,0)</f>
        <v>Yes</v>
      </c>
    </row>
    <row r="79" spans="1:16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_xlfn.XLOOKUP(C79,customers!$A$1:$A$1001,customers!$B$1:$B$1001,,0)</f>
        <v>Colene Elgey</v>
      </c>
      <c r="G79" s="2" t="str" cm="1">
        <f t="array" ref="G79">IF(_xlfn.XLOOKUP(C79,customers!A78:$A$1001,customers!C78:$C$1001,,0)=0,"",(_xlfn.XLOOKUP(C79,customers!A78:$A$1001,customers!C78:$C$1001,,0)))</f>
        <v>celgey25@webs.com</v>
      </c>
      <c r="H79" s="2" t="str">
        <f>_xlfn.XLOOKUP(C79,customers!$A$1:$A$1001,customers!$G$1:$G$1001,,0)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8">
        <f>INDEX([1]products!$A$1:$G$49,MATCH([1]orders!$D79,[1]products!$A$1:$A$49,0),MATCH([1]orders!K$1,[1]products!$A$1:$G$1,0))</f>
        <v>0.2</v>
      </c>
      <c r="L79" s="4">
        <f>INDEX(products!$A$1:$G$49,MATCH(orders!$D79,products!$A$1:$A$49,0),MATCH(orders!L$1,products!$A$1:$G$1,0))</f>
        <v>3.645</v>
      </c>
      <c r="M79" s="4">
        <f t="shared" si="3"/>
        <v>7.29</v>
      </c>
      <c r="N79" t="str">
        <f t="shared" si="4"/>
        <v>Эксцельса</v>
      </c>
      <c r="O79" t="str">
        <f t="shared" si="5"/>
        <v>Сильная</v>
      </c>
      <c r="P79" t="str">
        <f>_xlfn.XLOOKUP(orders[[#This Row],[Customer ID]],customers!$A$1:$A$1001,customers!$I$1:$I$1001,,0)</f>
        <v>No</v>
      </c>
    </row>
    <row r="80" spans="1:16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_xlfn.XLOOKUP(C80,customers!$A$1:$A$1001,customers!$B$1:$B$1001,,0)</f>
        <v>Lothaire Mizzi</v>
      </c>
      <c r="G80" s="2" t="str" cm="1">
        <f t="array" ref="G80">IF(_xlfn.XLOOKUP(C80,customers!A79:$A$1001,customers!C79:$C$1001,,0)=0,"",(_xlfn.XLOOKUP(C80,customers!A79:$A$1001,customers!C79:$C$1001,,0)))</f>
        <v>lmizzi26@rakuten.co.jp</v>
      </c>
      <c r="H80" s="2" t="str">
        <f>_xlfn.XLOOKUP(C80,customers!$A$1:$A$1001,customers!$G$1:$G$1001,,0)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8">
        <f>INDEX([1]products!$A$1:$G$49,MATCH([1]orders!$D80,[1]products!$A$1:$A$49,0),MATCH([1]orders!K$1,[1]products!$A$1:$G$1,0))</f>
        <v>0.5</v>
      </c>
      <c r="L80" s="4">
        <f>INDEX(products!$A$1:$G$49,MATCH(orders!$D80,products!$A$1:$A$49,0),MATCH(orders!L$1,products!$A$1:$G$1,0))</f>
        <v>6.75</v>
      </c>
      <c r="M80" s="4">
        <f t="shared" si="3"/>
        <v>40.5</v>
      </c>
      <c r="N80" t="str">
        <f t="shared" si="4"/>
        <v>Арабика</v>
      </c>
      <c r="O80" t="str">
        <f t="shared" si="5"/>
        <v>Средняя</v>
      </c>
      <c r="P80" t="str">
        <f>_xlfn.XLOOKUP(orders[[#This Row],[Customer ID]],customers!$A$1:$A$1001,customers!$I$1:$I$1001,,0)</f>
        <v>Yes</v>
      </c>
    </row>
    <row r="81" spans="1:16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_xlfn.XLOOKUP(C81,customers!$A$1:$A$1001,customers!$B$1:$B$1001,,0)</f>
        <v>Cletis Giacomazzo</v>
      </c>
      <c r="G81" s="2" t="str" cm="1">
        <f t="array" ref="G81">IF(_xlfn.XLOOKUP(C81,customers!A80:$A$1001,customers!C80:$C$1001,,0)=0,"",(_xlfn.XLOOKUP(C81,customers!A80:$A$1001,customers!C80:$C$1001,,0)))</f>
        <v>cgiacomazzo27@jigsy.com</v>
      </c>
      <c r="H81" s="2" t="str">
        <f>_xlfn.XLOOKUP(C81,customers!$A$1:$A$1001,customers!$G$1:$G$1001,,0)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8">
        <f>INDEX([1]products!$A$1:$G$49,MATCH([1]orders!$D81,[1]products!$A$1:$A$49,0),MATCH([1]orders!K$1,[1]products!$A$1:$G$1,0))</f>
        <v>1</v>
      </c>
      <c r="L81" s="4">
        <f>INDEX(products!$A$1:$G$49,MATCH(orders!$D81,products!$A$1:$A$49,0),MATCH(orders!L$1,products!$A$1:$G$1,0))</f>
        <v>11.95</v>
      </c>
      <c r="M81" s="4">
        <f t="shared" si="3"/>
        <v>47.8</v>
      </c>
      <c r="N81" t="str">
        <f t="shared" si="4"/>
        <v>Робуста</v>
      </c>
      <c r="O81" t="str">
        <f t="shared" si="5"/>
        <v>Легкая</v>
      </c>
      <c r="P81" t="str">
        <f>_xlfn.XLOOKUP(orders[[#This Row],[Customer ID]],customers!$A$1:$A$1001,customers!$I$1:$I$1001,,0)</f>
        <v>No</v>
      </c>
    </row>
    <row r="82" spans="1:16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_xlfn.XLOOKUP(C82,customers!$A$1:$A$1001,customers!$B$1:$B$1001,,0)</f>
        <v>Ami Arnow</v>
      </c>
      <c r="G82" s="2" t="str" cm="1">
        <f t="array" ref="G82">IF(_xlfn.XLOOKUP(C82,customers!A81:$A$1001,customers!C81:$C$1001,,0)=0,"",(_xlfn.XLOOKUP(C82,customers!A81:$A$1001,customers!C81:$C$1001,,0)))</f>
        <v>aarnow28@arizona.edu</v>
      </c>
      <c r="H82" s="2" t="str">
        <f>_xlfn.XLOOKUP(C82,customers!$A$1:$A$1001,customers!$G$1:$G$1001,,0)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8">
        <f>INDEX([1]products!$A$1:$G$49,MATCH([1]orders!$D82,[1]products!$A$1:$A$49,0),MATCH([1]orders!K$1,[1]products!$A$1:$G$1,0))</f>
        <v>0.5</v>
      </c>
      <c r="L82" s="4">
        <f>INDEX(products!$A$1:$G$49,MATCH(orders!$D82,products!$A$1:$A$49,0),MATCH(orders!L$1,products!$A$1:$G$1,0))</f>
        <v>7.77</v>
      </c>
      <c r="M82" s="4">
        <f t="shared" si="3"/>
        <v>38.849999999999994</v>
      </c>
      <c r="N82" t="str">
        <f t="shared" si="4"/>
        <v>Арабика</v>
      </c>
      <c r="O82" t="str">
        <f t="shared" si="5"/>
        <v>Легкая</v>
      </c>
      <c r="P82" t="str">
        <f>_xlfn.XLOOKUP(orders[[#This Row],[Customer ID]],customers!$A$1:$A$1001,customers!$I$1:$I$1001,,0)</f>
        <v>Yes</v>
      </c>
    </row>
    <row r="83" spans="1:16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_xlfn.XLOOKUP(C83,customers!$A$1:$A$1001,customers!$B$1:$B$1001,,0)</f>
        <v>Sheppard Yann</v>
      </c>
      <c r="G83" s="2" t="str" cm="1">
        <f t="array" ref="G83">IF(_xlfn.XLOOKUP(C83,customers!A82:$A$1001,customers!C82:$C$1001,,0)=0,"",(_xlfn.XLOOKUP(C83,customers!A82:$A$1001,customers!C82:$C$1001,,0)))</f>
        <v>syann29@senate.gov</v>
      </c>
      <c r="H83" s="2" t="str">
        <f>_xlfn.XLOOKUP(C83,customers!$A$1:$A$1001,customers!$G$1:$G$1001,,0)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8">
        <f>INDEX([1]products!$A$1:$G$49,MATCH([1]orders!$D83,[1]products!$A$1:$A$49,0),MATCH([1]orders!K$1,[1]products!$A$1:$G$1,0))</f>
        <v>2.5</v>
      </c>
      <c r="L83" s="4">
        <f>INDEX(products!$A$1:$G$49,MATCH(orders!$D83,products!$A$1:$A$49,0),MATCH(orders!L$1,products!$A$1:$G$1,0))</f>
        <v>36.454999999999998</v>
      </c>
      <c r="M83" s="4">
        <f t="shared" si="3"/>
        <v>109.36499999999999</v>
      </c>
      <c r="N83" t="str">
        <f t="shared" si="4"/>
        <v>Либерика</v>
      </c>
      <c r="O83" t="str">
        <f t="shared" si="5"/>
        <v>Легкая</v>
      </c>
      <c r="P83" t="str">
        <f>_xlfn.XLOOKUP(orders[[#This Row],[Customer ID]],customers!$A$1:$A$1001,customers!$I$1:$I$1001,,0)</f>
        <v>Yes</v>
      </c>
    </row>
    <row r="84" spans="1:16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_xlfn.XLOOKUP(C84,customers!$A$1:$A$1001,customers!$B$1:$B$1001,,0)</f>
        <v>Bunny Naulls</v>
      </c>
      <c r="G84" s="2" t="str" cm="1">
        <f t="array" ref="G84">IF(_xlfn.XLOOKUP(C84,customers!A83:$A$1001,customers!C83:$C$1001,,0)=0,"",(_xlfn.XLOOKUP(C84,customers!A83:$A$1001,customers!C83:$C$1001,,0)))</f>
        <v>bnaulls2a@tiny.cc</v>
      </c>
      <c r="H84" s="2" t="str">
        <f>_xlfn.XLOOKUP(C84,customers!$A$1:$A$1001,customers!$G$1:$G$1001,,0)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8">
        <f>INDEX([1]products!$A$1:$G$49,MATCH([1]orders!$D84,[1]products!$A$1:$A$49,0),MATCH([1]orders!K$1,[1]products!$A$1:$G$1,0))</f>
        <v>2.5</v>
      </c>
      <c r="L84" s="4">
        <f>INDEX(products!$A$1:$G$49,MATCH(orders!$D84,products!$A$1:$A$49,0),MATCH(orders!L$1,products!$A$1:$G$1,0))</f>
        <v>33.464999999999996</v>
      </c>
      <c r="M84" s="4">
        <f t="shared" si="3"/>
        <v>100.39499999999998</v>
      </c>
      <c r="N84" t="str">
        <f t="shared" si="4"/>
        <v>Либерика</v>
      </c>
      <c r="O84" t="str">
        <f t="shared" si="5"/>
        <v>Средняя</v>
      </c>
      <c r="P84" t="str">
        <f>_xlfn.XLOOKUP(orders[[#This Row],[Customer ID]],customers!$A$1:$A$1001,customers!$I$1:$I$1001,,0)</f>
        <v>Yes</v>
      </c>
    </row>
    <row r="85" spans="1:16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_xlfn.XLOOKUP(C85,customers!$A$1:$A$1001,customers!$B$1:$B$1001,,0)</f>
        <v>Hally Lorait</v>
      </c>
      <c r="G85" s="2" t="str" cm="1">
        <f t="array" ref="G85">IF(_xlfn.XLOOKUP(C85,customers!A84:$A$1001,customers!C84:$C$1001,,0)=0,"",(_xlfn.XLOOKUP(C85,customers!A84:$A$1001,customers!C84:$C$1001,,0)))</f>
        <v/>
      </c>
      <c r="H85" s="2" t="str">
        <f>_xlfn.XLOOKUP(C85,customers!$A$1:$A$1001,customers!$G$1:$G$1001,,0)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8">
        <f>INDEX([1]products!$A$1:$G$49,MATCH([1]orders!$D85,[1]products!$A$1:$A$49,0),MATCH([1]orders!K$1,[1]products!$A$1:$G$1,0))</f>
        <v>2.5</v>
      </c>
      <c r="L85" s="4">
        <f>INDEX(products!$A$1:$G$49,MATCH(orders!$D85,products!$A$1:$A$49,0),MATCH(orders!L$1,products!$A$1:$G$1,0))</f>
        <v>20.584999999999997</v>
      </c>
      <c r="M85" s="4">
        <f t="shared" si="3"/>
        <v>82.339999999999989</v>
      </c>
      <c r="N85" t="str">
        <f t="shared" si="4"/>
        <v>Робуста</v>
      </c>
      <c r="O85" t="str">
        <f t="shared" si="5"/>
        <v>Сильная</v>
      </c>
      <c r="P85" t="str">
        <f>_xlfn.XLOOKUP(orders[[#This Row],[Customer ID]],customers!$A$1:$A$1001,customers!$I$1:$I$1001,,0)</f>
        <v>Yes</v>
      </c>
    </row>
    <row r="86" spans="1:16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_xlfn.XLOOKUP(C86,customers!$A$1:$A$1001,customers!$B$1:$B$1001,,0)</f>
        <v>Zaccaria Sherewood</v>
      </c>
      <c r="G86" s="2" t="str" cm="1">
        <f t="array" ref="G86">IF(_xlfn.XLOOKUP(C86,customers!A85:$A$1001,customers!C85:$C$1001,,0)=0,"",(_xlfn.XLOOKUP(C86,customers!A85:$A$1001,customers!C85:$C$1001,,0)))</f>
        <v>zsherewood2c@apache.org</v>
      </c>
      <c r="H86" s="2" t="str">
        <f>_xlfn.XLOOKUP(C86,customers!$A$1:$A$1001,customers!$G$1:$G$1001,,0)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8">
        <f>INDEX([1]products!$A$1:$G$49,MATCH([1]orders!$D86,[1]products!$A$1:$A$49,0),MATCH([1]orders!K$1,[1]products!$A$1:$G$1,0))</f>
        <v>0.5</v>
      </c>
      <c r="L86" s="4">
        <f>INDEX(products!$A$1:$G$49,MATCH(orders!$D86,products!$A$1:$A$49,0),MATCH(orders!L$1,products!$A$1:$G$1,0))</f>
        <v>9.51</v>
      </c>
      <c r="M86" s="4">
        <f t="shared" si="3"/>
        <v>9.51</v>
      </c>
      <c r="N86" t="str">
        <f t="shared" si="4"/>
        <v>Либерика</v>
      </c>
      <c r="O86" t="str">
        <f t="shared" si="5"/>
        <v>Легкая</v>
      </c>
      <c r="P86" t="str">
        <f>_xlfn.XLOOKUP(orders[[#This Row],[Customer ID]],customers!$A$1:$A$1001,customers!$I$1:$I$1001,,0)</f>
        <v>No</v>
      </c>
    </row>
    <row r="87" spans="1:16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_xlfn.XLOOKUP(C87,customers!$A$1:$A$1001,customers!$B$1:$B$1001,,0)</f>
        <v>Jeffrey Dufaire</v>
      </c>
      <c r="G87" s="2" t="str" cm="1">
        <f t="array" ref="G87">IF(_xlfn.XLOOKUP(C87,customers!A86:$A$1001,customers!C86:$C$1001,,0)=0,"",(_xlfn.XLOOKUP(C87,customers!A86:$A$1001,customers!C86:$C$1001,,0)))</f>
        <v>jdufaire2d@fc2.com</v>
      </c>
      <c r="H87" s="2" t="str">
        <f>_xlfn.XLOOKUP(C87,customers!$A$1:$A$1001,customers!$G$1:$G$1001,,0)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8">
        <f>INDEX([1]products!$A$1:$G$49,MATCH([1]orders!$D87,[1]products!$A$1:$A$49,0),MATCH([1]orders!K$1,[1]products!$A$1:$G$1,0))</f>
        <v>2.5</v>
      </c>
      <c r="L87" s="4">
        <f>INDEX(products!$A$1:$G$49,MATCH(orders!$D87,products!$A$1:$A$49,0),MATCH(orders!L$1,products!$A$1:$G$1,0))</f>
        <v>29.784999999999997</v>
      </c>
      <c r="M87" s="4">
        <f t="shared" si="3"/>
        <v>89.35499999999999</v>
      </c>
      <c r="N87" t="str">
        <f t="shared" si="4"/>
        <v>Арабика</v>
      </c>
      <c r="O87" t="str">
        <f t="shared" si="5"/>
        <v>Легкая</v>
      </c>
      <c r="P87" t="str">
        <f>_xlfn.XLOOKUP(orders[[#This Row],[Customer ID]],customers!$A$1:$A$1001,customers!$I$1:$I$1001,,0)</f>
        <v>No</v>
      </c>
    </row>
    <row r="88" spans="1:16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_xlfn.XLOOKUP(C88,customers!$A$1:$A$1001,customers!$B$1:$B$1001,,0)</f>
        <v>Jeffrey Dufaire</v>
      </c>
      <c r="G88" s="2" t="str" cm="1">
        <f t="array" ref="G88">IF(_xlfn.XLOOKUP(C88,customers!A87:$A$1001,customers!C87:$C$1001,,0)=0,"",(_xlfn.XLOOKUP(C88,customers!A87:$A$1001,customers!C87:$C$1001,,0)))</f>
        <v>jdufaire2d@fc2.com</v>
      </c>
      <c r="H88" s="2" t="str">
        <f>_xlfn.XLOOKUP(C88,customers!$A$1:$A$1001,customers!$G$1:$G$1001,,0)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8">
        <f>INDEX([1]products!$A$1:$G$49,MATCH([1]orders!$D88,[1]products!$A$1:$A$49,0),MATCH([1]orders!K$1,[1]products!$A$1:$G$1,0))</f>
        <v>0.2</v>
      </c>
      <c r="L88" s="4">
        <f>INDEX(products!$A$1:$G$49,MATCH(orders!$D88,products!$A$1:$A$49,0),MATCH(orders!L$1,products!$A$1:$G$1,0))</f>
        <v>2.9849999999999999</v>
      </c>
      <c r="M88" s="4">
        <f t="shared" si="3"/>
        <v>11.94</v>
      </c>
      <c r="N88" t="str">
        <f t="shared" si="4"/>
        <v>Арабика</v>
      </c>
      <c r="O88" t="str">
        <f t="shared" si="5"/>
        <v>Сильная</v>
      </c>
      <c r="P88" t="str">
        <f>_xlfn.XLOOKUP(orders[[#This Row],[Customer ID]],customers!$A$1:$A$1001,customers!$I$1:$I$1001,,0)</f>
        <v>No</v>
      </c>
    </row>
    <row r="89" spans="1:16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_xlfn.XLOOKUP(C89,customers!$A$1:$A$1001,customers!$B$1:$B$1001,,0)</f>
        <v>Beitris Keaveney</v>
      </c>
      <c r="G89" s="2" t="str" cm="1">
        <f t="array" ref="G89">IF(_xlfn.XLOOKUP(C89,customers!A88:$A$1001,customers!C88:$C$1001,,0)=0,"",(_xlfn.XLOOKUP(C89,customers!A88:$A$1001,customers!C88:$C$1001,,0)))</f>
        <v>bkeaveney2f@netlog.com</v>
      </c>
      <c r="H89" s="2" t="str">
        <f>_xlfn.XLOOKUP(C89,customers!$A$1:$A$1001,customers!$G$1:$G$1001,,0)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8">
        <f>INDEX([1]products!$A$1:$G$49,MATCH([1]orders!$D89,[1]products!$A$1:$A$49,0),MATCH([1]orders!K$1,[1]products!$A$1:$G$1,0))</f>
        <v>1</v>
      </c>
      <c r="L89" s="4">
        <f>INDEX(products!$A$1:$G$49,MATCH(orders!$D89,products!$A$1:$A$49,0),MATCH(orders!L$1,products!$A$1:$G$1,0))</f>
        <v>11.25</v>
      </c>
      <c r="M89" s="4">
        <f t="shared" si="3"/>
        <v>33.75</v>
      </c>
      <c r="N89" t="str">
        <f t="shared" si="4"/>
        <v>Арабика</v>
      </c>
      <c r="O89" t="str">
        <f t="shared" si="5"/>
        <v>Средняя</v>
      </c>
      <c r="P89" t="str">
        <f>_xlfn.XLOOKUP(orders[[#This Row],[Customer ID]],customers!$A$1:$A$1001,customers!$I$1:$I$1001,,0)</f>
        <v>No</v>
      </c>
    </row>
    <row r="90" spans="1:16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_xlfn.XLOOKUP(C90,customers!$A$1:$A$1001,customers!$B$1:$B$1001,,0)</f>
        <v>Elna Grise</v>
      </c>
      <c r="G90" s="2" t="str" cm="1">
        <f t="array" ref="G90">IF(_xlfn.XLOOKUP(C90,customers!A89:$A$1001,customers!C89:$C$1001,,0)=0,"",(_xlfn.XLOOKUP(C90,customers!A89:$A$1001,customers!C89:$C$1001,,0)))</f>
        <v>egrise2g@cargocollective.com</v>
      </c>
      <c r="H90" s="2" t="str">
        <f>_xlfn.XLOOKUP(C90,customers!$A$1:$A$1001,customers!$G$1:$G$1001,,0)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8">
        <f>INDEX([1]products!$A$1:$G$49,MATCH([1]orders!$D90,[1]products!$A$1:$A$49,0),MATCH([1]orders!K$1,[1]products!$A$1:$G$1,0))</f>
        <v>1</v>
      </c>
      <c r="L90" s="4">
        <f>INDEX(products!$A$1:$G$49,MATCH(orders!$D90,products!$A$1:$A$49,0),MATCH(orders!L$1,products!$A$1:$G$1,0))</f>
        <v>11.95</v>
      </c>
      <c r="M90" s="4">
        <f t="shared" si="3"/>
        <v>35.849999999999994</v>
      </c>
      <c r="N90" t="str">
        <f t="shared" si="4"/>
        <v>Робуста</v>
      </c>
      <c r="O90" t="str">
        <f t="shared" si="5"/>
        <v>Легкая</v>
      </c>
      <c r="P90" t="str">
        <f>_xlfn.XLOOKUP(orders[[#This Row],[Customer ID]],customers!$A$1:$A$1001,customers!$I$1:$I$1001,,0)</f>
        <v>No</v>
      </c>
    </row>
    <row r="91" spans="1:16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_xlfn.XLOOKUP(C91,customers!$A$1:$A$1001,customers!$B$1:$B$1001,,0)</f>
        <v>Torie Gottelier</v>
      </c>
      <c r="G91" s="2" t="str" cm="1">
        <f t="array" ref="G91">IF(_xlfn.XLOOKUP(C91,customers!A90:$A$1001,customers!C90:$C$1001,,0)=0,"",(_xlfn.XLOOKUP(C91,customers!A90:$A$1001,customers!C90:$C$1001,,0)))</f>
        <v>tgottelier2h@vistaprint.com</v>
      </c>
      <c r="H91" s="2" t="str">
        <f>_xlfn.XLOOKUP(C91,customers!$A$1:$A$1001,customers!$G$1:$G$1001,,0)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8">
        <f>INDEX([1]products!$A$1:$G$49,MATCH([1]orders!$D91,[1]products!$A$1:$A$49,0),MATCH([1]orders!K$1,[1]products!$A$1:$G$1,0))</f>
        <v>1</v>
      </c>
      <c r="L91" s="4">
        <f>INDEX(products!$A$1:$G$49,MATCH(orders!$D91,products!$A$1:$A$49,0),MATCH(orders!L$1,products!$A$1:$G$1,0))</f>
        <v>12.95</v>
      </c>
      <c r="M91" s="4">
        <f t="shared" si="3"/>
        <v>77.699999999999989</v>
      </c>
      <c r="N91" t="str">
        <f t="shared" si="4"/>
        <v>Арабика</v>
      </c>
      <c r="O91" t="str">
        <f t="shared" si="5"/>
        <v>Легкая</v>
      </c>
      <c r="P91" t="str">
        <f>_xlfn.XLOOKUP(orders[[#This Row],[Customer ID]],customers!$A$1:$A$1001,customers!$I$1:$I$1001,,0)</f>
        <v>No</v>
      </c>
    </row>
    <row r="92" spans="1:16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_xlfn.XLOOKUP(C92,customers!$A$1:$A$1001,customers!$B$1:$B$1001,,0)</f>
        <v>Loydie Langlais</v>
      </c>
      <c r="G92" s="2" t="str" cm="1">
        <f t="array" ref="G92">IF(_xlfn.XLOOKUP(C92,customers!A91:$A$1001,customers!C91:$C$1001,,0)=0,"",(_xlfn.XLOOKUP(C92,customers!A91:$A$1001,customers!C91:$C$1001,,0)))</f>
        <v/>
      </c>
      <c r="H92" s="2" t="str">
        <f>_xlfn.XLOOKUP(C92,customers!$A$1:$A$1001,customers!$G$1:$G$1001,,0)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8">
        <f>INDEX([1]products!$A$1:$G$49,MATCH([1]orders!$D92,[1]products!$A$1:$A$49,0),MATCH([1]orders!K$1,[1]products!$A$1:$G$1,0))</f>
        <v>1</v>
      </c>
      <c r="L92" s="4">
        <f>INDEX(products!$A$1:$G$49,MATCH(orders!$D92,products!$A$1:$A$49,0),MATCH(orders!L$1,products!$A$1:$G$1,0))</f>
        <v>12.95</v>
      </c>
      <c r="M92" s="4">
        <f t="shared" si="3"/>
        <v>51.8</v>
      </c>
      <c r="N92" t="str">
        <f t="shared" si="4"/>
        <v>Арабика</v>
      </c>
      <c r="O92" t="str">
        <f t="shared" si="5"/>
        <v>Легкая</v>
      </c>
      <c r="P92" t="str">
        <f>_xlfn.XLOOKUP(orders[[#This Row],[Customer ID]],customers!$A$1:$A$1001,customers!$I$1:$I$1001,,0)</f>
        <v>Yes</v>
      </c>
    </row>
    <row r="93" spans="1:16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_xlfn.XLOOKUP(C93,customers!$A$1:$A$1001,customers!$B$1:$B$1001,,0)</f>
        <v>Adham Greenhead</v>
      </c>
      <c r="G93" s="2" t="str" cm="1">
        <f t="array" ref="G93">IF(_xlfn.XLOOKUP(C93,customers!A92:$A$1001,customers!C92:$C$1001,,0)=0,"",(_xlfn.XLOOKUP(C93,customers!A92:$A$1001,customers!C92:$C$1001,,0)))</f>
        <v>agreenhead2j@dailymail.co.uk</v>
      </c>
      <c r="H93" s="2" t="str">
        <f>_xlfn.XLOOKUP(C93,customers!$A$1:$A$1001,customers!$G$1:$G$1001,,0)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8">
        <f>INDEX([1]products!$A$1:$G$49,MATCH([1]orders!$D93,[1]products!$A$1:$A$49,0),MATCH([1]orders!K$1,[1]products!$A$1:$G$1,0))</f>
        <v>2.5</v>
      </c>
      <c r="L93" s="4">
        <f>INDEX(products!$A$1:$G$49,MATCH(orders!$D93,products!$A$1:$A$49,0),MATCH(orders!L$1,products!$A$1:$G$1,0))</f>
        <v>25.874999999999996</v>
      </c>
      <c r="M93" s="4">
        <f t="shared" si="3"/>
        <v>103.49999999999999</v>
      </c>
      <c r="N93" t="str">
        <f t="shared" si="4"/>
        <v>Арабика</v>
      </c>
      <c r="O93" t="str">
        <f t="shared" si="5"/>
        <v>Средняя</v>
      </c>
      <c r="P93" t="str">
        <f>_xlfn.XLOOKUP(orders[[#This Row],[Customer ID]],customers!$A$1:$A$1001,customers!$I$1:$I$1001,,0)</f>
        <v>No</v>
      </c>
    </row>
    <row r="94" spans="1:16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_xlfn.XLOOKUP(C94,customers!$A$1:$A$1001,customers!$B$1:$B$1001,,0)</f>
        <v>Hamish MacSherry</v>
      </c>
      <c r="G94" s="2" t="str" cm="1">
        <f t="array" ref="G94">IF(_xlfn.XLOOKUP(C94,customers!A93:$A$1001,customers!C93:$C$1001,,0)=0,"",(_xlfn.XLOOKUP(C94,customers!A93:$A$1001,customers!C93:$C$1001,,0)))</f>
        <v/>
      </c>
      <c r="H94" s="2" t="str">
        <f>_xlfn.XLOOKUP(C94,customers!$A$1:$A$1001,customers!$G$1:$G$1001,,0)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8">
        <f>INDEX([1]products!$A$1:$G$49,MATCH([1]orders!$D94,[1]products!$A$1:$A$49,0),MATCH([1]orders!K$1,[1]products!$A$1:$G$1,0))</f>
        <v>1</v>
      </c>
      <c r="L94" s="4">
        <f>INDEX(products!$A$1:$G$49,MATCH(orders!$D94,products!$A$1:$A$49,0),MATCH(orders!L$1,products!$A$1:$G$1,0))</f>
        <v>14.85</v>
      </c>
      <c r="M94" s="4">
        <f t="shared" si="3"/>
        <v>44.55</v>
      </c>
      <c r="N94" t="str">
        <f t="shared" si="4"/>
        <v>Эксцельса</v>
      </c>
      <c r="O94" t="str">
        <f t="shared" si="5"/>
        <v>Легкая</v>
      </c>
      <c r="P94" t="str">
        <f>_xlfn.XLOOKUP(orders[[#This Row],[Customer ID]],customers!$A$1:$A$1001,customers!$I$1:$I$1001,,0)</f>
        <v>Yes</v>
      </c>
    </row>
    <row r="95" spans="1:16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_xlfn.XLOOKUP(C95,customers!$A$1:$A$1001,customers!$B$1:$B$1001,,0)</f>
        <v>Else Langcaster</v>
      </c>
      <c r="G95" s="2" t="str" cm="1">
        <f t="array" ref="G95">IF(_xlfn.XLOOKUP(C95,customers!A94:$A$1001,customers!C94:$C$1001,,0)=0,"",(_xlfn.XLOOKUP(C95,customers!A94:$A$1001,customers!C94:$C$1001,,0)))</f>
        <v>elangcaster2l@spotify.com</v>
      </c>
      <c r="H95" s="2" t="str">
        <f>_xlfn.XLOOKUP(C95,customers!$A$1:$A$1001,customers!$G$1:$G$1001,,0)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8">
        <f>INDEX([1]products!$A$1:$G$49,MATCH([1]orders!$D95,[1]products!$A$1:$A$49,0),MATCH([1]orders!K$1,[1]products!$A$1:$G$1,0))</f>
        <v>0.5</v>
      </c>
      <c r="L95" s="4">
        <f>INDEX(products!$A$1:$G$49,MATCH(orders!$D95,products!$A$1:$A$49,0),MATCH(orders!L$1,products!$A$1:$G$1,0))</f>
        <v>8.91</v>
      </c>
      <c r="M95" s="4">
        <f t="shared" si="3"/>
        <v>35.64</v>
      </c>
      <c r="N95" t="str">
        <f t="shared" si="4"/>
        <v>Эксцельса</v>
      </c>
      <c r="O95" t="str">
        <f t="shared" si="5"/>
        <v>Легкая</v>
      </c>
      <c r="P95" t="str">
        <f>_xlfn.XLOOKUP(orders[[#This Row],[Customer ID]],customers!$A$1:$A$1001,customers!$I$1:$I$1001,,0)</f>
        <v>Yes</v>
      </c>
    </row>
    <row r="96" spans="1:16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_xlfn.XLOOKUP(C96,customers!$A$1:$A$1001,customers!$B$1:$B$1001,,0)</f>
        <v>Rudy Farquharson</v>
      </c>
      <c r="G96" s="2" t="str" cm="1">
        <f t="array" ref="G96">IF(_xlfn.XLOOKUP(C96,customers!A95:$A$1001,customers!C95:$C$1001,,0)=0,"",(_xlfn.XLOOKUP(C96,customers!A95:$A$1001,customers!C95:$C$1001,,0)))</f>
        <v/>
      </c>
      <c r="H96" s="2" t="str">
        <f>_xlfn.XLOOKUP(C96,customers!$A$1:$A$1001,customers!$G$1:$G$1001,,0)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8">
        <f>INDEX([1]products!$A$1:$G$49,MATCH([1]orders!$D96,[1]products!$A$1:$A$49,0),MATCH([1]orders!K$1,[1]products!$A$1:$G$1,0))</f>
        <v>0.2</v>
      </c>
      <c r="L96" s="4">
        <f>INDEX(products!$A$1:$G$49,MATCH(orders!$D96,products!$A$1:$A$49,0),MATCH(orders!L$1,products!$A$1:$G$1,0))</f>
        <v>2.9849999999999999</v>
      </c>
      <c r="M96" s="4">
        <f t="shared" si="3"/>
        <v>17.91</v>
      </c>
      <c r="N96" t="str">
        <f t="shared" si="4"/>
        <v>Арабика</v>
      </c>
      <c r="O96" t="str">
        <f t="shared" si="5"/>
        <v>Сильная</v>
      </c>
      <c r="P96" t="str">
        <f>_xlfn.XLOOKUP(orders[[#This Row],[Customer ID]],customers!$A$1:$A$1001,customers!$I$1:$I$1001,,0)</f>
        <v>Yes</v>
      </c>
    </row>
    <row r="97" spans="1:16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_xlfn.XLOOKUP(C97,customers!$A$1:$A$1001,customers!$B$1:$B$1001,,0)</f>
        <v>Norene Magauran</v>
      </c>
      <c r="G97" s="2" t="str" cm="1">
        <f t="array" ref="G97">IF(_xlfn.XLOOKUP(C97,customers!A96:$A$1001,customers!C96:$C$1001,,0)=0,"",(_xlfn.XLOOKUP(C97,customers!A96:$A$1001,customers!C96:$C$1001,,0)))</f>
        <v>nmagauran2n@51.la</v>
      </c>
      <c r="H97" s="2" t="str">
        <f>_xlfn.XLOOKUP(C97,customers!$A$1:$A$1001,customers!$G$1:$G$1001,,0)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8">
        <f>INDEX([1]products!$A$1:$G$49,MATCH([1]orders!$D97,[1]products!$A$1:$A$49,0),MATCH([1]orders!K$1,[1]products!$A$1:$G$1,0))</f>
        <v>2.5</v>
      </c>
      <c r="L97" s="4">
        <f>INDEX(products!$A$1:$G$49,MATCH(orders!$D97,products!$A$1:$A$49,0),MATCH(orders!L$1,products!$A$1:$G$1,0))</f>
        <v>25.874999999999996</v>
      </c>
      <c r="M97" s="4">
        <f t="shared" si="3"/>
        <v>155.24999999999997</v>
      </c>
      <c r="N97" t="str">
        <f t="shared" si="4"/>
        <v>Арабика</v>
      </c>
      <c r="O97" t="str">
        <f t="shared" si="5"/>
        <v>Средняя</v>
      </c>
      <c r="P97" t="str">
        <f>_xlfn.XLOOKUP(orders[[#This Row],[Customer ID]],customers!$A$1:$A$1001,customers!$I$1:$I$1001,,0)</f>
        <v>No</v>
      </c>
    </row>
    <row r="98" spans="1:16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_xlfn.XLOOKUP(C98,customers!$A$1:$A$1001,customers!$B$1:$B$1001,,0)</f>
        <v>Vicki Kirdsch</v>
      </c>
      <c r="G98" s="2" t="str" cm="1">
        <f t="array" ref="G98">IF(_xlfn.XLOOKUP(C98,customers!A97:$A$1001,customers!C97:$C$1001,,0)=0,"",(_xlfn.XLOOKUP(C98,customers!A97:$A$1001,customers!C97:$C$1001,,0)))</f>
        <v>vkirdsch2o@google.fr</v>
      </c>
      <c r="H98" s="2" t="str">
        <f>_xlfn.XLOOKUP(C98,customers!$A$1:$A$1001,customers!$G$1:$G$1001,,0)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8">
        <f>INDEX([1]products!$A$1:$G$49,MATCH([1]orders!$D98,[1]products!$A$1:$A$49,0),MATCH([1]orders!K$1,[1]products!$A$1:$G$1,0))</f>
        <v>0.2</v>
      </c>
      <c r="L98" s="4">
        <f>INDEX(products!$A$1:$G$49,MATCH(orders!$D98,products!$A$1:$A$49,0),MATCH(orders!L$1,products!$A$1:$G$1,0))</f>
        <v>2.9849999999999999</v>
      </c>
      <c r="M98" s="4">
        <f t="shared" si="3"/>
        <v>5.97</v>
      </c>
      <c r="N98" t="str">
        <f t="shared" si="4"/>
        <v>Арабика</v>
      </c>
      <c r="O98" t="str">
        <f t="shared" si="5"/>
        <v>Сильная</v>
      </c>
      <c r="P98" t="str">
        <f>_xlfn.XLOOKUP(orders[[#This Row],[Customer ID]],customers!$A$1:$A$1001,customers!$I$1:$I$1001,,0)</f>
        <v>No</v>
      </c>
    </row>
    <row r="99" spans="1:16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_xlfn.XLOOKUP(C99,customers!$A$1:$A$1001,customers!$B$1:$B$1001,,0)</f>
        <v>Ilysa Whapple</v>
      </c>
      <c r="G99" s="2" t="str" cm="1">
        <f t="array" ref="G99">IF(_xlfn.XLOOKUP(C99,customers!A98:$A$1001,customers!C98:$C$1001,,0)=0,"",(_xlfn.XLOOKUP(C99,customers!A98:$A$1001,customers!C98:$C$1001,,0)))</f>
        <v>iwhapple2p@com.com</v>
      </c>
      <c r="H99" s="2" t="str">
        <f>_xlfn.XLOOKUP(C99,customers!$A$1:$A$1001,customers!$G$1:$G$1001,,0)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8">
        <f>INDEX([1]products!$A$1:$G$49,MATCH([1]orders!$D99,[1]products!$A$1:$A$49,0),MATCH([1]orders!K$1,[1]products!$A$1:$G$1,0))</f>
        <v>0.5</v>
      </c>
      <c r="L99" s="4">
        <f>INDEX(products!$A$1:$G$49,MATCH(orders!$D99,products!$A$1:$A$49,0),MATCH(orders!L$1,products!$A$1:$G$1,0))</f>
        <v>6.75</v>
      </c>
      <c r="M99" s="4">
        <f t="shared" si="3"/>
        <v>13.5</v>
      </c>
      <c r="N99" t="str">
        <f t="shared" si="4"/>
        <v>Арабика</v>
      </c>
      <c r="O99" t="str">
        <f t="shared" si="5"/>
        <v>Средняя</v>
      </c>
      <c r="P99" t="str">
        <f>_xlfn.XLOOKUP(orders[[#This Row],[Customer ID]],customers!$A$1:$A$1001,customers!$I$1:$I$1001,,0)</f>
        <v>No</v>
      </c>
    </row>
    <row r="100" spans="1:16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_xlfn.XLOOKUP(C100,customers!$A$1:$A$1001,customers!$B$1:$B$1001,,0)</f>
        <v>Ruy Cancellieri</v>
      </c>
      <c r="G100" s="2" t="str" cm="1">
        <f t="array" ref="G100">IF(_xlfn.XLOOKUP(C100,customers!A99:$A$1001,customers!C99:$C$1001,,0)=0,"",(_xlfn.XLOOKUP(C100,customers!A99:$A$1001,customers!C99:$C$1001,,0)))</f>
        <v/>
      </c>
      <c r="H100" s="2" t="str">
        <f>_xlfn.XLOOKUP(C100,customers!$A$1:$A$1001,customers!$G$1:$G$1001,,0)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8">
        <f>INDEX([1]products!$A$1:$G$49,MATCH([1]orders!$D100,[1]products!$A$1:$A$49,0),MATCH([1]orders!K$1,[1]products!$A$1:$G$1,0))</f>
        <v>0.2</v>
      </c>
      <c r="L100" s="4">
        <f>INDEX(products!$A$1:$G$49,MATCH(orders!$D100,products!$A$1:$A$49,0),MATCH(orders!L$1,products!$A$1:$G$1,0))</f>
        <v>2.9849999999999999</v>
      </c>
      <c r="M100" s="4">
        <f t="shared" si="3"/>
        <v>2.9849999999999999</v>
      </c>
      <c r="N100" t="str">
        <f t="shared" si="4"/>
        <v>Арабика</v>
      </c>
      <c r="O100" t="str">
        <f t="shared" si="5"/>
        <v>Сильная</v>
      </c>
      <c r="P100" t="str">
        <f>_xlfn.XLOOKUP(orders[[#This Row],[Customer ID]],customers!$A$1:$A$1001,customers!$I$1:$I$1001,,0)</f>
        <v>No</v>
      </c>
    </row>
    <row r="101" spans="1:16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_xlfn.XLOOKUP(C101,customers!$A$1:$A$1001,customers!$B$1:$B$1001,,0)</f>
        <v>Aube Follett</v>
      </c>
      <c r="G101" s="2" t="str" cm="1">
        <f t="array" ref="G101">IF(_xlfn.XLOOKUP(C101,customers!A100:$A$1001,customers!C100:$C$1001,,0)=0,"",(_xlfn.XLOOKUP(C101,customers!A100:$A$1001,customers!C100:$C$1001,,0)))</f>
        <v/>
      </c>
      <c r="H101" s="2" t="str">
        <f>_xlfn.XLOOKUP(C101,customers!$A$1:$A$1001,customers!$G$1:$G$1001,,0)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8">
        <f>INDEX([1]products!$A$1:$G$49,MATCH([1]orders!$D101,[1]products!$A$1:$A$49,0),MATCH([1]orders!K$1,[1]products!$A$1:$G$1,0))</f>
        <v>0.2</v>
      </c>
      <c r="L101" s="4">
        <f>INDEX(products!$A$1:$G$49,MATCH(orders!$D101,products!$A$1:$A$49,0),MATCH(orders!L$1,products!$A$1:$G$1,0))</f>
        <v>4.3650000000000002</v>
      </c>
      <c r="M101" s="4">
        <f t="shared" si="3"/>
        <v>13.095000000000001</v>
      </c>
      <c r="N101" t="str">
        <f t="shared" si="4"/>
        <v>Либерика</v>
      </c>
      <c r="O101" t="str">
        <f t="shared" si="5"/>
        <v>Средняя</v>
      </c>
      <c r="P101" t="str">
        <f>_xlfn.XLOOKUP(orders[[#This Row],[Customer ID]],customers!$A$1:$A$1001,customers!$I$1:$I$1001,,0)</f>
        <v>Yes</v>
      </c>
    </row>
    <row r="102" spans="1:16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_xlfn.XLOOKUP(C102,customers!$A$1:$A$1001,customers!$B$1:$B$1001,,0)</f>
        <v>Rudiger Di Bartolomeo</v>
      </c>
      <c r="G102" s="2" t="str" cm="1">
        <f t="array" ref="G102">IF(_xlfn.XLOOKUP(C102,customers!A101:$A$1001,customers!C101:$C$1001,,0)=0,"",(_xlfn.XLOOKUP(C102,customers!A101:$A$1001,customers!C101:$C$1001,,0)))</f>
        <v/>
      </c>
      <c r="H102" s="2" t="str">
        <f>_xlfn.XLOOKUP(C102,customers!$A$1:$A$1001,customers!$G$1:$G$1001,,0)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8">
        <f>INDEX([1]products!$A$1:$G$49,MATCH([1]orders!$D102,[1]products!$A$1:$A$49,0),MATCH([1]orders!K$1,[1]products!$A$1:$G$1,0))</f>
        <v>0.2</v>
      </c>
      <c r="L102" s="4">
        <f>INDEX(products!$A$1:$G$49,MATCH(orders!$D102,products!$A$1:$A$49,0),MATCH(orders!L$1,products!$A$1:$G$1,0))</f>
        <v>3.8849999999999998</v>
      </c>
      <c r="M102" s="4">
        <f t="shared" si="3"/>
        <v>7.77</v>
      </c>
      <c r="N102" t="str">
        <f t="shared" si="4"/>
        <v>Арабика</v>
      </c>
      <c r="O102" t="str">
        <f t="shared" si="5"/>
        <v>Легкая</v>
      </c>
      <c r="P102" t="str">
        <f>_xlfn.XLOOKUP(orders[[#This Row],[Customer ID]],customers!$A$1:$A$1001,customers!$I$1:$I$1001,,0)</f>
        <v>Yes</v>
      </c>
    </row>
    <row r="103" spans="1:16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_xlfn.XLOOKUP(C103,customers!$A$1:$A$1001,customers!$B$1:$B$1001,,0)</f>
        <v>Nickey Youles</v>
      </c>
      <c r="G103" s="2" t="str" cm="1">
        <f t="array" ref="G103">IF(_xlfn.XLOOKUP(C103,customers!A102:$A$1001,customers!C102:$C$1001,,0)=0,"",(_xlfn.XLOOKUP(C103,customers!A102:$A$1001,customers!C102:$C$1001,,0)))</f>
        <v>nyoules2t@reference.com</v>
      </c>
      <c r="H103" s="2" t="str">
        <f>_xlfn.XLOOKUP(C103,customers!$A$1:$A$1001,customers!$G$1:$G$1001,,0)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8">
        <f>INDEX([1]products!$A$1:$G$49,MATCH([1]orders!$D103,[1]products!$A$1:$A$49,0),MATCH([1]orders!K$1,[1]products!$A$1:$G$1,0))</f>
        <v>2.5</v>
      </c>
      <c r="L103" s="4">
        <f>INDEX(products!$A$1:$G$49,MATCH(orders!$D103,products!$A$1:$A$49,0),MATCH(orders!L$1,products!$A$1:$G$1,0))</f>
        <v>29.784999999999997</v>
      </c>
      <c r="M103" s="4">
        <f t="shared" si="3"/>
        <v>148.92499999999998</v>
      </c>
      <c r="N103" t="str">
        <f t="shared" si="4"/>
        <v>Либерика</v>
      </c>
      <c r="O103" t="str">
        <f t="shared" si="5"/>
        <v>Сильная</v>
      </c>
      <c r="P103" t="str">
        <f>_xlfn.XLOOKUP(orders[[#This Row],[Customer ID]],customers!$A$1:$A$1001,customers!$I$1:$I$1001,,0)</f>
        <v>Yes</v>
      </c>
    </row>
    <row r="104" spans="1:16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_xlfn.XLOOKUP(C104,customers!$A$1:$A$1001,customers!$B$1:$B$1001,,0)</f>
        <v>Dyanna Aizikovitz</v>
      </c>
      <c r="G104" s="2" t="str" cm="1">
        <f t="array" ref="G104">IF(_xlfn.XLOOKUP(C104,customers!A103:$A$1001,customers!C103:$C$1001,,0)=0,"",(_xlfn.XLOOKUP(C104,customers!A103:$A$1001,customers!C103:$C$1001,,0)))</f>
        <v>daizikovitz2u@answers.com</v>
      </c>
      <c r="H104" s="2" t="str">
        <f>_xlfn.XLOOKUP(C104,customers!$A$1:$A$1001,customers!$G$1:$G$1001,,0)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8">
        <f>INDEX([1]products!$A$1:$G$49,MATCH([1]orders!$D104,[1]products!$A$1:$A$49,0),MATCH([1]orders!K$1,[1]products!$A$1:$G$1,0))</f>
        <v>1</v>
      </c>
      <c r="L104" s="4">
        <f>INDEX(products!$A$1:$G$49,MATCH(orders!$D104,products!$A$1:$A$49,0),MATCH(orders!L$1,products!$A$1:$G$1,0))</f>
        <v>12.95</v>
      </c>
      <c r="M104" s="4">
        <f t="shared" si="3"/>
        <v>38.849999999999994</v>
      </c>
      <c r="N104" t="str">
        <f t="shared" si="4"/>
        <v>Либерика</v>
      </c>
      <c r="O104" t="str">
        <f t="shared" si="5"/>
        <v>Сильная</v>
      </c>
      <c r="P104" t="str">
        <f>_xlfn.XLOOKUP(orders[[#This Row],[Customer ID]],customers!$A$1:$A$1001,customers!$I$1:$I$1001,,0)</f>
        <v>Yes</v>
      </c>
    </row>
    <row r="105" spans="1:16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_xlfn.XLOOKUP(C105,customers!$A$1:$A$1001,customers!$B$1:$B$1001,,0)</f>
        <v>Bram Revel</v>
      </c>
      <c r="G105" s="2" t="str" cm="1">
        <f t="array" ref="G105">IF(_xlfn.XLOOKUP(C105,customers!A104:$A$1001,customers!C104:$C$1001,,0)=0,"",(_xlfn.XLOOKUP(C105,customers!A104:$A$1001,customers!C104:$C$1001,,0)))</f>
        <v>brevel2v@fastcompany.com</v>
      </c>
      <c r="H105" s="2" t="str">
        <f>_xlfn.XLOOKUP(C105,customers!$A$1:$A$1001,customers!$G$1:$G$1001,,0)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8">
        <f>INDEX([1]products!$A$1:$G$49,MATCH([1]orders!$D105,[1]products!$A$1:$A$49,0),MATCH([1]orders!K$1,[1]products!$A$1:$G$1,0))</f>
        <v>0.2</v>
      </c>
      <c r="L105" s="4">
        <f>INDEX(products!$A$1:$G$49,MATCH(orders!$D105,products!$A$1:$A$49,0),MATCH(orders!L$1,products!$A$1:$G$1,0))</f>
        <v>2.9849999999999999</v>
      </c>
      <c r="M105" s="4">
        <f t="shared" si="3"/>
        <v>11.94</v>
      </c>
      <c r="N105" t="str">
        <f t="shared" si="4"/>
        <v>Робуста</v>
      </c>
      <c r="O105" t="str">
        <f t="shared" si="5"/>
        <v>Средняя</v>
      </c>
      <c r="P105" t="str">
        <f>_xlfn.XLOOKUP(orders[[#This Row],[Customer ID]],customers!$A$1:$A$1001,customers!$I$1:$I$1001,,0)</f>
        <v>No</v>
      </c>
    </row>
    <row r="106" spans="1:16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_xlfn.XLOOKUP(C106,customers!$A$1:$A$1001,customers!$B$1:$B$1001,,0)</f>
        <v>Emiline Priddis</v>
      </c>
      <c r="G106" s="2" t="str" cm="1">
        <f t="array" ref="G106">IF(_xlfn.XLOOKUP(C106,customers!A105:$A$1001,customers!C105:$C$1001,,0)=0,"",(_xlfn.XLOOKUP(C106,customers!A105:$A$1001,customers!C105:$C$1001,,0)))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8">
        <f>INDEX([1]products!$A$1:$G$49,MATCH([1]orders!$D106,[1]products!$A$1:$A$49,0),MATCH([1]orders!K$1,[1]products!$A$1:$G$1,0))</f>
        <v>1</v>
      </c>
      <c r="L106" s="4">
        <f>INDEX(products!$A$1:$G$49,MATCH(orders!$D106,products!$A$1:$A$49,0),MATCH(orders!L$1,products!$A$1:$G$1,0))</f>
        <v>14.55</v>
      </c>
      <c r="M106" s="4">
        <f t="shared" si="3"/>
        <v>87.300000000000011</v>
      </c>
      <c r="N106" t="str">
        <f t="shared" si="4"/>
        <v>Либерика</v>
      </c>
      <c r="O106" t="str">
        <f t="shared" si="5"/>
        <v>Средняя</v>
      </c>
      <c r="P106" t="str">
        <f>_xlfn.XLOOKUP(orders[[#This Row],[Customer ID]],customers!$A$1:$A$1001,customers!$I$1:$I$1001,,0)</f>
        <v>No</v>
      </c>
    </row>
    <row r="107" spans="1:16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_xlfn.XLOOKUP(C107,customers!$A$1:$A$1001,customers!$B$1:$B$1001,,0)</f>
        <v>Queenie Veel</v>
      </c>
      <c r="G107" s="2" t="str" cm="1">
        <f t="array" ref="G107">IF(_xlfn.XLOOKUP(C107,customers!A106:$A$1001,customers!C106:$C$1001,,0)=0,"",(_xlfn.XLOOKUP(C107,customers!A106:$A$1001,customers!C106:$C$1001,,0)))</f>
        <v>qveel2x@jugem.jp</v>
      </c>
      <c r="H107" s="2" t="str">
        <f>_xlfn.XLOOKUP(C107,customers!$A$1:$A$1001,customers!$G$1:$G$1001,,0)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8">
        <f>INDEX([1]products!$A$1:$G$49,MATCH([1]orders!$D107,[1]products!$A$1:$A$49,0),MATCH([1]orders!K$1,[1]products!$A$1:$G$1,0))</f>
        <v>0.5</v>
      </c>
      <c r="L107" s="4">
        <f>INDEX(products!$A$1:$G$49,MATCH(orders!$D107,products!$A$1:$A$49,0),MATCH(orders!L$1,products!$A$1:$G$1,0))</f>
        <v>6.75</v>
      </c>
      <c r="M107" s="4">
        <f t="shared" si="3"/>
        <v>40.5</v>
      </c>
      <c r="N107" t="str">
        <f t="shared" si="4"/>
        <v>Арабика</v>
      </c>
      <c r="O107" t="str">
        <f t="shared" si="5"/>
        <v>Средняя</v>
      </c>
      <c r="P107" t="str">
        <f>_xlfn.XLOOKUP(orders[[#This Row],[Customer ID]],customers!$A$1:$A$1001,customers!$I$1:$I$1001,,0)</f>
        <v>Yes</v>
      </c>
    </row>
    <row r="108" spans="1:16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_xlfn.XLOOKUP(C108,customers!$A$1:$A$1001,customers!$B$1:$B$1001,,0)</f>
        <v>Lind Conyers</v>
      </c>
      <c r="G108" s="2" t="str" cm="1">
        <f t="array" ref="G108">IF(_xlfn.XLOOKUP(C108,customers!A107:$A$1001,customers!C107:$C$1001,,0)=0,"",(_xlfn.XLOOKUP(C108,customers!A107:$A$1001,customers!C107:$C$1001,,0)))</f>
        <v>lconyers2y@twitter.com</v>
      </c>
      <c r="H108" s="2" t="str">
        <f>_xlfn.XLOOKUP(C108,customers!$A$1:$A$1001,customers!$G$1:$G$1001,,0)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8">
        <f>INDEX([1]products!$A$1:$G$49,MATCH([1]orders!$D108,[1]products!$A$1:$A$49,0),MATCH([1]orders!K$1,[1]products!$A$1:$G$1,0))</f>
        <v>1</v>
      </c>
      <c r="L108" s="4">
        <f>INDEX(products!$A$1:$G$49,MATCH(orders!$D108,products!$A$1:$A$49,0),MATCH(orders!L$1,products!$A$1:$G$1,0))</f>
        <v>12.15</v>
      </c>
      <c r="M108" s="4">
        <f t="shared" si="3"/>
        <v>24.3</v>
      </c>
      <c r="N108" t="str">
        <f t="shared" si="4"/>
        <v>Эксцельса</v>
      </c>
      <c r="O108" t="str">
        <f t="shared" si="5"/>
        <v>Сильная</v>
      </c>
      <c r="P108" t="str">
        <f>_xlfn.XLOOKUP(orders[[#This Row],[Customer ID]],customers!$A$1:$A$1001,customers!$I$1:$I$1001,,0)</f>
        <v>No</v>
      </c>
    </row>
    <row r="109" spans="1:16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_xlfn.XLOOKUP(C109,customers!$A$1:$A$1001,customers!$B$1:$B$1001,,0)</f>
        <v>Pen Wye</v>
      </c>
      <c r="G109" s="2" t="str" cm="1">
        <f t="array" ref="G109">IF(_xlfn.XLOOKUP(C109,customers!A108:$A$1001,customers!C108:$C$1001,,0)=0,"",(_xlfn.XLOOKUP(C109,customers!A108:$A$1001,customers!C108:$C$1001,,0)))</f>
        <v>pwye2z@dagondesign.com</v>
      </c>
      <c r="H109" s="2" t="str">
        <f>_xlfn.XLOOKUP(C109,customers!$A$1:$A$1001,customers!$G$1:$G$1001,,0)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8">
        <f>INDEX([1]products!$A$1:$G$49,MATCH([1]orders!$D109,[1]products!$A$1:$A$49,0),MATCH([1]orders!K$1,[1]products!$A$1:$G$1,0))</f>
        <v>0.5</v>
      </c>
      <c r="L109" s="4">
        <f>INDEX(products!$A$1:$G$49,MATCH(orders!$D109,products!$A$1:$A$49,0),MATCH(orders!L$1,products!$A$1:$G$1,0))</f>
        <v>5.97</v>
      </c>
      <c r="M109" s="4">
        <f t="shared" si="3"/>
        <v>17.91</v>
      </c>
      <c r="N109" t="str">
        <f t="shared" si="4"/>
        <v>Робуста</v>
      </c>
      <c r="O109" t="str">
        <f t="shared" si="5"/>
        <v>Средняя</v>
      </c>
      <c r="P109" t="str">
        <f>_xlfn.XLOOKUP(orders[[#This Row],[Customer ID]],customers!$A$1:$A$1001,customers!$I$1:$I$1001,,0)</f>
        <v>Yes</v>
      </c>
    </row>
    <row r="110" spans="1:16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_xlfn.XLOOKUP(C110,customers!$A$1:$A$1001,customers!$B$1:$B$1001,,0)</f>
        <v>Isahella Hagland</v>
      </c>
      <c r="G110" s="2" t="str" cm="1">
        <f t="array" ref="G110">IF(_xlfn.XLOOKUP(C110,customers!A109:$A$1001,customers!C109:$C$1001,,0)=0,"",(_xlfn.XLOOKUP(C110,customers!A109:$A$1001,customers!C109:$C$1001,,0)))</f>
        <v/>
      </c>
      <c r="H110" s="2" t="str">
        <f>_xlfn.XLOOKUP(C110,customers!$A$1:$A$1001,customers!$G$1:$G$1001,,0)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8">
        <f>INDEX([1]products!$A$1:$G$49,MATCH([1]orders!$D110,[1]products!$A$1:$A$49,0),MATCH([1]orders!K$1,[1]products!$A$1:$G$1,0))</f>
        <v>0.5</v>
      </c>
      <c r="L110" s="4">
        <f>INDEX(products!$A$1:$G$49,MATCH(orders!$D110,products!$A$1:$A$49,0),MATCH(orders!L$1,products!$A$1:$G$1,0))</f>
        <v>6.75</v>
      </c>
      <c r="M110" s="4">
        <f t="shared" si="3"/>
        <v>27</v>
      </c>
      <c r="N110" t="str">
        <f t="shared" si="4"/>
        <v>Арабика</v>
      </c>
      <c r="O110" t="str">
        <f t="shared" si="5"/>
        <v>Средняя</v>
      </c>
      <c r="P110" t="str">
        <f>_xlfn.XLOOKUP(orders[[#This Row],[Customer ID]],customers!$A$1:$A$1001,customers!$I$1:$I$1001,,0)</f>
        <v>No</v>
      </c>
    </row>
    <row r="111" spans="1:16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_xlfn.XLOOKUP(C111,customers!$A$1:$A$1001,customers!$B$1:$B$1001,,0)</f>
        <v>Terry Sheryn</v>
      </c>
      <c r="G111" s="2" t="str" cm="1">
        <f t="array" ref="G111">IF(_xlfn.XLOOKUP(C111,customers!A110:$A$1001,customers!C110:$C$1001,,0)=0,"",(_xlfn.XLOOKUP(C111,customers!A110:$A$1001,customers!C110:$C$1001,,0)))</f>
        <v>tsheryn31@mtv.com</v>
      </c>
      <c r="H111" s="2" t="str">
        <f>_xlfn.XLOOKUP(C111,customers!$A$1:$A$1001,customers!$G$1:$G$1001,,0)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8">
        <f>INDEX([1]products!$A$1:$G$49,MATCH([1]orders!$D111,[1]products!$A$1:$A$49,0),MATCH([1]orders!K$1,[1]products!$A$1:$G$1,0))</f>
        <v>0.5</v>
      </c>
      <c r="L111" s="4">
        <f>INDEX(products!$A$1:$G$49,MATCH(orders!$D111,products!$A$1:$A$49,0),MATCH(orders!L$1,products!$A$1:$G$1,0))</f>
        <v>7.77</v>
      </c>
      <c r="M111" s="4">
        <f t="shared" si="3"/>
        <v>7.77</v>
      </c>
      <c r="N111" t="str">
        <f t="shared" si="4"/>
        <v>Либерика</v>
      </c>
      <c r="O111" t="str">
        <f t="shared" si="5"/>
        <v>Сильная</v>
      </c>
      <c r="P111" t="str">
        <f>_xlfn.XLOOKUP(orders[[#This Row],[Customer ID]],customers!$A$1:$A$1001,customers!$I$1:$I$1001,,0)</f>
        <v>Yes</v>
      </c>
    </row>
    <row r="112" spans="1:16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_xlfn.XLOOKUP(C112,customers!$A$1:$A$1001,customers!$B$1:$B$1001,,0)</f>
        <v>Marie-jeanne Redgrave</v>
      </c>
      <c r="G112" s="2" t="str" cm="1">
        <f t="array" ref="G112">IF(_xlfn.XLOOKUP(C112,customers!A111:$A$1001,customers!C111:$C$1001,,0)=0,"",(_xlfn.XLOOKUP(C112,customers!A111:$A$1001,customers!C111:$C$1001,,0)))</f>
        <v>mredgrave32@cargocollective.com</v>
      </c>
      <c r="H112" s="2" t="str">
        <f>_xlfn.XLOOKUP(C112,customers!$A$1:$A$1001,customers!$G$1:$G$1001,,0)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8">
        <f>INDEX([1]products!$A$1:$G$49,MATCH([1]orders!$D112,[1]products!$A$1:$A$49,0),MATCH([1]orders!K$1,[1]products!$A$1:$G$1,0))</f>
        <v>0.2</v>
      </c>
      <c r="L112" s="4">
        <f>INDEX(products!$A$1:$G$49,MATCH(orders!$D112,products!$A$1:$A$49,0),MATCH(orders!L$1,products!$A$1:$G$1,0))</f>
        <v>4.4550000000000001</v>
      </c>
      <c r="M112" s="4">
        <f t="shared" si="3"/>
        <v>13.365</v>
      </c>
      <c r="N112" t="str">
        <f t="shared" si="4"/>
        <v>Эксцельса</v>
      </c>
      <c r="O112" t="str">
        <f t="shared" si="5"/>
        <v>Легкая</v>
      </c>
      <c r="P112" t="str">
        <f>_xlfn.XLOOKUP(orders[[#This Row],[Customer ID]],customers!$A$1:$A$1001,customers!$I$1:$I$1001,,0)</f>
        <v>Yes</v>
      </c>
    </row>
    <row r="113" spans="1:16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_xlfn.XLOOKUP(C113,customers!$A$1:$A$1001,customers!$B$1:$B$1001,,0)</f>
        <v>Betty Fominov</v>
      </c>
      <c r="G113" s="2" t="str" cm="1">
        <f t="array" ref="G113">IF(_xlfn.XLOOKUP(C113,customers!A112:$A$1001,customers!C112:$C$1001,,0)=0,"",(_xlfn.XLOOKUP(C113,customers!A112:$A$1001,customers!C112:$C$1001,,0)))</f>
        <v>bfominov33@yale.edu</v>
      </c>
      <c r="H113" s="2" t="str">
        <f>_xlfn.XLOOKUP(C113,customers!$A$1:$A$1001,customers!$G$1:$G$1001,,0)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8">
        <f>INDEX([1]products!$A$1:$G$49,MATCH([1]orders!$D113,[1]products!$A$1:$A$49,0),MATCH([1]orders!K$1,[1]products!$A$1:$G$1,0))</f>
        <v>0.5</v>
      </c>
      <c r="L113" s="4">
        <f>INDEX(products!$A$1:$G$49,MATCH(orders!$D113,products!$A$1:$A$49,0),MATCH(orders!L$1,products!$A$1:$G$1,0))</f>
        <v>5.3699999999999992</v>
      </c>
      <c r="M113" s="4">
        <f t="shared" si="3"/>
        <v>26.849999999999994</v>
      </c>
      <c r="N113" t="str">
        <f t="shared" si="4"/>
        <v>Робуста</v>
      </c>
      <c r="O113" t="str">
        <f t="shared" si="5"/>
        <v>Сильная</v>
      </c>
      <c r="P113" t="str">
        <f>_xlfn.XLOOKUP(orders[[#This Row],[Customer ID]],customers!$A$1:$A$1001,customers!$I$1:$I$1001,,0)</f>
        <v>No</v>
      </c>
    </row>
    <row r="114" spans="1:16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_xlfn.XLOOKUP(C114,customers!$A$1:$A$1001,customers!$B$1:$B$1001,,0)</f>
        <v>Shawnee Critchlow</v>
      </c>
      <c r="G114" s="2" t="str" cm="1">
        <f t="array" ref="G114">IF(_xlfn.XLOOKUP(C114,customers!A113:$A$1001,customers!C113:$C$1001,,0)=0,"",(_xlfn.XLOOKUP(C114,customers!A113:$A$1001,customers!C113:$C$1001,,0)))</f>
        <v>scritchlow34@un.org</v>
      </c>
      <c r="H114" s="2" t="str">
        <f>_xlfn.XLOOKUP(C114,customers!$A$1:$A$1001,customers!$G$1:$G$1001,,0)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8">
        <f>INDEX([1]products!$A$1:$G$49,MATCH([1]orders!$D114,[1]products!$A$1:$A$49,0),MATCH([1]orders!K$1,[1]products!$A$1:$G$1,0))</f>
        <v>1</v>
      </c>
      <c r="L114" s="4">
        <f>INDEX(products!$A$1:$G$49,MATCH(orders!$D114,products!$A$1:$A$49,0),MATCH(orders!L$1,products!$A$1:$G$1,0))</f>
        <v>11.25</v>
      </c>
      <c r="M114" s="4">
        <f t="shared" si="3"/>
        <v>11.25</v>
      </c>
      <c r="N114" t="str">
        <f t="shared" si="4"/>
        <v>Арабика</v>
      </c>
      <c r="O114" t="str">
        <f t="shared" si="5"/>
        <v>Средняя</v>
      </c>
      <c r="P114" t="str">
        <f>_xlfn.XLOOKUP(orders[[#This Row],[Customer ID]],customers!$A$1:$A$1001,customers!$I$1:$I$1001,,0)</f>
        <v>No</v>
      </c>
    </row>
    <row r="115" spans="1:16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_xlfn.XLOOKUP(C115,customers!$A$1:$A$1001,customers!$B$1:$B$1001,,0)</f>
        <v>Merrel Steptow</v>
      </c>
      <c r="G115" s="2" t="str" cm="1">
        <f t="array" ref="G115">IF(_xlfn.XLOOKUP(C115,customers!A114:$A$1001,customers!C114:$C$1001,,0)=0,"",(_xlfn.XLOOKUP(C115,customers!A114:$A$1001,customers!C114:$C$1001,,0)))</f>
        <v>msteptow35@earthlink.net</v>
      </c>
      <c r="H115" s="2" t="str">
        <f>_xlfn.XLOOKUP(C115,customers!$A$1:$A$1001,customers!$G$1:$G$1001,,0)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8">
        <f>INDEX([1]products!$A$1:$G$49,MATCH([1]orders!$D115,[1]products!$A$1:$A$49,0),MATCH([1]orders!K$1,[1]products!$A$1:$G$1,0))</f>
        <v>1</v>
      </c>
      <c r="L115" s="4">
        <f>INDEX(products!$A$1:$G$49,MATCH(orders!$D115,products!$A$1:$A$49,0),MATCH(orders!L$1,products!$A$1:$G$1,0))</f>
        <v>14.55</v>
      </c>
      <c r="M115" s="4">
        <f t="shared" si="3"/>
        <v>14.55</v>
      </c>
      <c r="N115" t="str">
        <f t="shared" si="4"/>
        <v>Либерика</v>
      </c>
      <c r="O115" t="str">
        <f t="shared" si="5"/>
        <v>Средняя</v>
      </c>
      <c r="P115" t="str">
        <f>_xlfn.XLOOKUP(orders[[#This Row],[Customer ID]],customers!$A$1:$A$1001,customers!$I$1:$I$1001,,0)</f>
        <v>No</v>
      </c>
    </row>
    <row r="116" spans="1:16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_xlfn.XLOOKUP(C116,customers!$A$1:$A$1001,customers!$B$1:$B$1001,,0)</f>
        <v>Carmina Hubbuck</v>
      </c>
      <c r="G116" s="2" t="str" cm="1">
        <f t="array" ref="G116">IF(_xlfn.XLOOKUP(C116,customers!A115:$A$1001,customers!C115:$C$1001,,0)=0,"",(_xlfn.XLOOKUP(C116,customers!A115:$A$1001,customers!C115:$C$1001,,0)))</f>
        <v/>
      </c>
      <c r="H116" s="2" t="str">
        <f>_xlfn.XLOOKUP(C116,customers!$A$1:$A$1001,customers!$G$1:$G$1001,,0)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8">
        <f>INDEX([1]products!$A$1:$G$49,MATCH([1]orders!$D116,[1]products!$A$1:$A$49,0),MATCH([1]orders!K$1,[1]products!$A$1:$G$1,0))</f>
        <v>0.2</v>
      </c>
      <c r="L116" s="4">
        <f>INDEX(products!$A$1:$G$49,MATCH(orders!$D116,products!$A$1:$A$49,0),MATCH(orders!L$1,products!$A$1:$G$1,0))</f>
        <v>3.5849999999999995</v>
      </c>
      <c r="M116" s="4">
        <f t="shared" si="3"/>
        <v>14.339999999999998</v>
      </c>
      <c r="N116" t="str">
        <f t="shared" si="4"/>
        <v>Робуста</v>
      </c>
      <c r="O116" t="str">
        <f t="shared" si="5"/>
        <v>Легкая</v>
      </c>
      <c r="P116" t="str">
        <f>_xlfn.XLOOKUP(orders[[#This Row],[Customer ID]],customers!$A$1:$A$1001,customers!$I$1:$I$1001,,0)</f>
        <v>No</v>
      </c>
    </row>
    <row r="117" spans="1:16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_xlfn.XLOOKUP(C117,customers!$A$1:$A$1001,customers!$B$1:$B$1001,,0)</f>
        <v>Ingeberg Mulliner</v>
      </c>
      <c r="G117" s="2" t="str" cm="1">
        <f t="array" ref="G117">IF(_xlfn.XLOOKUP(C117,customers!A116:$A$1001,customers!C116:$C$1001,,0)=0,"",(_xlfn.XLOOKUP(C117,customers!A116:$A$1001,customers!C116:$C$1001,,0)))</f>
        <v>imulliner37@pinterest.com</v>
      </c>
      <c r="H117" s="2" t="str">
        <f>_xlfn.XLOOKUP(C117,customers!$A$1:$A$1001,customers!$G$1:$G$1001,,0)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8">
        <f>INDEX([1]products!$A$1:$G$49,MATCH([1]orders!$D117,[1]products!$A$1:$A$49,0),MATCH([1]orders!K$1,[1]products!$A$1:$G$1,0))</f>
        <v>1</v>
      </c>
      <c r="L117" s="4">
        <f>INDEX(products!$A$1:$G$49,MATCH(orders!$D117,products!$A$1:$A$49,0),MATCH(orders!L$1,products!$A$1:$G$1,0))</f>
        <v>15.85</v>
      </c>
      <c r="M117" s="4">
        <f t="shared" si="3"/>
        <v>15.85</v>
      </c>
      <c r="N117" t="str">
        <f t="shared" si="4"/>
        <v>Либерика</v>
      </c>
      <c r="O117" t="str">
        <f t="shared" si="5"/>
        <v>Легкая</v>
      </c>
      <c r="P117" t="str">
        <f>_xlfn.XLOOKUP(orders[[#This Row],[Customer ID]],customers!$A$1:$A$1001,customers!$I$1:$I$1001,,0)</f>
        <v>No</v>
      </c>
    </row>
    <row r="118" spans="1:16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_xlfn.XLOOKUP(C118,customers!$A$1:$A$1001,customers!$B$1:$B$1001,,0)</f>
        <v>Geneva Standley</v>
      </c>
      <c r="G118" s="2" t="str" cm="1">
        <f t="array" ref="G118">IF(_xlfn.XLOOKUP(C118,customers!A117:$A$1001,customers!C117:$C$1001,,0)=0,"",(_xlfn.XLOOKUP(C118,customers!A117:$A$1001,customers!C117:$C$1001,,0)))</f>
        <v>gstandley38@dion.ne.jp</v>
      </c>
      <c r="H118" s="2" t="str">
        <f>_xlfn.XLOOKUP(C118,customers!$A$1:$A$1001,customers!$G$1:$G$1001,,0)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8">
        <f>INDEX([1]products!$A$1:$G$49,MATCH([1]orders!$D118,[1]products!$A$1:$A$49,0),MATCH([1]orders!K$1,[1]products!$A$1:$G$1,0))</f>
        <v>0.2</v>
      </c>
      <c r="L118" s="4">
        <f>INDEX(products!$A$1:$G$49,MATCH(orders!$D118,products!$A$1:$A$49,0),MATCH(orders!L$1,products!$A$1:$G$1,0))</f>
        <v>4.7549999999999999</v>
      </c>
      <c r="M118" s="4">
        <f t="shared" si="3"/>
        <v>19.02</v>
      </c>
      <c r="N118" t="str">
        <f t="shared" si="4"/>
        <v>Либерика</v>
      </c>
      <c r="O118" t="str">
        <f t="shared" si="5"/>
        <v>Легкая</v>
      </c>
      <c r="P118" t="str">
        <f>_xlfn.XLOOKUP(orders[[#This Row],[Customer ID]],customers!$A$1:$A$1001,customers!$I$1:$I$1001,,0)</f>
        <v>Yes</v>
      </c>
    </row>
    <row r="119" spans="1:16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_xlfn.XLOOKUP(C119,customers!$A$1:$A$1001,customers!$B$1:$B$1001,,0)</f>
        <v>Brook Drage</v>
      </c>
      <c r="G119" s="2" t="str" cm="1">
        <f t="array" ref="G119">IF(_xlfn.XLOOKUP(C119,customers!A118:$A$1001,customers!C118:$C$1001,,0)=0,"",(_xlfn.XLOOKUP(C119,customers!A118:$A$1001,customers!C118:$C$1001,,0)))</f>
        <v>bdrage39@youku.com</v>
      </c>
      <c r="H119" s="2" t="str">
        <f>_xlfn.XLOOKUP(C119,customers!$A$1:$A$1001,customers!$G$1:$G$1001,,0)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8">
        <f>INDEX([1]products!$A$1:$G$49,MATCH([1]orders!$D119,[1]products!$A$1:$A$49,0),MATCH([1]orders!K$1,[1]products!$A$1:$G$1,0))</f>
        <v>0.5</v>
      </c>
      <c r="L119" s="4">
        <f>INDEX(products!$A$1:$G$49,MATCH(orders!$D119,products!$A$1:$A$49,0),MATCH(orders!L$1,products!$A$1:$G$1,0))</f>
        <v>9.51</v>
      </c>
      <c r="M119" s="4">
        <f t="shared" si="3"/>
        <v>38.04</v>
      </c>
      <c r="N119" t="str">
        <f t="shared" si="4"/>
        <v>Либерика</v>
      </c>
      <c r="O119" t="str">
        <f t="shared" si="5"/>
        <v>Легкая</v>
      </c>
      <c r="P119" t="str">
        <f>_xlfn.XLOOKUP(orders[[#This Row],[Customer ID]],customers!$A$1:$A$1001,customers!$I$1:$I$1001,,0)</f>
        <v>No</v>
      </c>
    </row>
    <row r="120" spans="1:16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_xlfn.XLOOKUP(C120,customers!$A$1:$A$1001,customers!$B$1:$B$1001,,0)</f>
        <v>Muffin Yallop</v>
      </c>
      <c r="G120" s="2" t="str" cm="1">
        <f t="array" ref="G120">IF(_xlfn.XLOOKUP(C120,customers!A119:$A$1001,customers!C119:$C$1001,,0)=0,"",(_xlfn.XLOOKUP(C120,customers!A119:$A$1001,customers!C119:$C$1001,,0)))</f>
        <v>myallop3a@fema.gov</v>
      </c>
      <c r="H120" s="2" t="str">
        <f>_xlfn.XLOOKUP(C120,customers!$A$1:$A$1001,customers!$G$1:$G$1001,,0)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8">
        <f>INDEX([1]products!$A$1:$G$49,MATCH([1]orders!$D120,[1]products!$A$1:$A$49,0),MATCH([1]orders!K$1,[1]products!$A$1:$G$1,0))</f>
        <v>0.5</v>
      </c>
      <c r="L120" s="4">
        <f>INDEX(products!$A$1:$G$49,MATCH(orders!$D120,products!$A$1:$A$49,0),MATCH(orders!L$1,products!$A$1:$G$1,0))</f>
        <v>7.29</v>
      </c>
      <c r="M120" s="4">
        <f t="shared" si="3"/>
        <v>21.87</v>
      </c>
      <c r="N120" t="str">
        <f t="shared" si="4"/>
        <v>Эксцельса</v>
      </c>
      <c r="O120" t="str">
        <f t="shared" si="5"/>
        <v>Сильная</v>
      </c>
      <c r="P120" t="str">
        <f>_xlfn.XLOOKUP(orders[[#This Row],[Customer ID]],customers!$A$1:$A$1001,customers!$I$1:$I$1001,,0)</f>
        <v>Yes</v>
      </c>
    </row>
    <row r="121" spans="1:16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_xlfn.XLOOKUP(C121,customers!$A$1:$A$1001,customers!$B$1:$B$1001,,0)</f>
        <v>Cordi Switsur</v>
      </c>
      <c r="G121" s="2" t="str" cm="1">
        <f t="array" ref="G121">IF(_xlfn.XLOOKUP(C121,customers!A120:$A$1001,customers!C120:$C$1001,,0)=0,"",(_xlfn.XLOOKUP(C121,customers!A120:$A$1001,customers!C120:$C$1001,,0)))</f>
        <v>cswitsur3b@chronoengine.com</v>
      </c>
      <c r="H121" s="2" t="str">
        <f>_xlfn.XLOOKUP(C121,customers!$A$1:$A$1001,customers!$G$1:$G$1001,,0)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8">
        <f>INDEX([1]products!$A$1:$G$49,MATCH([1]orders!$D121,[1]products!$A$1:$A$49,0),MATCH([1]orders!K$1,[1]products!$A$1:$G$1,0))</f>
        <v>0.2</v>
      </c>
      <c r="L121" s="4">
        <f>INDEX(products!$A$1:$G$49,MATCH(orders!$D121,products!$A$1:$A$49,0),MATCH(orders!L$1,products!$A$1:$G$1,0))</f>
        <v>4.125</v>
      </c>
      <c r="M121" s="4">
        <f t="shared" si="3"/>
        <v>4.125</v>
      </c>
      <c r="N121" t="str">
        <f t="shared" si="4"/>
        <v>Эксцельса</v>
      </c>
      <c r="O121" t="str">
        <f t="shared" si="5"/>
        <v>Средняя</v>
      </c>
      <c r="P121" t="str">
        <f>_xlfn.XLOOKUP(orders[[#This Row],[Customer ID]],customers!$A$1:$A$1001,customers!$I$1:$I$1001,,0)</f>
        <v>No</v>
      </c>
    </row>
    <row r="122" spans="1:16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_xlfn.XLOOKUP(C122,customers!$A$1:$A$1001,customers!$B$1:$B$1001,,0)</f>
        <v>Cordi Switsur</v>
      </c>
      <c r="G122" s="2" t="str" cm="1">
        <f t="array" ref="G122">IF(_xlfn.XLOOKUP(C122,customers!A121:$A$1001,customers!C121:$C$1001,,0)=0,"",(_xlfn.XLOOKUP(C122,customers!A121:$A$1001,customers!C121:$C$1001,,0)))</f>
        <v>cswitsur3b@chronoengine.com</v>
      </c>
      <c r="H122" s="2" t="str">
        <f>_xlfn.XLOOKUP(C122,customers!$A$1:$A$1001,customers!$G$1:$G$1001,,0)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8">
        <f>INDEX([1]products!$A$1:$G$49,MATCH([1]orders!$D122,[1]products!$A$1:$A$49,0),MATCH([1]orders!K$1,[1]products!$A$1:$G$1,0))</f>
        <v>0.2</v>
      </c>
      <c r="L122" s="4">
        <f>INDEX(products!$A$1:$G$49,MATCH(orders!$D122,products!$A$1:$A$49,0),MATCH(orders!L$1,products!$A$1:$G$1,0))</f>
        <v>3.8849999999999998</v>
      </c>
      <c r="M122" s="4">
        <f t="shared" si="3"/>
        <v>3.8849999999999998</v>
      </c>
      <c r="N122" t="str">
        <f t="shared" si="4"/>
        <v>Арабика</v>
      </c>
      <c r="O122" t="str">
        <f t="shared" si="5"/>
        <v>Легкая</v>
      </c>
      <c r="P122" t="str">
        <f>_xlfn.XLOOKUP(orders[[#This Row],[Customer ID]],customers!$A$1:$A$1001,customers!$I$1:$I$1001,,0)</f>
        <v>No</v>
      </c>
    </row>
    <row r="123" spans="1:16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_xlfn.XLOOKUP(C123,customers!$A$1:$A$1001,customers!$B$1:$B$1001,,0)</f>
        <v>Cordi Switsur</v>
      </c>
      <c r="G123" s="2" t="e" cm="1">
        <f t="array" ref="G123">IF(_xlfn.XLOOKUP(C123,customers!A122:$A$1001,customers!C122:$C$1001,,0)=0,"",(_xlfn.XLOOKUP(C123,customers!A122:$A$1001,customers!C122:$C$1001,,0)))</f>
        <v>#N/A</v>
      </c>
      <c r="H123" s="2" t="str">
        <f>_xlfn.XLOOKUP(C123,customers!$A$1:$A$1001,customers!$G$1:$G$1001,,0)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8">
        <f>INDEX([1]products!$A$1:$G$49,MATCH([1]orders!$D123,[1]products!$A$1:$A$49,0),MATCH([1]orders!K$1,[1]products!$A$1:$G$1,0))</f>
        <v>1</v>
      </c>
      <c r="L123" s="4">
        <f>INDEX(products!$A$1:$G$49,MATCH(orders!$D123,products!$A$1:$A$49,0),MATCH(orders!L$1,products!$A$1:$G$1,0))</f>
        <v>13.75</v>
      </c>
      <c r="M123" s="4">
        <f t="shared" si="3"/>
        <v>68.75</v>
      </c>
      <c r="N123" t="str">
        <f t="shared" si="4"/>
        <v>Эксцельса</v>
      </c>
      <c r="O123" t="str">
        <f t="shared" si="5"/>
        <v>Средняя</v>
      </c>
      <c r="P123" t="str">
        <f>_xlfn.XLOOKUP(orders[[#This Row],[Customer ID]],customers!$A$1:$A$1001,customers!$I$1:$I$1001,,0)</f>
        <v>No</v>
      </c>
    </row>
    <row r="124" spans="1:16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_xlfn.XLOOKUP(C124,customers!$A$1:$A$1001,customers!$B$1:$B$1001,,0)</f>
        <v>Mahala Ludwell</v>
      </c>
      <c r="G124" s="2" t="str" cm="1">
        <f t="array" ref="G124">IF(_xlfn.XLOOKUP(C124,customers!A123:$A$1001,customers!C123:$C$1001,,0)=0,"",(_xlfn.XLOOKUP(C124,customers!A123:$A$1001,customers!C123:$C$1001,,0)))</f>
        <v>mludwell3e@blogger.com</v>
      </c>
      <c r="H124" s="2" t="str">
        <f>_xlfn.XLOOKUP(C124,customers!$A$1:$A$1001,customers!$G$1:$G$1001,,0)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8">
        <f>INDEX([1]products!$A$1:$G$49,MATCH([1]orders!$D124,[1]products!$A$1:$A$49,0),MATCH([1]orders!K$1,[1]products!$A$1:$G$1,0))</f>
        <v>0.5</v>
      </c>
      <c r="L124" s="4">
        <f>INDEX(products!$A$1:$G$49,MATCH(orders!$D124,products!$A$1:$A$49,0),MATCH(orders!L$1,products!$A$1:$G$1,0))</f>
        <v>5.97</v>
      </c>
      <c r="M124" s="4">
        <f t="shared" si="3"/>
        <v>23.88</v>
      </c>
      <c r="N124" t="str">
        <f t="shared" si="4"/>
        <v>Арабика</v>
      </c>
      <c r="O124" t="str">
        <f t="shared" si="5"/>
        <v>Сильная</v>
      </c>
      <c r="P124" t="str">
        <f>_xlfn.XLOOKUP(orders[[#This Row],[Customer ID]],customers!$A$1:$A$1001,customers!$I$1:$I$1001,,0)</f>
        <v>Yes</v>
      </c>
    </row>
    <row r="125" spans="1:16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_xlfn.XLOOKUP(C125,customers!$A$1:$A$1001,customers!$B$1:$B$1001,,0)</f>
        <v>Doll Beauchamp</v>
      </c>
      <c r="G125" s="2" t="str" cm="1">
        <f t="array" ref="G125">IF(_xlfn.XLOOKUP(C125,customers!A124:$A$1001,customers!C124:$C$1001,,0)=0,"",(_xlfn.XLOOKUP(C125,customers!A124:$A$1001,customers!C124:$C$1001,,0)))</f>
        <v>dbeauchamp3f@usda.gov</v>
      </c>
      <c r="H125" s="2" t="str">
        <f>_xlfn.XLOOKUP(C125,customers!$A$1:$A$1001,customers!$G$1:$G$1001,,0)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8">
        <f>INDEX([1]products!$A$1:$G$49,MATCH([1]orders!$D125,[1]products!$A$1:$A$49,0),MATCH([1]orders!K$1,[1]products!$A$1:$G$1,0))</f>
        <v>2.5</v>
      </c>
      <c r="L125" s="4">
        <f>INDEX(products!$A$1:$G$49,MATCH(orders!$D125,products!$A$1:$A$49,0),MATCH(orders!L$1,products!$A$1:$G$1,0))</f>
        <v>36.454999999999998</v>
      </c>
      <c r="M125" s="4">
        <f t="shared" si="3"/>
        <v>145.82</v>
      </c>
      <c r="N125" t="str">
        <f t="shared" si="4"/>
        <v>Либерика</v>
      </c>
      <c r="O125" t="str">
        <f t="shared" si="5"/>
        <v>Легкая</v>
      </c>
      <c r="P125" t="str">
        <f>_xlfn.XLOOKUP(orders[[#This Row],[Customer ID]],customers!$A$1:$A$1001,customers!$I$1:$I$1001,,0)</f>
        <v>No</v>
      </c>
    </row>
    <row r="126" spans="1:16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_xlfn.XLOOKUP(C126,customers!$A$1:$A$1001,customers!$B$1:$B$1001,,0)</f>
        <v>Stanford Rodliff</v>
      </c>
      <c r="G126" s="2" t="str" cm="1">
        <f t="array" ref="G126">IF(_xlfn.XLOOKUP(C126,customers!A125:$A$1001,customers!C125:$C$1001,,0)=0,"",(_xlfn.XLOOKUP(C126,customers!A125:$A$1001,customers!C125:$C$1001,,0)))</f>
        <v>srodliff3g@ted.com</v>
      </c>
      <c r="H126" s="2" t="str">
        <f>_xlfn.XLOOKUP(C126,customers!$A$1:$A$1001,customers!$G$1:$G$1001,,0)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8">
        <f>INDEX([1]products!$A$1:$G$49,MATCH([1]orders!$D126,[1]products!$A$1:$A$49,0),MATCH([1]orders!K$1,[1]products!$A$1:$G$1,0))</f>
        <v>0.2</v>
      </c>
      <c r="L126" s="4">
        <f>INDEX(products!$A$1:$G$49,MATCH(orders!$D126,products!$A$1:$A$49,0),MATCH(orders!L$1,products!$A$1:$G$1,0))</f>
        <v>4.3650000000000002</v>
      </c>
      <c r="M126" s="4">
        <f t="shared" si="3"/>
        <v>21.825000000000003</v>
      </c>
      <c r="N126" t="str">
        <f t="shared" si="4"/>
        <v>Либерика</v>
      </c>
      <c r="O126" t="str">
        <f t="shared" si="5"/>
        <v>Средняя</v>
      </c>
      <c r="P126" t="str">
        <f>_xlfn.XLOOKUP(orders[[#This Row],[Customer ID]],customers!$A$1:$A$1001,customers!$I$1:$I$1001,,0)</f>
        <v>Yes</v>
      </c>
    </row>
    <row r="127" spans="1:16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_xlfn.XLOOKUP(C127,customers!$A$1:$A$1001,customers!$B$1:$B$1001,,0)</f>
        <v>Stevana Woodham</v>
      </c>
      <c r="G127" s="2" t="str" cm="1">
        <f t="array" ref="G127">IF(_xlfn.XLOOKUP(C127,customers!A126:$A$1001,customers!C126:$C$1001,,0)=0,"",(_xlfn.XLOOKUP(C127,customers!A126:$A$1001,customers!C126:$C$1001,,0)))</f>
        <v>swoodham3h@businesswire.com</v>
      </c>
      <c r="H127" s="2" t="str">
        <f>_xlfn.XLOOKUP(C127,customers!$A$1:$A$1001,customers!$G$1:$G$1001,,0)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8">
        <f>INDEX([1]products!$A$1:$G$49,MATCH([1]orders!$D127,[1]products!$A$1:$A$49,0),MATCH([1]orders!K$1,[1]products!$A$1:$G$1,0))</f>
        <v>0.5</v>
      </c>
      <c r="L127" s="4">
        <f>INDEX(products!$A$1:$G$49,MATCH(orders!$D127,products!$A$1:$A$49,0),MATCH(orders!L$1,products!$A$1:$G$1,0))</f>
        <v>8.73</v>
      </c>
      <c r="M127" s="4">
        <f t="shared" si="3"/>
        <v>26.19</v>
      </c>
      <c r="N127" t="str">
        <f t="shared" si="4"/>
        <v>Либерика</v>
      </c>
      <c r="O127" t="str">
        <f t="shared" si="5"/>
        <v>Средняя</v>
      </c>
      <c r="P127" t="str">
        <f>_xlfn.XLOOKUP(orders[[#This Row],[Customer ID]],customers!$A$1:$A$1001,customers!$I$1:$I$1001,,0)</f>
        <v>Yes</v>
      </c>
    </row>
    <row r="128" spans="1:16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_xlfn.XLOOKUP(C128,customers!$A$1:$A$1001,customers!$B$1:$B$1001,,0)</f>
        <v>Hewet Synnot</v>
      </c>
      <c r="G128" s="2" t="str" cm="1">
        <f t="array" ref="G128">IF(_xlfn.XLOOKUP(C128,customers!A127:$A$1001,customers!C127:$C$1001,,0)=0,"",(_xlfn.XLOOKUP(C128,customers!A127:$A$1001,customers!C127:$C$1001,,0)))</f>
        <v>hsynnot3i@about.com</v>
      </c>
      <c r="H128" s="2" t="str">
        <f>_xlfn.XLOOKUP(C128,customers!$A$1:$A$1001,customers!$G$1:$G$1001,,0)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8">
        <f>INDEX([1]products!$A$1:$G$49,MATCH([1]orders!$D128,[1]products!$A$1:$A$49,0),MATCH([1]orders!K$1,[1]products!$A$1:$G$1,0))</f>
        <v>1</v>
      </c>
      <c r="L128" s="4">
        <f>INDEX(products!$A$1:$G$49,MATCH(orders!$D128,products!$A$1:$A$49,0),MATCH(orders!L$1,products!$A$1:$G$1,0))</f>
        <v>11.25</v>
      </c>
      <c r="M128" s="4">
        <f t="shared" si="3"/>
        <v>11.25</v>
      </c>
      <c r="N128" t="str">
        <f t="shared" si="4"/>
        <v>Арабика</v>
      </c>
      <c r="O128" t="str">
        <f t="shared" si="5"/>
        <v>Средняя</v>
      </c>
      <c r="P128" t="str">
        <f>_xlfn.XLOOKUP(orders[[#This Row],[Customer ID]],customers!$A$1:$A$1001,customers!$I$1:$I$1001,,0)</f>
        <v>No</v>
      </c>
    </row>
    <row r="129" spans="1:16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_xlfn.XLOOKUP(C129,customers!$A$1:$A$1001,customers!$B$1:$B$1001,,0)</f>
        <v>Raleigh Lepere</v>
      </c>
      <c r="G129" s="2" t="str" cm="1">
        <f t="array" ref="G129">IF(_xlfn.XLOOKUP(C129,customers!A128:$A$1001,customers!C128:$C$1001,,0)=0,"",(_xlfn.XLOOKUP(C129,customers!A128:$A$1001,customers!C128:$C$1001,,0)))</f>
        <v>rlepere3j@shop-pro.jp</v>
      </c>
      <c r="H129" s="2" t="str">
        <f>_xlfn.XLOOKUP(C129,customers!$A$1:$A$1001,customers!$G$1:$G$1001,,0)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8">
        <f>INDEX([1]products!$A$1:$G$49,MATCH([1]orders!$D129,[1]products!$A$1:$A$49,0),MATCH([1]orders!K$1,[1]products!$A$1:$G$1,0))</f>
        <v>1</v>
      </c>
      <c r="L129" s="4">
        <f>INDEX(products!$A$1:$G$49,MATCH(orders!$D129,products!$A$1:$A$49,0),MATCH(orders!L$1,products!$A$1:$G$1,0))</f>
        <v>12.95</v>
      </c>
      <c r="M129" s="4">
        <f t="shared" si="3"/>
        <v>77.699999999999989</v>
      </c>
      <c r="N129" t="str">
        <f t="shared" si="4"/>
        <v>Либерика</v>
      </c>
      <c r="O129" t="str">
        <f t="shared" si="5"/>
        <v>Сильная</v>
      </c>
      <c r="P129" t="str">
        <f>_xlfn.XLOOKUP(orders[[#This Row],[Customer ID]],customers!$A$1:$A$1001,customers!$I$1:$I$1001,,0)</f>
        <v>No</v>
      </c>
    </row>
    <row r="130" spans="1:16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_xlfn.XLOOKUP(C130,customers!$A$1:$A$1001,customers!$B$1:$B$1001,,0)</f>
        <v>Timofei Woofinden</v>
      </c>
      <c r="G130" s="2" t="str" cm="1">
        <f t="array" ref="G130">IF(_xlfn.XLOOKUP(C130,customers!A129:$A$1001,customers!C129:$C$1001,,0)=0,"",(_xlfn.XLOOKUP(C130,customers!A129:$A$1001,customers!C129:$C$1001,,0)))</f>
        <v>twoofinden3k@businesswire.com</v>
      </c>
      <c r="H130" s="2" t="str">
        <f>_xlfn.XLOOKUP(C130,customers!$A$1:$A$1001,customers!$G$1:$G$1001,,0)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8">
        <f>INDEX([1]products!$A$1:$G$49,MATCH([1]orders!$D130,[1]products!$A$1:$A$49,0),MATCH([1]orders!K$1,[1]products!$A$1:$G$1,0))</f>
        <v>0.5</v>
      </c>
      <c r="L130" s="4">
        <f>INDEX(products!$A$1:$G$49,MATCH(orders!$D130,products!$A$1:$A$49,0),MATCH(orders!L$1,products!$A$1:$G$1,0))</f>
        <v>6.75</v>
      </c>
      <c r="M130" s="4">
        <f t="shared" si="3"/>
        <v>6.75</v>
      </c>
      <c r="N130" t="str">
        <f t="shared" si="4"/>
        <v>Арабика</v>
      </c>
      <c r="O130" t="str">
        <f t="shared" si="5"/>
        <v>Средняя</v>
      </c>
      <c r="P130" t="str">
        <f>_xlfn.XLOOKUP(orders[[#This Row],[Customer ID]],customers!$A$1:$A$1001,customers!$I$1:$I$1001,,0)</f>
        <v>No</v>
      </c>
    </row>
    <row r="131" spans="1:16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_xlfn.XLOOKUP(C131,customers!$A$1:$A$1001,customers!$B$1:$B$1001,,0)</f>
        <v>Evelina Dacca</v>
      </c>
      <c r="G131" s="2" t="str" cm="1">
        <f t="array" ref="G131">IF(_xlfn.XLOOKUP(C131,customers!A130:$A$1001,customers!C130:$C$1001,,0)=0,"",(_xlfn.XLOOKUP(C131,customers!A130:$A$1001,customers!C130:$C$1001,,0)))</f>
        <v>edacca3l@google.pl</v>
      </c>
      <c r="H131" s="2" t="str">
        <f>_xlfn.XLOOKUP(C131,customers!$A$1:$A$1001,customers!$G$1:$G$1001,,0)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8">
        <f>INDEX([1]products!$A$1:$G$49,MATCH([1]orders!$D131,[1]products!$A$1:$A$49,0),MATCH([1]orders!K$1,[1]products!$A$1:$G$1,0))</f>
        <v>1</v>
      </c>
      <c r="L131" s="4">
        <f>INDEX(products!$A$1:$G$49,MATCH(orders!$D131,products!$A$1:$A$49,0),MATCH(orders!L$1,products!$A$1:$G$1,0))</f>
        <v>12.15</v>
      </c>
      <c r="M131" s="4">
        <f t="shared" ref="M131:M194" si="6">L131*E131</f>
        <v>12.15</v>
      </c>
      <c r="N131" t="str">
        <f t="shared" ref="N131:N194" si="7">IF(I131="Rob","Робуста",IF(I131="Exc","Эксцельса",IF(I131="Ara","Арабика",IF(I131="Lib","Либерика",""))))</f>
        <v>Эксцельса</v>
      </c>
      <c r="O131" t="str">
        <f t="shared" ref="O131:O194" si="8">IF(J131="M","Средняя",IF(J131="L","Легкая",IF(J131="D","Сильная","")))</f>
        <v>Сильная</v>
      </c>
      <c r="P131" t="str">
        <f>_xlfn.XLOOKUP(orders[[#This Row],[Customer ID]],customers!$A$1:$A$1001,customers!$I$1:$I$1001,,0)</f>
        <v>Yes</v>
      </c>
    </row>
    <row r="132" spans="1:16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_xlfn.XLOOKUP(C132,customers!$A$1:$A$1001,customers!$B$1:$B$1001,,0)</f>
        <v>Bidget Tremellier</v>
      </c>
      <c r="G132" s="2" t="str" cm="1">
        <f t="array" ref="G132">IF(_xlfn.XLOOKUP(C132,customers!A131:$A$1001,customers!C131:$C$1001,,0)=0,"",(_xlfn.XLOOKUP(C132,customers!A131:$A$1001,customers!C131:$C$1001,,0)))</f>
        <v/>
      </c>
      <c r="H132" s="2" t="str">
        <f>_xlfn.XLOOKUP(C132,customers!$A$1:$A$1001,customers!$G$1:$G$1001,,0)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8">
        <f>INDEX([1]products!$A$1:$G$49,MATCH([1]orders!$D132,[1]products!$A$1:$A$49,0),MATCH([1]orders!K$1,[1]products!$A$1:$G$1,0))</f>
        <v>2.5</v>
      </c>
      <c r="L132" s="4">
        <f>INDEX(products!$A$1:$G$49,MATCH(orders!$D132,products!$A$1:$A$49,0),MATCH(orders!L$1,products!$A$1:$G$1,0))</f>
        <v>29.784999999999997</v>
      </c>
      <c r="M132" s="4">
        <f t="shared" si="6"/>
        <v>148.92499999999998</v>
      </c>
      <c r="N132" t="str">
        <f t="shared" si="7"/>
        <v>Арабика</v>
      </c>
      <c r="O132" t="str">
        <f t="shared" si="8"/>
        <v>Легкая</v>
      </c>
      <c r="P132" t="str">
        <f>_xlfn.XLOOKUP(orders[[#This Row],[Customer ID]],customers!$A$1:$A$1001,customers!$I$1:$I$1001,,0)</f>
        <v>Yes</v>
      </c>
    </row>
    <row r="133" spans="1:16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_xlfn.XLOOKUP(C133,customers!$A$1:$A$1001,customers!$B$1:$B$1001,,0)</f>
        <v>Bobinette Hindsberg</v>
      </c>
      <c r="G133" s="2" t="str" cm="1">
        <f t="array" ref="G133">IF(_xlfn.XLOOKUP(C133,customers!A132:$A$1001,customers!C132:$C$1001,,0)=0,"",(_xlfn.XLOOKUP(C133,customers!A132:$A$1001,customers!C132:$C$1001,,0)))</f>
        <v>bhindsberg3n@blogs.com</v>
      </c>
      <c r="H133" s="2" t="str">
        <f>_xlfn.XLOOKUP(C133,customers!$A$1:$A$1001,customers!$G$1:$G$1001,,0)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8">
        <f>INDEX([1]products!$A$1:$G$49,MATCH([1]orders!$D133,[1]products!$A$1:$A$49,0),MATCH([1]orders!K$1,[1]products!$A$1:$G$1,0))</f>
        <v>0.5</v>
      </c>
      <c r="L133" s="4">
        <f>INDEX(products!$A$1:$G$49,MATCH(orders!$D133,products!$A$1:$A$49,0),MATCH(orders!L$1,products!$A$1:$G$1,0))</f>
        <v>7.29</v>
      </c>
      <c r="M133" s="4">
        <f t="shared" si="6"/>
        <v>14.58</v>
      </c>
      <c r="N133" t="str">
        <f t="shared" si="7"/>
        <v>Эксцельса</v>
      </c>
      <c r="O133" t="str">
        <f t="shared" si="8"/>
        <v>Сильная</v>
      </c>
      <c r="P133" t="str">
        <f>_xlfn.XLOOKUP(orders[[#This Row],[Customer ID]],customers!$A$1:$A$1001,customers!$I$1:$I$1001,,0)</f>
        <v>Yes</v>
      </c>
    </row>
    <row r="134" spans="1:16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_xlfn.XLOOKUP(C134,customers!$A$1:$A$1001,customers!$B$1:$B$1001,,0)</f>
        <v>Osbert Robins</v>
      </c>
      <c r="G134" s="2" t="str" cm="1">
        <f t="array" ref="G134">IF(_xlfn.XLOOKUP(C134,customers!A133:$A$1001,customers!C133:$C$1001,,0)=0,"",(_xlfn.XLOOKUP(C134,customers!A133:$A$1001,customers!C133:$C$1001,,0)))</f>
        <v>orobins3o@salon.com</v>
      </c>
      <c r="H134" s="2" t="str">
        <f>_xlfn.XLOOKUP(C134,customers!$A$1:$A$1001,customers!$G$1:$G$1001,,0)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8">
        <f>INDEX([1]products!$A$1:$G$49,MATCH([1]orders!$D134,[1]products!$A$1:$A$49,0),MATCH([1]orders!K$1,[1]products!$A$1:$G$1,0))</f>
        <v>2.5</v>
      </c>
      <c r="L134" s="4">
        <f>INDEX(products!$A$1:$G$49,MATCH(orders!$D134,products!$A$1:$A$49,0),MATCH(orders!L$1,products!$A$1:$G$1,0))</f>
        <v>29.784999999999997</v>
      </c>
      <c r="M134" s="4">
        <f t="shared" si="6"/>
        <v>148.92499999999998</v>
      </c>
      <c r="N134" t="str">
        <f t="shared" si="7"/>
        <v>Арабика</v>
      </c>
      <c r="O134" t="str">
        <f t="shared" si="8"/>
        <v>Легкая</v>
      </c>
      <c r="P134" t="str">
        <f>_xlfn.XLOOKUP(orders[[#This Row],[Customer ID]],customers!$A$1:$A$1001,customers!$I$1:$I$1001,,0)</f>
        <v>Yes</v>
      </c>
    </row>
    <row r="135" spans="1:16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_xlfn.XLOOKUP(C135,customers!$A$1:$A$1001,customers!$B$1:$B$1001,,0)</f>
        <v>Othello Syseland</v>
      </c>
      <c r="G135" s="2" t="str" cm="1">
        <f t="array" ref="G135">IF(_xlfn.XLOOKUP(C135,customers!A134:$A$1001,customers!C134:$C$1001,,0)=0,"",(_xlfn.XLOOKUP(C135,customers!A134:$A$1001,customers!C134:$C$1001,,0)))</f>
        <v>osyseland3p@independent.co.uk</v>
      </c>
      <c r="H135" s="2" t="str">
        <f>_xlfn.XLOOKUP(C135,customers!$A$1:$A$1001,customers!$G$1:$G$1001,,0)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8">
        <f>INDEX([1]products!$A$1:$G$49,MATCH([1]orders!$D135,[1]products!$A$1:$A$49,0),MATCH([1]orders!K$1,[1]products!$A$1:$G$1,0))</f>
        <v>1</v>
      </c>
      <c r="L135" s="4">
        <f>INDEX(products!$A$1:$G$49,MATCH(orders!$D135,products!$A$1:$A$49,0),MATCH(orders!L$1,products!$A$1:$G$1,0))</f>
        <v>12.95</v>
      </c>
      <c r="M135" s="4">
        <f t="shared" si="6"/>
        <v>12.95</v>
      </c>
      <c r="N135" t="str">
        <f t="shared" si="7"/>
        <v>Либерика</v>
      </c>
      <c r="O135" t="str">
        <f t="shared" si="8"/>
        <v>Сильная</v>
      </c>
      <c r="P135" t="str">
        <f>_xlfn.XLOOKUP(orders[[#This Row],[Customer ID]],customers!$A$1:$A$1001,customers!$I$1:$I$1001,,0)</f>
        <v>No</v>
      </c>
    </row>
    <row r="136" spans="1:16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_xlfn.XLOOKUP(C136,customers!$A$1:$A$1001,customers!$B$1:$B$1001,,0)</f>
        <v>Ewell Hanby</v>
      </c>
      <c r="G136" s="2" t="str" cm="1">
        <f t="array" ref="G136">IF(_xlfn.XLOOKUP(C136,customers!A135:$A$1001,customers!C135:$C$1001,,0)=0,"",(_xlfn.XLOOKUP(C136,customers!A135:$A$1001,customers!C135:$C$1001,,0)))</f>
        <v/>
      </c>
      <c r="H136" s="2" t="str">
        <f>_xlfn.XLOOKUP(C136,customers!$A$1:$A$1001,customers!$G$1:$G$1001,,0)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8">
        <f>INDEX([1]products!$A$1:$G$49,MATCH([1]orders!$D136,[1]products!$A$1:$A$49,0),MATCH([1]orders!K$1,[1]products!$A$1:$G$1,0))</f>
        <v>2.5</v>
      </c>
      <c r="L136" s="4">
        <f>INDEX(products!$A$1:$G$49,MATCH(orders!$D136,products!$A$1:$A$49,0),MATCH(orders!L$1,products!$A$1:$G$1,0))</f>
        <v>31.624999999999996</v>
      </c>
      <c r="M136" s="4">
        <f t="shared" si="6"/>
        <v>94.874999999999986</v>
      </c>
      <c r="N136" t="str">
        <f t="shared" si="7"/>
        <v>Эксцельса</v>
      </c>
      <c r="O136" t="str">
        <f t="shared" si="8"/>
        <v>Средняя</v>
      </c>
      <c r="P136" t="str">
        <f>_xlfn.XLOOKUP(orders[[#This Row],[Customer ID]],customers!$A$1:$A$1001,customers!$I$1:$I$1001,,0)</f>
        <v>Yes</v>
      </c>
    </row>
    <row r="137" spans="1:16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_xlfn.XLOOKUP(C137,customers!$A$1:$A$1001,customers!$B$1:$B$1001,,0)</f>
        <v>Blancha McAmish</v>
      </c>
      <c r="G137" s="2" t="e" cm="1">
        <f t="array" ref="G137">IF(_xlfn.XLOOKUP(C137,customers!A136:$A$1001,customers!C136:$C$1001,,0)=0,"",(_xlfn.XLOOKUP(C137,customers!A136:$A$1001,customers!C136:$C$1001,,0)))</f>
        <v>#N/A</v>
      </c>
      <c r="H137" s="2" t="str">
        <f>_xlfn.XLOOKUP(C137,customers!$A$1:$A$1001,customers!$G$1:$G$1001,,0)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8">
        <f>INDEX([1]products!$A$1:$G$49,MATCH([1]orders!$D137,[1]products!$A$1:$A$49,0),MATCH([1]orders!K$1,[1]products!$A$1:$G$1,0))</f>
        <v>0.5</v>
      </c>
      <c r="L137" s="4">
        <f>INDEX(products!$A$1:$G$49,MATCH(orders!$D137,products!$A$1:$A$49,0),MATCH(orders!L$1,products!$A$1:$G$1,0))</f>
        <v>7.77</v>
      </c>
      <c r="M137" s="4">
        <f t="shared" si="6"/>
        <v>38.849999999999994</v>
      </c>
      <c r="N137" t="str">
        <f t="shared" si="7"/>
        <v>Арабика</v>
      </c>
      <c r="O137" t="str">
        <f t="shared" si="8"/>
        <v>Легкая</v>
      </c>
      <c r="P137" t="str">
        <f>_xlfn.XLOOKUP(orders[[#This Row],[Customer ID]],customers!$A$1:$A$1001,customers!$I$1:$I$1001,,0)</f>
        <v>Yes</v>
      </c>
    </row>
    <row r="138" spans="1:16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_xlfn.XLOOKUP(C138,customers!$A$1:$A$1001,customers!$B$1:$B$1001,,0)</f>
        <v>Lowell Keenleyside</v>
      </c>
      <c r="G138" s="2" t="str" cm="1">
        <f t="array" ref="G138">IF(_xlfn.XLOOKUP(C138,customers!A137:$A$1001,customers!C137:$C$1001,,0)=0,"",(_xlfn.XLOOKUP(C138,customers!A137:$A$1001,customers!C137:$C$1001,,0)))</f>
        <v>lkeenleyside3s@topsy.com</v>
      </c>
      <c r="H138" s="2" t="str">
        <f>_xlfn.XLOOKUP(C138,customers!$A$1:$A$1001,customers!$G$1:$G$1001,,0)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8">
        <f>INDEX([1]products!$A$1:$G$49,MATCH([1]orders!$D138,[1]products!$A$1:$A$49,0),MATCH([1]orders!K$1,[1]products!$A$1:$G$1,0))</f>
        <v>0.2</v>
      </c>
      <c r="L138" s="4">
        <f>INDEX(products!$A$1:$G$49,MATCH(orders!$D138,products!$A$1:$A$49,0),MATCH(orders!L$1,products!$A$1:$G$1,0))</f>
        <v>2.9849999999999999</v>
      </c>
      <c r="M138" s="4">
        <f t="shared" si="6"/>
        <v>11.94</v>
      </c>
      <c r="N138" t="str">
        <f t="shared" si="7"/>
        <v>Арабика</v>
      </c>
      <c r="O138" t="str">
        <f t="shared" si="8"/>
        <v>Сильная</v>
      </c>
      <c r="P138" t="str">
        <f>_xlfn.XLOOKUP(orders[[#This Row],[Customer ID]],customers!$A$1:$A$1001,customers!$I$1:$I$1001,,0)</f>
        <v>No</v>
      </c>
    </row>
    <row r="139" spans="1:16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_xlfn.XLOOKUP(C139,customers!$A$1:$A$1001,customers!$B$1:$B$1001,,0)</f>
        <v>Elonore Joliffe</v>
      </c>
      <c r="G139" s="2" t="str" cm="1">
        <f t="array" ref="G139">IF(_xlfn.XLOOKUP(C139,customers!A138:$A$1001,customers!C138:$C$1001,,0)=0,"",(_xlfn.XLOOKUP(C139,customers!A138:$A$1001,customers!C138:$C$1001,,0)))</f>
        <v/>
      </c>
      <c r="H139" s="2" t="str">
        <f>_xlfn.XLOOKUP(C139,customers!$A$1:$A$1001,customers!$G$1:$G$1001,,0)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8">
        <f>INDEX([1]products!$A$1:$G$49,MATCH([1]orders!$D139,[1]products!$A$1:$A$49,0),MATCH([1]orders!K$1,[1]products!$A$1:$G$1,0))</f>
        <v>2.5</v>
      </c>
      <c r="L139" s="4">
        <f>INDEX(products!$A$1:$G$49,MATCH(orders!$D139,products!$A$1:$A$49,0),MATCH(orders!L$1,products!$A$1:$G$1,0))</f>
        <v>34.154999999999994</v>
      </c>
      <c r="M139" s="4">
        <f t="shared" si="6"/>
        <v>102.46499999999997</v>
      </c>
      <c r="N139" t="str">
        <f t="shared" si="7"/>
        <v>Эксцельса</v>
      </c>
      <c r="O139" t="str">
        <f t="shared" si="8"/>
        <v>Легкая</v>
      </c>
      <c r="P139" t="str">
        <f>_xlfn.XLOOKUP(orders[[#This Row],[Customer ID]],customers!$A$1:$A$1001,customers!$I$1:$I$1001,,0)</f>
        <v>No</v>
      </c>
    </row>
    <row r="140" spans="1:16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_xlfn.XLOOKUP(C140,customers!$A$1:$A$1001,customers!$B$1:$B$1001,,0)</f>
        <v>Abraham Coleman</v>
      </c>
      <c r="G140" s="2" t="str" cm="1">
        <f t="array" ref="G140">IF(_xlfn.XLOOKUP(C140,customers!A139:$A$1001,customers!C139:$C$1001,,0)=0,"",(_xlfn.XLOOKUP(C140,customers!A139:$A$1001,customers!C139:$C$1001,,0)))</f>
        <v/>
      </c>
      <c r="H140" s="2" t="str">
        <f>_xlfn.XLOOKUP(C140,customers!$A$1:$A$1001,customers!$G$1:$G$1001,,0)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8">
        <f>INDEX([1]products!$A$1:$G$49,MATCH([1]orders!$D140,[1]products!$A$1:$A$49,0),MATCH([1]orders!K$1,[1]products!$A$1:$G$1,0))</f>
        <v>1</v>
      </c>
      <c r="L140" s="4">
        <f>INDEX(products!$A$1:$G$49,MATCH(orders!$D140,products!$A$1:$A$49,0),MATCH(orders!L$1,products!$A$1:$G$1,0))</f>
        <v>12.15</v>
      </c>
      <c r="M140" s="4">
        <f t="shared" si="6"/>
        <v>48.6</v>
      </c>
      <c r="N140" t="str">
        <f t="shared" si="7"/>
        <v>Эксцельса</v>
      </c>
      <c r="O140" t="str">
        <f t="shared" si="8"/>
        <v>Сильная</v>
      </c>
      <c r="P140" t="str">
        <f>_xlfn.XLOOKUP(orders[[#This Row],[Customer ID]],customers!$A$1:$A$1001,customers!$I$1:$I$1001,,0)</f>
        <v>No</v>
      </c>
    </row>
    <row r="141" spans="1:16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_xlfn.XLOOKUP(C141,customers!$A$1:$A$1001,customers!$B$1:$B$1001,,0)</f>
        <v>Rivy Farington</v>
      </c>
      <c r="G141" s="2" t="str" cm="1">
        <f t="array" ref="G141">IF(_xlfn.XLOOKUP(C141,customers!A140:$A$1001,customers!C140:$C$1001,,0)=0,"",(_xlfn.XLOOKUP(C141,customers!A140:$A$1001,customers!C140:$C$1001,,0)))</f>
        <v/>
      </c>
      <c r="H141" s="2" t="str">
        <f>_xlfn.XLOOKUP(C141,customers!$A$1:$A$1001,customers!$G$1:$G$1001,,0)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8">
        <f>INDEX([1]products!$A$1:$G$49,MATCH([1]orders!$D141,[1]products!$A$1:$A$49,0),MATCH([1]orders!K$1,[1]products!$A$1:$G$1,0))</f>
        <v>1</v>
      </c>
      <c r="L141" s="4">
        <f>INDEX(products!$A$1:$G$49,MATCH(orders!$D141,products!$A$1:$A$49,0),MATCH(orders!L$1,products!$A$1:$G$1,0))</f>
        <v>12.95</v>
      </c>
      <c r="M141" s="4">
        <f t="shared" si="6"/>
        <v>77.699999999999989</v>
      </c>
      <c r="N141" t="str">
        <f t="shared" si="7"/>
        <v>Либерика</v>
      </c>
      <c r="O141" t="str">
        <f t="shared" si="8"/>
        <v>Сильная</v>
      </c>
      <c r="P141" t="str">
        <f>_xlfn.XLOOKUP(orders[[#This Row],[Customer ID]],customers!$A$1:$A$1001,customers!$I$1:$I$1001,,0)</f>
        <v>Yes</v>
      </c>
    </row>
    <row r="142" spans="1:16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_xlfn.XLOOKUP(C142,customers!$A$1:$A$1001,customers!$B$1:$B$1001,,0)</f>
        <v>Vallie Kundt</v>
      </c>
      <c r="G142" s="2" t="str" cm="1">
        <f t="array" ref="G142">IF(_xlfn.XLOOKUP(C142,customers!A141:$A$1001,customers!C141:$C$1001,,0)=0,"",(_xlfn.XLOOKUP(C142,customers!A141:$A$1001,customers!C141:$C$1001,,0)))</f>
        <v>vkundt3w@bigcartel.com</v>
      </c>
      <c r="H142" s="2" t="str">
        <f>_xlfn.XLOOKUP(C142,customers!$A$1:$A$1001,customers!$G$1:$G$1001,,0)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8">
        <f>INDEX([1]products!$A$1:$G$49,MATCH([1]orders!$D142,[1]products!$A$1:$A$49,0),MATCH([1]orders!K$1,[1]products!$A$1:$G$1,0))</f>
        <v>2.5</v>
      </c>
      <c r="L142" s="4">
        <f>INDEX(products!$A$1:$G$49,MATCH(orders!$D142,products!$A$1:$A$49,0),MATCH(orders!L$1,products!$A$1:$G$1,0))</f>
        <v>29.784999999999997</v>
      </c>
      <c r="M142" s="4">
        <f t="shared" si="6"/>
        <v>29.784999999999997</v>
      </c>
      <c r="N142" t="str">
        <f t="shared" si="7"/>
        <v>Либерика</v>
      </c>
      <c r="O142" t="str">
        <f t="shared" si="8"/>
        <v>Сильная</v>
      </c>
      <c r="P142" t="str">
        <f>_xlfn.XLOOKUP(orders[[#This Row],[Customer ID]],customers!$A$1:$A$1001,customers!$I$1:$I$1001,,0)</f>
        <v>Yes</v>
      </c>
    </row>
    <row r="143" spans="1:16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_xlfn.XLOOKUP(C143,customers!$A$1:$A$1001,customers!$B$1:$B$1001,,0)</f>
        <v>Boyd Bett</v>
      </c>
      <c r="G143" s="2" t="str" cm="1">
        <f t="array" ref="G143">IF(_xlfn.XLOOKUP(C143,customers!A142:$A$1001,customers!C142:$C$1001,,0)=0,"",(_xlfn.XLOOKUP(C143,customers!A142:$A$1001,customers!C142:$C$1001,,0)))</f>
        <v>bbett3x@google.de</v>
      </c>
      <c r="H143" s="2" t="str">
        <f>_xlfn.XLOOKUP(C143,customers!$A$1:$A$1001,customers!$G$1:$G$1001,,0)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8">
        <f>INDEX([1]products!$A$1:$G$49,MATCH([1]orders!$D143,[1]products!$A$1:$A$49,0),MATCH([1]orders!K$1,[1]products!$A$1:$G$1,0))</f>
        <v>0.2</v>
      </c>
      <c r="L143" s="4">
        <f>INDEX(products!$A$1:$G$49,MATCH(orders!$D143,products!$A$1:$A$49,0),MATCH(orders!L$1,products!$A$1:$G$1,0))</f>
        <v>3.8849999999999998</v>
      </c>
      <c r="M143" s="4">
        <f t="shared" si="6"/>
        <v>15.54</v>
      </c>
      <c r="N143" t="str">
        <f t="shared" si="7"/>
        <v>Арабика</v>
      </c>
      <c r="O143" t="str">
        <f t="shared" si="8"/>
        <v>Легкая</v>
      </c>
      <c r="P143" t="str">
        <f>_xlfn.XLOOKUP(orders[[#This Row],[Customer ID]],customers!$A$1:$A$1001,customers!$I$1:$I$1001,,0)</f>
        <v>Yes</v>
      </c>
    </row>
    <row r="144" spans="1:16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_xlfn.XLOOKUP(C144,customers!$A$1:$A$1001,customers!$B$1:$B$1001,,0)</f>
        <v>Julio Armytage</v>
      </c>
      <c r="G144" s="2" t="str" cm="1">
        <f t="array" ref="G144">IF(_xlfn.XLOOKUP(C144,customers!A143:$A$1001,customers!C143:$C$1001,,0)=0,"",(_xlfn.XLOOKUP(C144,customers!A143:$A$1001,customers!C143:$C$1001,,0)))</f>
        <v/>
      </c>
      <c r="H144" s="2" t="str">
        <f>_xlfn.XLOOKUP(C144,customers!$A$1:$A$1001,customers!$G$1:$G$1001,,0)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8">
        <f>INDEX([1]products!$A$1:$G$49,MATCH([1]orders!$D144,[1]products!$A$1:$A$49,0),MATCH([1]orders!K$1,[1]products!$A$1:$G$1,0))</f>
        <v>2.5</v>
      </c>
      <c r="L144" s="4">
        <f>INDEX(products!$A$1:$G$49,MATCH(orders!$D144,products!$A$1:$A$49,0),MATCH(orders!L$1,products!$A$1:$G$1,0))</f>
        <v>34.154999999999994</v>
      </c>
      <c r="M144" s="4">
        <f t="shared" si="6"/>
        <v>136.61999999999998</v>
      </c>
      <c r="N144" t="str">
        <f t="shared" si="7"/>
        <v>Эксцельса</v>
      </c>
      <c r="O144" t="str">
        <f t="shared" si="8"/>
        <v>Легкая</v>
      </c>
      <c r="P144" t="str">
        <f>_xlfn.XLOOKUP(orders[[#This Row],[Customer ID]],customers!$A$1:$A$1001,customers!$I$1:$I$1001,,0)</f>
        <v>Yes</v>
      </c>
    </row>
    <row r="145" spans="1:16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_xlfn.XLOOKUP(C145,customers!$A$1:$A$1001,customers!$B$1:$B$1001,,0)</f>
        <v>Deana Staite</v>
      </c>
      <c r="G145" s="2" t="str" cm="1">
        <f t="array" ref="G145">IF(_xlfn.XLOOKUP(C145,customers!A144:$A$1001,customers!C144:$C$1001,,0)=0,"",(_xlfn.XLOOKUP(C145,customers!A144:$A$1001,customers!C144:$C$1001,,0)))</f>
        <v>dstaite3z@scientificamerican.com</v>
      </c>
      <c r="H145" s="2" t="str">
        <f>_xlfn.XLOOKUP(C145,customers!$A$1:$A$1001,customers!$G$1:$G$1001,,0)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8">
        <f>INDEX([1]products!$A$1:$G$49,MATCH([1]orders!$D145,[1]products!$A$1:$A$49,0),MATCH([1]orders!K$1,[1]products!$A$1:$G$1,0))</f>
        <v>0.5</v>
      </c>
      <c r="L145" s="4">
        <f>INDEX(products!$A$1:$G$49,MATCH(orders!$D145,products!$A$1:$A$49,0),MATCH(orders!L$1,products!$A$1:$G$1,0))</f>
        <v>8.73</v>
      </c>
      <c r="M145" s="4">
        <f t="shared" si="6"/>
        <v>17.46</v>
      </c>
      <c r="N145" t="str">
        <f t="shared" si="7"/>
        <v>Либерика</v>
      </c>
      <c r="O145" t="str">
        <f t="shared" si="8"/>
        <v>Средняя</v>
      </c>
      <c r="P145" t="str">
        <f>_xlfn.XLOOKUP(orders[[#This Row],[Customer ID]],customers!$A$1:$A$1001,customers!$I$1:$I$1001,,0)</f>
        <v>No</v>
      </c>
    </row>
    <row r="146" spans="1:16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_xlfn.XLOOKUP(C146,customers!$A$1:$A$1001,customers!$B$1:$B$1001,,0)</f>
        <v>Winn Keyse</v>
      </c>
      <c r="G146" s="2" t="str" cm="1">
        <f t="array" ref="G146">IF(_xlfn.XLOOKUP(C146,customers!A145:$A$1001,customers!C145:$C$1001,,0)=0,"",(_xlfn.XLOOKUP(C146,customers!A145:$A$1001,customers!C145:$C$1001,,0)))</f>
        <v>wkeyse40@apple.com</v>
      </c>
      <c r="H146" s="2" t="str">
        <f>_xlfn.XLOOKUP(C146,customers!$A$1:$A$1001,customers!$G$1:$G$1001,,0)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8">
        <f>INDEX([1]products!$A$1:$G$49,MATCH([1]orders!$D146,[1]products!$A$1:$A$49,0),MATCH([1]orders!K$1,[1]products!$A$1:$G$1,0))</f>
        <v>2.5</v>
      </c>
      <c r="L146" s="4">
        <f>INDEX(products!$A$1:$G$49,MATCH(orders!$D146,products!$A$1:$A$49,0),MATCH(orders!L$1,products!$A$1:$G$1,0))</f>
        <v>34.154999999999994</v>
      </c>
      <c r="M146" s="4">
        <f t="shared" si="6"/>
        <v>68.309999999999988</v>
      </c>
      <c r="N146" t="str">
        <f t="shared" si="7"/>
        <v>Эксцельса</v>
      </c>
      <c r="O146" t="str">
        <f t="shared" si="8"/>
        <v>Легкая</v>
      </c>
      <c r="P146" t="str">
        <f>_xlfn.XLOOKUP(orders[[#This Row],[Customer ID]],customers!$A$1:$A$1001,customers!$I$1:$I$1001,,0)</f>
        <v>Yes</v>
      </c>
    </row>
    <row r="147" spans="1:16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_xlfn.XLOOKUP(C147,customers!$A$1:$A$1001,customers!$B$1:$B$1001,,0)</f>
        <v>Osmund Clausen-Thue</v>
      </c>
      <c r="G147" s="2" t="str" cm="1">
        <f t="array" ref="G147">IF(_xlfn.XLOOKUP(C147,customers!A146:$A$1001,customers!C146:$C$1001,,0)=0,"",(_xlfn.XLOOKUP(C147,customers!A146:$A$1001,customers!C146:$C$1001,,0)))</f>
        <v>oclausenthue41@marriott.com</v>
      </c>
      <c r="H147" s="2" t="str">
        <f>_xlfn.XLOOKUP(C147,customers!$A$1:$A$1001,customers!$G$1:$G$1001,,0)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8">
        <f>INDEX([1]products!$A$1:$G$49,MATCH([1]orders!$D147,[1]products!$A$1:$A$49,0),MATCH([1]orders!K$1,[1]products!$A$1:$G$1,0))</f>
        <v>0.2</v>
      </c>
      <c r="L147" s="4">
        <f>INDEX(products!$A$1:$G$49,MATCH(orders!$D147,products!$A$1:$A$49,0),MATCH(orders!L$1,products!$A$1:$G$1,0))</f>
        <v>4.3650000000000002</v>
      </c>
      <c r="M147" s="4">
        <f t="shared" si="6"/>
        <v>17.46</v>
      </c>
      <c r="N147" t="str">
        <f t="shared" si="7"/>
        <v>Либерика</v>
      </c>
      <c r="O147" t="str">
        <f t="shared" si="8"/>
        <v>Средняя</v>
      </c>
      <c r="P147" t="str">
        <f>_xlfn.XLOOKUP(orders[[#This Row],[Customer ID]],customers!$A$1:$A$1001,customers!$I$1:$I$1001,,0)</f>
        <v>No</v>
      </c>
    </row>
    <row r="148" spans="1:16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_xlfn.XLOOKUP(C148,customers!$A$1:$A$1001,customers!$B$1:$B$1001,,0)</f>
        <v>Leonore Francisco</v>
      </c>
      <c r="G148" s="2" t="str" cm="1">
        <f t="array" ref="G148">IF(_xlfn.XLOOKUP(C148,customers!A147:$A$1001,customers!C147:$C$1001,,0)=0,"",(_xlfn.XLOOKUP(C148,customers!A147:$A$1001,customers!C147:$C$1001,,0)))</f>
        <v>lfrancisco42@fema.gov</v>
      </c>
      <c r="H148" s="2" t="str">
        <f>_xlfn.XLOOKUP(C148,customers!$A$1:$A$1001,customers!$G$1:$G$1001,,0)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8">
        <f>INDEX([1]products!$A$1:$G$49,MATCH([1]orders!$D148,[1]products!$A$1:$A$49,0),MATCH([1]orders!K$1,[1]products!$A$1:$G$1,0))</f>
        <v>1</v>
      </c>
      <c r="L148" s="4">
        <f>INDEX(products!$A$1:$G$49,MATCH(orders!$D148,products!$A$1:$A$49,0),MATCH(orders!L$1,products!$A$1:$G$1,0))</f>
        <v>14.55</v>
      </c>
      <c r="M148" s="4">
        <f t="shared" si="6"/>
        <v>43.650000000000006</v>
      </c>
      <c r="N148" t="str">
        <f t="shared" si="7"/>
        <v>Либерика</v>
      </c>
      <c r="O148" t="str">
        <f t="shared" si="8"/>
        <v>Средняя</v>
      </c>
      <c r="P148" t="str">
        <f>_xlfn.XLOOKUP(orders[[#This Row],[Customer ID]],customers!$A$1:$A$1001,customers!$I$1:$I$1001,,0)</f>
        <v>No</v>
      </c>
    </row>
    <row r="149" spans="1:16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_xlfn.XLOOKUP(C149,customers!$A$1:$A$1001,customers!$B$1:$B$1001,,0)</f>
        <v>Leonore Francisco</v>
      </c>
      <c r="G149" s="2" t="str" cm="1">
        <f t="array" ref="G149">IF(_xlfn.XLOOKUP(C149,customers!A148:$A$1001,customers!C148:$C$1001,,0)=0,"",(_xlfn.XLOOKUP(C149,customers!A148:$A$1001,customers!C148:$C$1001,,0)))</f>
        <v>lfrancisco42@fema.gov</v>
      </c>
      <c r="H149" s="2" t="str">
        <f>_xlfn.XLOOKUP(C149,customers!$A$1:$A$1001,customers!$G$1:$G$1001,,0)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8">
        <f>INDEX([1]products!$A$1:$G$49,MATCH([1]orders!$D149,[1]products!$A$1:$A$49,0),MATCH([1]orders!K$1,[1]products!$A$1:$G$1,0))</f>
        <v>1</v>
      </c>
      <c r="L149" s="4">
        <f>INDEX(products!$A$1:$G$49,MATCH(orders!$D149,products!$A$1:$A$49,0),MATCH(orders!L$1,products!$A$1:$G$1,0))</f>
        <v>13.75</v>
      </c>
      <c r="M149" s="4">
        <f t="shared" si="6"/>
        <v>27.5</v>
      </c>
      <c r="N149" t="str">
        <f t="shared" si="7"/>
        <v>Эксцельса</v>
      </c>
      <c r="O149" t="str">
        <f t="shared" si="8"/>
        <v>Средняя</v>
      </c>
      <c r="P149" t="str">
        <f>_xlfn.XLOOKUP(orders[[#This Row],[Customer ID]],customers!$A$1:$A$1001,customers!$I$1:$I$1001,,0)</f>
        <v>No</v>
      </c>
    </row>
    <row r="150" spans="1:16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_xlfn.XLOOKUP(C150,customers!$A$1:$A$1001,customers!$B$1:$B$1001,,0)</f>
        <v>Giacobo Skingle</v>
      </c>
      <c r="G150" s="2" t="str" cm="1">
        <f t="array" ref="G150">IF(_xlfn.XLOOKUP(C150,customers!A149:$A$1001,customers!C149:$C$1001,,0)=0,"",(_xlfn.XLOOKUP(C150,customers!A149:$A$1001,customers!C149:$C$1001,,0)))</f>
        <v>gskingle44@clickbank.net</v>
      </c>
      <c r="H150" s="2" t="str">
        <f>_xlfn.XLOOKUP(C150,customers!$A$1:$A$1001,customers!$G$1:$G$1001,,0)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8">
        <f>INDEX([1]products!$A$1:$G$49,MATCH([1]orders!$D150,[1]products!$A$1:$A$49,0),MATCH([1]orders!K$1,[1]products!$A$1:$G$1,0))</f>
        <v>0.2</v>
      </c>
      <c r="L150" s="4">
        <f>INDEX(products!$A$1:$G$49,MATCH(orders!$D150,products!$A$1:$A$49,0),MATCH(orders!L$1,products!$A$1:$G$1,0))</f>
        <v>3.645</v>
      </c>
      <c r="M150" s="4">
        <f t="shared" si="6"/>
        <v>18.225000000000001</v>
      </c>
      <c r="N150" t="str">
        <f t="shared" si="7"/>
        <v>Эксцельса</v>
      </c>
      <c r="O150" t="str">
        <f t="shared" si="8"/>
        <v>Сильная</v>
      </c>
      <c r="P150" t="str">
        <f>_xlfn.XLOOKUP(orders[[#This Row],[Customer ID]],customers!$A$1:$A$1001,customers!$I$1:$I$1001,,0)</f>
        <v>Yes</v>
      </c>
    </row>
    <row r="151" spans="1:16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_xlfn.XLOOKUP(C151,customers!$A$1:$A$1001,customers!$B$1:$B$1001,,0)</f>
        <v>Gerard Pirdy</v>
      </c>
      <c r="G151" s="2" t="str" cm="1">
        <f t="array" ref="G151">IF(_xlfn.XLOOKUP(C151,customers!A150:$A$1001,customers!C150:$C$1001,,0)=0,"",(_xlfn.XLOOKUP(C151,customers!A150:$A$1001,customers!C150:$C$1001,,0)))</f>
        <v/>
      </c>
      <c r="H151" s="2" t="str">
        <f>_xlfn.XLOOKUP(C151,customers!$A$1:$A$1001,customers!$G$1:$G$1001,,0)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8">
        <f>INDEX([1]products!$A$1:$G$49,MATCH([1]orders!$D151,[1]products!$A$1:$A$49,0),MATCH([1]orders!K$1,[1]products!$A$1:$G$1,0))</f>
        <v>2.5</v>
      </c>
      <c r="L151" s="4">
        <f>INDEX(products!$A$1:$G$49,MATCH(orders!$D151,products!$A$1:$A$49,0),MATCH(orders!L$1,products!$A$1:$G$1,0))</f>
        <v>25.874999999999996</v>
      </c>
      <c r="M151" s="4">
        <f t="shared" si="6"/>
        <v>51.749999999999993</v>
      </c>
      <c r="N151" t="str">
        <f t="shared" si="7"/>
        <v>Арабика</v>
      </c>
      <c r="O151" t="str">
        <f t="shared" si="8"/>
        <v>Средняя</v>
      </c>
      <c r="P151" t="str">
        <f>_xlfn.XLOOKUP(orders[[#This Row],[Customer ID]],customers!$A$1:$A$1001,customers!$I$1:$I$1001,,0)</f>
        <v>Yes</v>
      </c>
    </row>
    <row r="152" spans="1:16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_xlfn.XLOOKUP(C152,customers!$A$1:$A$1001,customers!$B$1:$B$1001,,0)</f>
        <v>Jacinthe Balsillie</v>
      </c>
      <c r="G152" s="2" t="str" cm="1">
        <f t="array" ref="G152">IF(_xlfn.XLOOKUP(C152,customers!A151:$A$1001,customers!C151:$C$1001,,0)=0,"",(_xlfn.XLOOKUP(C152,customers!A151:$A$1001,customers!C151:$C$1001,,0)))</f>
        <v>jbalsillie46@princeton.edu</v>
      </c>
      <c r="H152" s="2" t="str">
        <f>_xlfn.XLOOKUP(C152,customers!$A$1:$A$1001,customers!$G$1:$G$1001,,0)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8">
        <f>INDEX([1]products!$A$1:$G$49,MATCH([1]orders!$D152,[1]products!$A$1:$A$49,0),MATCH([1]orders!K$1,[1]products!$A$1:$G$1,0))</f>
        <v>1</v>
      </c>
      <c r="L152" s="4">
        <f>INDEX(products!$A$1:$G$49,MATCH(orders!$D152,products!$A$1:$A$49,0),MATCH(orders!L$1,products!$A$1:$G$1,0))</f>
        <v>12.95</v>
      </c>
      <c r="M152" s="4">
        <f t="shared" si="6"/>
        <v>12.95</v>
      </c>
      <c r="N152" t="str">
        <f t="shared" si="7"/>
        <v>Либерика</v>
      </c>
      <c r="O152" t="str">
        <f t="shared" si="8"/>
        <v>Сильная</v>
      </c>
      <c r="P152" t="str">
        <f>_xlfn.XLOOKUP(orders[[#This Row],[Customer ID]],customers!$A$1:$A$1001,customers!$I$1:$I$1001,,0)</f>
        <v>Yes</v>
      </c>
    </row>
    <row r="153" spans="1:16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_xlfn.XLOOKUP(C153,customers!$A$1:$A$1001,customers!$B$1:$B$1001,,0)</f>
        <v>Quinton Fouracres</v>
      </c>
      <c r="G153" s="2" t="str" cm="1">
        <f t="array" ref="G153">IF(_xlfn.XLOOKUP(C153,customers!A152:$A$1001,customers!C152:$C$1001,,0)=0,"",(_xlfn.XLOOKUP(C153,customers!A152:$A$1001,customers!C152:$C$1001,,0)))</f>
        <v/>
      </c>
      <c r="H153" s="2" t="str">
        <f>_xlfn.XLOOKUP(C153,customers!$A$1:$A$1001,customers!$G$1:$G$1001,,0)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8">
        <f>INDEX([1]products!$A$1:$G$49,MATCH([1]orders!$D153,[1]products!$A$1:$A$49,0),MATCH([1]orders!K$1,[1]products!$A$1:$G$1,0))</f>
        <v>1</v>
      </c>
      <c r="L153" s="4">
        <f>INDEX(products!$A$1:$G$49,MATCH(orders!$D153,products!$A$1:$A$49,0),MATCH(orders!L$1,products!$A$1:$G$1,0))</f>
        <v>11.25</v>
      </c>
      <c r="M153" s="4">
        <f t="shared" si="6"/>
        <v>33.75</v>
      </c>
      <c r="N153" t="str">
        <f t="shared" si="7"/>
        <v>Арабика</v>
      </c>
      <c r="O153" t="str">
        <f t="shared" si="8"/>
        <v>Средняя</v>
      </c>
      <c r="P153" t="str">
        <f>_xlfn.XLOOKUP(orders[[#This Row],[Customer ID]],customers!$A$1:$A$1001,customers!$I$1:$I$1001,,0)</f>
        <v>Yes</v>
      </c>
    </row>
    <row r="154" spans="1:16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_xlfn.XLOOKUP(C154,customers!$A$1:$A$1001,customers!$B$1:$B$1001,,0)</f>
        <v>Bettina Leffek</v>
      </c>
      <c r="G154" s="2" t="str" cm="1">
        <f t="array" ref="G154">IF(_xlfn.XLOOKUP(C154,customers!A153:$A$1001,customers!C153:$C$1001,,0)=0,"",(_xlfn.XLOOKUP(C154,customers!A153:$A$1001,customers!C153:$C$1001,,0)))</f>
        <v>bleffek48@ning.com</v>
      </c>
      <c r="H154" s="2" t="str">
        <f>_xlfn.XLOOKUP(C154,customers!$A$1:$A$1001,customers!$G$1:$G$1001,,0)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8">
        <f>INDEX([1]products!$A$1:$G$49,MATCH([1]orders!$D154,[1]products!$A$1:$A$49,0),MATCH([1]orders!K$1,[1]products!$A$1:$G$1,0))</f>
        <v>2.5</v>
      </c>
      <c r="L154" s="4">
        <f>INDEX(products!$A$1:$G$49,MATCH(orders!$D154,products!$A$1:$A$49,0),MATCH(orders!L$1,products!$A$1:$G$1,0))</f>
        <v>22.884999999999998</v>
      </c>
      <c r="M154" s="4">
        <f t="shared" si="6"/>
        <v>68.655000000000001</v>
      </c>
      <c r="N154" t="str">
        <f t="shared" si="7"/>
        <v>Робуста</v>
      </c>
      <c r="O154" t="str">
        <f t="shared" si="8"/>
        <v>Средняя</v>
      </c>
      <c r="P154" t="str">
        <f>_xlfn.XLOOKUP(orders[[#This Row],[Customer ID]],customers!$A$1:$A$1001,customers!$I$1:$I$1001,,0)</f>
        <v>Yes</v>
      </c>
    </row>
    <row r="155" spans="1:16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_xlfn.XLOOKUP(C155,customers!$A$1:$A$1001,customers!$B$1:$B$1001,,0)</f>
        <v>Hetti Penson</v>
      </c>
      <c r="G155" s="2" t="str" cm="1">
        <f t="array" ref="G155">IF(_xlfn.XLOOKUP(C155,customers!A154:$A$1001,customers!C154:$C$1001,,0)=0,"",(_xlfn.XLOOKUP(C155,customers!A154:$A$1001,customers!C154:$C$1001,,0)))</f>
        <v/>
      </c>
      <c r="H155" s="2" t="str">
        <f>_xlfn.XLOOKUP(C155,customers!$A$1:$A$1001,customers!$G$1:$G$1001,,0)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8">
        <f>INDEX([1]products!$A$1:$G$49,MATCH([1]orders!$D155,[1]products!$A$1:$A$49,0),MATCH([1]orders!K$1,[1]products!$A$1:$G$1,0))</f>
        <v>0.2</v>
      </c>
      <c r="L155" s="4">
        <f>INDEX(products!$A$1:$G$49,MATCH(orders!$D155,products!$A$1:$A$49,0),MATCH(orders!L$1,products!$A$1:$G$1,0))</f>
        <v>2.6849999999999996</v>
      </c>
      <c r="M155" s="4">
        <f t="shared" si="6"/>
        <v>2.6849999999999996</v>
      </c>
      <c r="N155" t="str">
        <f t="shared" si="7"/>
        <v>Робуста</v>
      </c>
      <c r="O155" t="str">
        <f t="shared" si="8"/>
        <v>Сильная</v>
      </c>
      <c r="P155" t="str">
        <f>_xlfn.XLOOKUP(orders[[#This Row],[Customer ID]],customers!$A$1:$A$1001,customers!$I$1:$I$1001,,0)</f>
        <v>No</v>
      </c>
    </row>
    <row r="156" spans="1:16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_xlfn.XLOOKUP(C156,customers!$A$1:$A$1001,customers!$B$1:$B$1001,,0)</f>
        <v>Jocko Pray</v>
      </c>
      <c r="G156" s="2" t="str" cm="1">
        <f t="array" ref="G156">IF(_xlfn.XLOOKUP(C156,customers!A155:$A$1001,customers!C155:$C$1001,,0)=0,"",(_xlfn.XLOOKUP(C156,customers!A155:$A$1001,customers!C155:$C$1001,,0)))</f>
        <v>jpray4a@youtube.com</v>
      </c>
      <c r="H156" s="2" t="str">
        <f>_xlfn.XLOOKUP(C156,customers!$A$1:$A$1001,customers!$G$1:$G$1001,,0)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8">
        <f>INDEX([1]products!$A$1:$G$49,MATCH([1]orders!$D156,[1]products!$A$1:$A$49,0),MATCH([1]orders!K$1,[1]products!$A$1:$G$1,0))</f>
        <v>2.5</v>
      </c>
      <c r="L156" s="4">
        <f>INDEX(products!$A$1:$G$49,MATCH(orders!$D156,products!$A$1:$A$49,0),MATCH(orders!L$1,products!$A$1:$G$1,0))</f>
        <v>22.884999999999998</v>
      </c>
      <c r="M156" s="4">
        <f t="shared" si="6"/>
        <v>114.42499999999998</v>
      </c>
      <c r="N156" t="str">
        <f t="shared" si="7"/>
        <v>Арабика</v>
      </c>
      <c r="O156" t="str">
        <f t="shared" si="8"/>
        <v>Сильная</v>
      </c>
      <c r="P156" t="str">
        <f>_xlfn.XLOOKUP(orders[[#This Row],[Customer ID]],customers!$A$1:$A$1001,customers!$I$1:$I$1001,,0)</f>
        <v>No</v>
      </c>
    </row>
    <row r="157" spans="1:16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_xlfn.XLOOKUP(C157,customers!$A$1:$A$1001,customers!$B$1:$B$1001,,0)</f>
        <v>Grete Holborn</v>
      </c>
      <c r="G157" s="2" t="str" cm="1">
        <f t="array" ref="G157">IF(_xlfn.XLOOKUP(C157,customers!A156:$A$1001,customers!C156:$C$1001,,0)=0,"",(_xlfn.XLOOKUP(C157,customers!A156:$A$1001,customers!C156:$C$1001,,0)))</f>
        <v>gholborn4b@ow.ly</v>
      </c>
      <c r="H157" s="2" t="str">
        <f>_xlfn.XLOOKUP(C157,customers!$A$1:$A$1001,customers!$G$1:$G$1001,,0)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8">
        <f>INDEX([1]products!$A$1:$G$49,MATCH([1]orders!$D157,[1]products!$A$1:$A$49,0),MATCH([1]orders!K$1,[1]products!$A$1:$G$1,0))</f>
        <v>2.5</v>
      </c>
      <c r="L157" s="4">
        <f>INDEX(products!$A$1:$G$49,MATCH(orders!$D157,products!$A$1:$A$49,0),MATCH(orders!L$1,products!$A$1:$G$1,0))</f>
        <v>25.874999999999996</v>
      </c>
      <c r="M157" s="4">
        <f t="shared" si="6"/>
        <v>155.24999999999997</v>
      </c>
      <c r="N157" t="str">
        <f t="shared" si="7"/>
        <v>Арабика</v>
      </c>
      <c r="O157" t="str">
        <f t="shared" si="8"/>
        <v>Средняя</v>
      </c>
      <c r="P157" t="str">
        <f>_xlfn.XLOOKUP(orders[[#This Row],[Customer ID]],customers!$A$1:$A$1001,customers!$I$1:$I$1001,,0)</f>
        <v>Yes</v>
      </c>
    </row>
    <row r="158" spans="1:16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_xlfn.XLOOKUP(C158,customers!$A$1:$A$1001,customers!$B$1:$B$1001,,0)</f>
        <v>Fielding Keinrat</v>
      </c>
      <c r="G158" s="2" t="str" cm="1">
        <f t="array" ref="G158">IF(_xlfn.XLOOKUP(C158,customers!A157:$A$1001,customers!C157:$C$1001,,0)=0,"",(_xlfn.XLOOKUP(C158,customers!A157:$A$1001,customers!C157:$C$1001,,0)))</f>
        <v>fkeinrat4c@dailymail.co.uk</v>
      </c>
      <c r="H158" s="2" t="str">
        <f>_xlfn.XLOOKUP(C158,customers!$A$1:$A$1001,customers!$G$1:$G$1001,,0)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8">
        <f>INDEX([1]products!$A$1:$G$49,MATCH([1]orders!$D158,[1]products!$A$1:$A$49,0),MATCH([1]orders!K$1,[1]products!$A$1:$G$1,0))</f>
        <v>2.5</v>
      </c>
      <c r="L158" s="4">
        <f>INDEX(products!$A$1:$G$49,MATCH(orders!$D158,products!$A$1:$A$49,0),MATCH(orders!L$1,products!$A$1:$G$1,0))</f>
        <v>25.874999999999996</v>
      </c>
      <c r="M158" s="4">
        <f t="shared" si="6"/>
        <v>77.624999999999986</v>
      </c>
      <c r="N158" t="str">
        <f t="shared" si="7"/>
        <v>Арабика</v>
      </c>
      <c r="O158" t="str">
        <f t="shared" si="8"/>
        <v>Средняя</v>
      </c>
      <c r="P158" t="str">
        <f>_xlfn.XLOOKUP(orders[[#This Row],[Customer ID]],customers!$A$1:$A$1001,customers!$I$1:$I$1001,,0)</f>
        <v>Yes</v>
      </c>
    </row>
    <row r="159" spans="1:16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_xlfn.XLOOKUP(C159,customers!$A$1:$A$1001,customers!$B$1:$B$1001,,0)</f>
        <v>Paulo Yea</v>
      </c>
      <c r="G159" s="2" t="str" cm="1">
        <f t="array" ref="G159">IF(_xlfn.XLOOKUP(C159,customers!A158:$A$1001,customers!C158:$C$1001,,0)=0,"",(_xlfn.XLOOKUP(C159,customers!A158:$A$1001,customers!C158:$C$1001,,0)))</f>
        <v>pyea4d@aol.com</v>
      </c>
      <c r="H159" s="2" t="str">
        <f>_xlfn.XLOOKUP(C159,customers!$A$1:$A$1001,customers!$G$1:$G$1001,,0)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8">
        <f>INDEX([1]products!$A$1:$G$49,MATCH([1]orders!$D159,[1]products!$A$1:$A$49,0),MATCH([1]orders!K$1,[1]products!$A$1:$G$1,0))</f>
        <v>2.5</v>
      </c>
      <c r="L159" s="4">
        <f>INDEX(products!$A$1:$G$49,MATCH(orders!$D159,products!$A$1:$A$49,0),MATCH(orders!L$1,products!$A$1:$G$1,0))</f>
        <v>20.584999999999997</v>
      </c>
      <c r="M159" s="4">
        <f t="shared" si="6"/>
        <v>61.754999999999995</v>
      </c>
      <c r="N159" t="str">
        <f t="shared" si="7"/>
        <v>Робуста</v>
      </c>
      <c r="O159" t="str">
        <f t="shared" si="8"/>
        <v>Сильная</v>
      </c>
      <c r="P159" t="str">
        <f>_xlfn.XLOOKUP(orders[[#This Row],[Customer ID]],customers!$A$1:$A$1001,customers!$I$1:$I$1001,,0)</f>
        <v>No</v>
      </c>
    </row>
    <row r="160" spans="1:16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_xlfn.XLOOKUP(C160,customers!$A$1:$A$1001,customers!$B$1:$B$1001,,0)</f>
        <v>Say Risborough</v>
      </c>
      <c r="G160" s="2" t="str" cm="1">
        <f t="array" ref="G160">IF(_xlfn.XLOOKUP(C160,customers!A159:$A$1001,customers!C159:$C$1001,,0)=0,"",(_xlfn.XLOOKUP(C160,customers!A159:$A$1001,customers!C159:$C$1001,,0)))</f>
        <v/>
      </c>
      <c r="H160" s="2" t="str">
        <f>_xlfn.XLOOKUP(C160,customers!$A$1:$A$1001,customers!$G$1:$G$1001,,0)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8">
        <f>INDEX([1]products!$A$1:$G$49,MATCH([1]orders!$D160,[1]products!$A$1:$A$49,0),MATCH([1]orders!K$1,[1]products!$A$1:$G$1,0))</f>
        <v>2.5</v>
      </c>
      <c r="L160" s="4">
        <f>INDEX(products!$A$1:$G$49,MATCH(orders!$D160,products!$A$1:$A$49,0),MATCH(orders!L$1,products!$A$1:$G$1,0))</f>
        <v>20.584999999999997</v>
      </c>
      <c r="M160" s="4">
        <f t="shared" si="6"/>
        <v>123.50999999999999</v>
      </c>
      <c r="N160" t="str">
        <f t="shared" si="7"/>
        <v>Робуста</v>
      </c>
      <c r="O160" t="str">
        <f t="shared" si="8"/>
        <v>Сильная</v>
      </c>
      <c r="P160" t="str">
        <f>_xlfn.XLOOKUP(orders[[#This Row],[Customer ID]],customers!$A$1:$A$1001,customers!$I$1:$I$1001,,0)</f>
        <v>Yes</v>
      </c>
    </row>
    <row r="161" spans="1:16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_xlfn.XLOOKUP(C161,customers!$A$1:$A$1001,customers!$B$1:$B$1001,,0)</f>
        <v>Alexa Sizey</v>
      </c>
      <c r="G161" s="2" t="str" cm="1">
        <f t="array" ref="G161">IF(_xlfn.XLOOKUP(C161,customers!A160:$A$1001,customers!C160:$C$1001,,0)=0,"",(_xlfn.XLOOKUP(C161,customers!A160:$A$1001,customers!C160:$C$1001,,0)))</f>
        <v/>
      </c>
      <c r="H161" s="2" t="str">
        <f>_xlfn.XLOOKUP(C161,customers!$A$1:$A$1001,customers!$G$1:$G$1001,,0)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8">
        <f>INDEX([1]products!$A$1:$G$49,MATCH([1]orders!$D161,[1]products!$A$1:$A$49,0),MATCH([1]orders!K$1,[1]products!$A$1:$G$1,0))</f>
        <v>2.5</v>
      </c>
      <c r="L161" s="4">
        <f>INDEX(products!$A$1:$G$49,MATCH(orders!$D161,products!$A$1:$A$49,0),MATCH(orders!L$1,products!$A$1:$G$1,0))</f>
        <v>36.454999999999998</v>
      </c>
      <c r="M161" s="4">
        <f t="shared" si="6"/>
        <v>218.73</v>
      </c>
      <c r="N161" t="str">
        <f t="shared" si="7"/>
        <v>Либерика</v>
      </c>
      <c r="O161" t="str">
        <f t="shared" si="8"/>
        <v>Легкая</v>
      </c>
      <c r="P161" t="str">
        <f>_xlfn.XLOOKUP(orders[[#This Row],[Customer ID]],customers!$A$1:$A$1001,customers!$I$1:$I$1001,,0)</f>
        <v>No</v>
      </c>
    </row>
    <row r="162" spans="1:16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_xlfn.XLOOKUP(C162,customers!$A$1:$A$1001,customers!$B$1:$B$1001,,0)</f>
        <v>Kari Swede</v>
      </c>
      <c r="G162" s="2" t="str" cm="1">
        <f t="array" ref="G162">IF(_xlfn.XLOOKUP(C162,customers!A161:$A$1001,customers!C161:$C$1001,,0)=0,"",(_xlfn.XLOOKUP(C162,customers!A161:$A$1001,customers!C161:$C$1001,,0)))</f>
        <v>kswede4g@addthis.com</v>
      </c>
      <c r="H162" s="2" t="str">
        <f>_xlfn.XLOOKUP(C162,customers!$A$1:$A$1001,customers!$G$1:$G$1001,,0)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8">
        <f>INDEX([1]products!$A$1:$G$49,MATCH([1]orders!$D162,[1]products!$A$1:$A$49,0),MATCH([1]orders!K$1,[1]products!$A$1:$G$1,0))</f>
        <v>0.5</v>
      </c>
      <c r="L162" s="4">
        <f>INDEX(products!$A$1:$G$49,MATCH(orders!$D162,products!$A$1:$A$49,0),MATCH(orders!L$1,products!$A$1:$G$1,0))</f>
        <v>8.25</v>
      </c>
      <c r="M162" s="4">
        <f t="shared" si="6"/>
        <v>33</v>
      </c>
      <c r="N162" t="str">
        <f t="shared" si="7"/>
        <v>Эксцельса</v>
      </c>
      <c r="O162" t="str">
        <f t="shared" si="8"/>
        <v>Средняя</v>
      </c>
      <c r="P162" t="str">
        <f>_xlfn.XLOOKUP(orders[[#This Row],[Customer ID]],customers!$A$1:$A$1001,customers!$I$1:$I$1001,,0)</f>
        <v>No</v>
      </c>
    </row>
    <row r="163" spans="1:16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_xlfn.XLOOKUP(C163,customers!$A$1:$A$1001,customers!$B$1:$B$1001,,0)</f>
        <v>Leontine Rubrow</v>
      </c>
      <c r="G163" s="2" t="str" cm="1">
        <f t="array" ref="G163">IF(_xlfn.XLOOKUP(C163,customers!A162:$A$1001,customers!C162:$C$1001,,0)=0,"",(_xlfn.XLOOKUP(C163,customers!A162:$A$1001,customers!C162:$C$1001,,0)))</f>
        <v>lrubrow4h@microsoft.com</v>
      </c>
      <c r="H163" s="2" t="str">
        <f>_xlfn.XLOOKUP(C163,customers!$A$1:$A$1001,customers!$G$1:$G$1001,,0)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8">
        <f>INDEX([1]products!$A$1:$G$49,MATCH([1]orders!$D163,[1]products!$A$1:$A$49,0),MATCH([1]orders!K$1,[1]products!$A$1:$G$1,0))</f>
        <v>0.5</v>
      </c>
      <c r="L163" s="4">
        <f>INDEX(products!$A$1:$G$49,MATCH(orders!$D163,products!$A$1:$A$49,0),MATCH(orders!L$1,products!$A$1:$G$1,0))</f>
        <v>7.77</v>
      </c>
      <c r="M163" s="4">
        <f t="shared" si="6"/>
        <v>23.31</v>
      </c>
      <c r="N163" t="str">
        <f t="shared" si="7"/>
        <v>Арабика</v>
      </c>
      <c r="O163" t="str">
        <f t="shared" si="8"/>
        <v>Легкая</v>
      </c>
      <c r="P163" t="str">
        <f>_xlfn.XLOOKUP(orders[[#This Row],[Customer ID]],customers!$A$1:$A$1001,customers!$I$1:$I$1001,,0)</f>
        <v>No</v>
      </c>
    </row>
    <row r="164" spans="1:16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_xlfn.XLOOKUP(C164,customers!$A$1:$A$1001,customers!$B$1:$B$1001,,0)</f>
        <v>Dottie Tift</v>
      </c>
      <c r="G164" s="2" t="str" cm="1">
        <f t="array" ref="G164">IF(_xlfn.XLOOKUP(C164,customers!A163:$A$1001,customers!C163:$C$1001,,0)=0,"",(_xlfn.XLOOKUP(C164,customers!A163:$A$1001,customers!C163:$C$1001,,0)))</f>
        <v>dtift4i@netvibes.com</v>
      </c>
      <c r="H164" s="2" t="str">
        <f>_xlfn.XLOOKUP(C164,customers!$A$1:$A$1001,customers!$G$1:$G$1001,,0)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8">
        <f>INDEX([1]products!$A$1:$G$49,MATCH([1]orders!$D164,[1]products!$A$1:$A$49,0),MATCH([1]orders!K$1,[1]products!$A$1:$G$1,0))</f>
        <v>0.5</v>
      </c>
      <c r="L164" s="4">
        <f>INDEX(products!$A$1:$G$49,MATCH(orders!$D164,products!$A$1:$A$49,0),MATCH(orders!L$1,products!$A$1:$G$1,0))</f>
        <v>7.29</v>
      </c>
      <c r="M164" s="4">
        <f t="shared" si="6"/>
        <v>21.87</v>
      </c>
      <c r="N164" t="str">
        <f t="shared" si="7"/>
        <v>Эксцельса</v>
      </c>
      <c r="O164" t="str">
        <f t="shared" si="8"/>
        <v>Сильная</v>
      </c>
      <c r="P164" t="str">
        <f>_xlfn.XLOOKUP(orders[[#This Row],[Customer ID]],customers!$A$1:$A$1001,customers!$I$1:$I$1001,,0)</f>
        <v>Yes</v>
      </c>
    </row>
    <row r="165" spans="1:16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_xlfn.XLOOKUP(C165,customers!$A$1:$A$1001,customers!$B$1:$B$1001,,0)</f>
        <v>Gerardo Schonfeld</v>
      </c>
      <c r="G165" s="2" t="str" cm="1">
        <f t="array" ref="G165">IF(_xlfn.XLOOKUP(C165,customers!A164:$A$1001,customers!C164:$C$1001,,0)=0,"",(_xlfn.XLOOKUP(C165,customers!A164:$A$1001,customers!C164:$C$1001,,0)))</f>
        <v>gschonfeld4j@oracle.com</v>
      </c>
      <c r="H165" s="2" t="str">
        <f>_xlfn.XLOOKUP(C165,customers!$A$1:$A$1001,customers!$G$1:$G$1001,,0)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8">
        <f>INDEX([1]products!$A$1:$G$49,MATCH([1]orders!$D165,[1]products!$A$1:$A$49,0),MATCH([1]orders!K$1,[1]products!$A$1:$G$1,0))</f>
        <v>0.2</v>
      </c>
      <c r="L165" s="4">
        <f>INDEX(products!$A$1:$G$49,MATCH(orders!$D165,products!$A$1:$A$49,0),MATCH(orders!L$1,products!$A$1:$G$1,0))</f>
        <v>2.6849999999999996</v>
      </c>
      <c r="M165" s="4">
        <f t="shared" si="6"/>
        <v>16.11</v>
      </c>
      <c r="N165" t="str">
        <f t="shared" si="7"/>
        <v>Робуста</v>
      </c>
      <c r="O165" t="str">
        <f t="shared" si="8"/>
        <v>Сильная</v>
      </c>
      <c r="P165" t="str">
        <f>_xlfn.XLOOKUP(orders[[#This Row],[Customer ID]],customers!$A$1:$A$1001,customers!$I$1:$I$1001,,0)</f>
        <v>No</v>
      </c>
    </row>
    <row r="166" spans="1:16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_xlfn.XLOOKUP(C166,customers!$A$1:$A$1001,customers!$B$1:$B$1001,,0)</f>
        <v>Claiborne Feye</v>
      </c>
      <c r="G166" s="2" t="str" cm="1">
        <f t="array" ref="G166">IF(_xlfn.XLOOKUP(C166,customers!A165:$A$1001,customers!C165:$C$1001,,0)=0,"",(_xlfn.XLOOKUP(C166,customers!A165:$A$1001,customers!C165:$C$1001,,0)))</f>
        <v>cfeye4k@google.co.jp</v>
      </c>
      <c r="H166" s="2" t="str">
        <f>_xlfn.XLOOKUP(C166,customers!$A$1:$A$1001,customers!$G$1:$G$1001,,0)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8">
        <f>INDEX([1]products!$A$1:$G$49,MATCH([1]orders!$D166,[1]products!$A$1:$A$49,0),MATCH([1]orders!K$1,[1]products!$A$1:$G$1,0))</f>
        <v>0.5</v>
      </c>
      <c r="L166" s="4">
        <f>INDEX(products!$A$1:$G$49,MATCH(orders!$D166,products!$A$1:$A$49,0),MATCH(orders!L$1,products!$A$1:$G$1,0))</f>
        <v>7.29</v>
      </c>
      <c r="M166" s="4">
        <f t="shared" si="6"/>
        <v>29.16</v>
      </c>
      <c r="N166" t="str">
        <f t="shared" si="7"/>
        <v>Эксцельса</v>
      </c>
      <c r="O166" t="str">
        <f t="shared" si="8"/>
        <v>Сильная</v>
      </c>
      <c r="P166" t="str">
        <f>_xlfn.XLOOKUP(orders[[#This Row],[Customer ID]],customers!$A$1:$A$1001,customers!$I$1:$I$1001,,0)</f>
        <v>No</v>
      </c>
    </row>
    <row r="167" spans="1:16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_xlfn.XLOOKUP(C167,customers!$A$1:$A$1001,customers!$B$1:$B$1001,,0)</f>
        <v>Mina Elstone</v>
      </c>
      <c r="G167" s="2" t="str" cm="1">
        <f t="array" ref="G167">IF(_xlfn.XLOOKUP(C167,customers!A166:$A$1001,customers!C166:$C$1001,,0)=0,"",(_xlfn.XLOOKUP(C167,customers!A166:$A$1001,customers!C166:$C$1001,,0)))</f>
        <v/>
      </c>
      <c r="H167" s="2" t="str">
        <f>_xlfn.XLOOKUP(C167,customers!$A$1:$A$1001,customers!$G$1:$G$1001,,0)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8">
        <f>INDEX([1]products!$A$1:$G$49,MATCH([1]orders!$D167,[1]products!$A$1:$A$49,0),MATCH([1]orders!K$1,[1]products!$A$1:$G$1,0))</f>
        <v>1</v>
      </c>
      <c r="L167" s="4">
        <f>INDEX(products!$A$1:$G$49,MATCH(orders!$D167,products!$A$1:$A$49,0),MATCH(orders!L$1,products!$A$1:$G$1,0))</f>
        <v>8.9499999999999993</v>
      </c>
      <c r="M167" s="4">
        <f t="shared" si="6"/>
        <v>53.699999999999996</v>
      </c>
      <c r="N167" t="str">
        <f t="shared" si="7"/>
        <v>Робуста</v>
      </c>
      <c r="O167" t="str">
        <f t="shared" si="8"/>
        <v>Сильная</v>
      </c>
      <c r="P167" t="str">
        <f>_xlfn.XLOOKUP(orders[[#This Row],[Customer ID]],customers!$A$1:$A$1001,customers!$I$1:$I$1001,,0)</f>
        <v>Yes</v>
      </c>
    </row>
    <row r="168" spans="1:16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_xlfn.XLOOKUP(C168,customers!$A$1:$A$1001,customers!$B$1:$B$1001,,0)</f>
        <v>Sherman Mewrcik</v>
      </c>
      <c r="G168" s="2" t="str" cm="1">
        <f t="array" ref="G168">IF(_xlfn.XLOOKUP(C168,customers!A167:$A$1001,customers!C167:$C$1001,,0)=0,"",(_xlfn.XLOOKUP(C168,customers!A167:$A$1001,customers!C167:$C$1001,,0)))</f>
        <v/>
      </c>
      <c r="H168" s="2" t="str">
        <f>_xlfn.XLOOKUP(C168,customers!$A$1:$A$1001,customers!$G$1:$G$1001,,0)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8">
        <f>INDEX([1]products!$A$1:$G$49,MATCH([1]orders!$D168,[1]products!$A$1:$A$49,0),MATCH([1]orders!K$1,[1]products!$A$1:$G$1,0))</f>
        <v>0.5</v>
      </c>
      <c r="L168" s="4">
        <f>INDEX(products!$A$1:$G$49,MATCH(orders!$D168,products!$A$1:$A$49,0),MATCH(orders!L$1,products!$A$1:$G$1,0))</f>
        <v>5.3699999999999992</v>
      </c>
      <c r="M168" s="4">
        <f t="shared" si="6"/>
        <v>26.849999999999994</v>
      </c>
      <c r="N168" t="str">
        <f t="shared" si="7"/>
        <v>Робуста</v>
      </c>
      <c r="O168" t="str">
        <f t="shared" si="8"/>
        <v>Сильная</v>
      </c>
      <c r="P168" t="str">
        <f>_xlfn.XLOOKUP(orders[[#This Row],[Customer ID]],customers!$A$1:$A$1001,customers!$I$1:$I$1001,,0)</f>
        <v>Yes</v>
      </c>
    </row>
    <row r="169" spans="1:16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_xlfn.XLOOKUP(C169,customers!$A$1:$A$1001,customers!$B$1:$B$1001,,0)</f>
        <v>Tamarah Fero</v>
      </c>
      <c r="G169" s="2" t="str" cm="1">
        <f t="array" ref="G169">IF(_xlfn.XLOOKUP(C169,customers!A168:$A$1001,customers!C168:$C$1001,,0)=0,"",(_xlfn.XLOOKUP(C169,customers!A168:$A$1001,customers!C168:$C$1001,,0)))</f>
        <v>tfero4n@comsenz.com</v>
      </c>
      <c r="H169" s="2" t="str">
        <f>_xlfn.XLOOKUP(C169,customers!$A$1:$A$1001,customers!$G$1:$G$1001,,0)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8">
        <f>INDEX([1]products!$A$1:$G$49,MATCH([1]orders!$D169,[1]products!$A$1:$A$49,0),MATCH([1]orders!K$1,[1]products!$A$1:$G$1,0))</f>
        <v>0.5</v>
      </c>
      <c r="L169" s="4">
        <f>INDEX(products!$A$1:$G$49,MATCH(orders!$D169,products!$A$1:$A$49,0),MATCH(orders!L$1,products!$A$1:$G$1,0))</f>
        <v>8.25</v>
      </c>
      <c r="M169" s="4">
        <f t="shared" si="6"/>
        <v>41.25</v>
      </c>
      <c r="N169" t="str">
        <f t="shared" si="7"/>
        <v>Эксцельса</v>
      </c>
      <c r="O169" t="str">
        <f t="shared" si="8"/>
        <v>Средняя</v>
      </c>
      <c r="P169" t="str">
        <f>_xlfn.XLOOKUP(orders[[#This Row],[Customer ID]],customers!$A$1:$A$1001,customers!$I$1:$I$1001,,0)</f>
        <v>Yes</v>
      </c>
    </row>
    <row r="170" spans="1:16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_xlfn.XLOOKUP(C170,customers!$A$1:$A$1001,customers!$B$1:$B$1001,,0)</f>
        <v>Stanislaus Valsler</v>
      </c>
      <c r="G170" s="2" t="str" cm="1">
        <f t="array" ref="G170">IF(_xlfn.XLOOKUP(C170,customers!A169:$A$1001,customers!C169:$C$1001,,0)=0,"",(_xlfn.XLOOKUP(C170,customers!A169:$A$1001,customers!C169:$C$1001,,0)))</f>
        <v/>
      </c>
      <c r="H170" s="2" t="str">
        <f>_xlfn.XLOOKUP(C170,customers!$A$1:$A$1001,customers!$G$1:$G$1001,,0)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8">
        <f>INDEX([1]products!$A$1:$G$49,MATCH([1]orders!$D170,[1]products!$A$1:$A$49,0),MATCH([1]orders!K$1,[1]products!$A$1:$G$1,0))</f>
        <v>0.5</v>
      </c>
      <c r="L170" s="4">
        <f>INDEX(products!$A$1:$G$49,MATCH(orders!$D170,products!$A$1:$A$49,0),MATCH(orders!L$1,products!$A$1:$G$1,0))</f>
        <v>6.75</v>
      </c>
      <c r="M170" s="4">
        <f t="shared" si="6"/>
        <v>40.5</v>
      </c>
      <c r="N170" t="str">
        <f t="shared" si="7"/>
        <v>Арабика</v>
      </c>
      <c r="O170" t="str">
        <f t="shared" si="8"/>
        <v>Средняя</v>
      </c>
      <c r="P170" t="str">
        <f>_xlfn.XLOOKUP(orders[[#This Row],[Customer ID]],customers!$A$1:$A$1001,customers!$I$1:$I$1001,,0)</f>
        <v>No</v>
      </c>
    </row>
    <row r="171" spans="1:16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_xlfn.XLOOKUP(C171,customers!$A$1:$A$1001,customers!$B$1:$B$1001,,0)</f>
        <v>Felita Dauney</v>
      </c>
      <c r="G171" s="2" t="str" cm="1">
        <f t="array" ref="G171">IF(_xlfn.XLOOKUP(C171,customers!A170:$A$1001,customers!C170:$C$1001,,0)=0,"",(_xlfn.XLOOKUP(C171,customers!A170:$A$1001,customers!C170:$C$1001,,0)))</f>
        <v>fdauney4p@sphinn.com</v>
      </c>
      <c r="H171" s="2" t="str">
        <f>_xlfn.XLOOKUP(C171,customers!$A$1:$A$1001,customers!$G$1:$G$1001,,0)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8">
        <f>INDEX([1]products!$A$1:$G$49,MATCH([1]orders!$D171,[1]products!$A$1:$A$49,0),MATCH([1]orders!K$1,[1]products!$A$1:$G$1,0))</f>
        <v>1</v>
      </c>
      <c r="L171" s="4">
        <f>INDEX(products!$A$1:$G$49,MATCH(orders!$D171,products!$A$1:$A$49,0),MATCH(orders!L$1,products!$A$1:$G$1,0))</f>
        <v>8.9499999999999993</v>
      </c>
      <c r="M171" s="4">
        <f t="shared" si="6"/>
        <v>17.899999999999999</v>
      </c>
      <c r="N171" t="str">
        <f t="shared" si="7"/>
        <v>Робуста</v>
      </c>
      <c r="O171" t="str">
        <f t="shared" si="8"/>
        <v>Сильная</v>
      </c>
      <c r="P171" t="str">
        <f>_xlfn.XLOOKUP(orders[[#This Row],[Customer ID]],customers!$A$1:$A$1001,customers!$I$1:$I$1001,,0)</f>
        <v>No</v>
      </c>
    </row>
    <row r="172" spans="1:16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_xlfn.XLOOKUP(C172,customers!$A$1:$A$1001,customers!$B$1:$B$1001,,0)</f>
        <v>Serena Earley</v>
      </c>
      <c r="G172" s="2" t="str" cm="1">
        <f t="array" ref="G172">IF(_xlfn.XLOOKUP(C172,customers!A171:$A$1001,customers!C171:$C$1001,,0)=0,"",(_xlfn.XLOOKUP(C172,customers!A171:$A$1001,customers!C171:$C$1001,,0)))</f>
        <v>searley4q@youku.com</v>
      </c>
      <c r="H172" s="2" t="str">
        <f>_xlfn.XLOOKUP(C172,customers!$A$1:$A$1001,customers!$G$1:$G$1001,,0)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8">
        <f>INDEX([1]products!$A$1:$G$49,MATCH([1]orders!$D172,[1]products!$A$1:$A$49,0),MATCH([1]orders!K$1,[1]products!$A$1:$G$1,0))</f>
        <v>2.5</v>
      </c>
      <c r="L172" s="4">
        <f>INDEX(products!$A$1:$G$49,MATCH(orders!$D172,products!$A$1:$A$49,0),MATCH(orders!L$1,products!$A$1:$G$1,0))</f>
        <v>34.154999999999994</v>
      </c>
      <c r="M172" s="4">
        <f t="shared" si="6"/>
        <v>68.309999999999988</v>
      </c>
      <c r="N172" t="str">
        <f t="shared" si="7"/>
        <v>Эксцельса</v>
      </c>
      <c r="O172" t="str">
        <f t="shared" si="8"/>
        <v>Легкая</v>
      </c>
      <c r="P172" t="str">
        <f>_xlfn.XLOOKUP(orders[[#This Row],[Customer ID]],customers!$A$1:$A$1001,customers!$I$1:$I$1001,,0)</f>
        <v>No</v>
      </c>
    </row>
    <row r="173" spans="1:16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_xlfn.XLOOKUP(C173,customers!$A$1:$A$1001,customers!$B$1:$B$1001,,0)</f>
        <v>Minny Chamberlayne</v>
      </c>
      <c r="G173" s="2" t="str" cm="1">
        <f t="array" ref="G173">IF(_xlfn.XLOOKUP(C173,customers!A172:$A$1001,customers!C172:$C$1001,,0)=0,"",(_xlfn.XLOOKUP(C173,customers!A172:$A$1001,customers!C172:$C$1001,,0)))</f>
        <v>mchamberlayne4r@bigcartel.com</v>
      </c>
      <c r="H173" s="2" t="str">
        <f>_xlfn.XLOOKUP(C173,customers!$A$1:$A$1001,customers!$G$1:$G$1001,,0)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8">
        <f>INDEX([1]products!$A$1:$G$49,MATCH([1]orders!$D173,[1]products!$A$1:$A$49,0),MATCH([1]orders!K$1,[1]products!$A$1:$G$1,0))</f>
        <v>2.5</v>
      </c>
      <c r="L173" s="4">
        <f>INDEX(products!$A$1:$G$49,MATCH(orders!$D173,products!$A$1:$A$49,0),MATCH(orders!L$1,products!$A$1:$G$1,0))</f>
        <v>31.624999999999996</v>
      </c>
      <c r="M173" s="4">
        <f t="shared" si="6"/>
        <v>63.249999999999993</v>
      </c>
      <c r="N173" t="str">
        <f t="shared" si="7"/>
        <v>Эксцельса</v>
      </c>
      <c r="O173" t="str">
        <f t="shared" si="8"/>
        <v>Средняя</v>
      </c>
      <c r="P173" t="str">
        <f>_xlfn.XLOOKUP(orders[[#This Row],[Customer ID]],customers!$A$1:$A$1001,customers!$I$1:$I$1001,,0)</f>
        <v>Yes</v>
      </c>
    </row>
    <row r="174" spans="1:16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_xlfn.XLOOKUP(C174,customers!$A$1:$A$1001,customers!$B$1:$B$1001,,0)</f>
        <v>Bartholemy Flaherty</v>
      </c>
      <c r="G174" s="2" t="str" cm="1">
        <f t="array" ref="G174">IF(_xlfn.XLOOKUP(C174,customers!A173:$A$1001,customers!C173:$C$1001,,0)=0,"",(_xlfn.XLOOKUP(C174,customers!A173:$A$1001,customers!C173:$C$1001,,0)))</f>
        <v>bflaherty4s@moonfruit.com</v>
      </c>
      <c r="H174" s="2" t="str">
        <f>_xlfn.XLOOKUP(C174,customers!$A$1:$A$1001,customers!$G$1:$G$1001,,0)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8">
        <f>INDEX([1]products!$A$1:$G$49,MATCH([1]orders!$D174,[1]products!$A$1:$A$49,0),MATCH([1]orders!K$1,[1]products!$A$1:$G$1,0))</f>
        <v>0.5</v>
      </c>
      <c r="L174" s="4">
        <f>INDEX(products!$A$1:$G$49,MATCH(orders!$D174,products!$A$1:$A$49,0),MATCH(orders!L$1,products!$A$1:$G$1,0))</f>
        <v>7.29</v>
      </c>
      <c r="M174" s="4">
        <f t="shared" si="6"/>
        <v>21.87</v>
      </c>
      <c r="N174" t="str">
        <f t="shared" si="7"/>
        <v>Эксцельса</v>
      </c>
      <c r="O174" t="str">
        <f t="shared" si="8"/>
        <v>Сильная</v>
      </c>
      <c r="P174" t="str">
        <f>_xlfn.XLOOKUP(orders[[#This Row],[Customer ID]],customers!$A$1:$A$1001,customers!$I$1:$I$1001,,0)</f>
        <v>No</v>
      </c>
    </row>
    <row r="175" spans="1:16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_xlfn.XLOOKUP(C175,customers!$A$1:$A$1001,customers!$B$1:$B$1001,,0)</f>
        <v>Oran Colbeck</v>
      </c>
      <c r="G175" s="2" t="str" cm="1">
        <f t="array" ref="G175">IF(_xlfn.XLOOKUP(C175,customers!A174:$A$1001,customers!C174:$C$1001,,0)=0,"",(_xlfn.XLOOKUP(C175,customers!A174:$A$1001,customers!C174:$C$1001,,0)))</f>
        <v>ocolbeck4t@sina.com.cn</v>
      </c>
      <c r="H175" s="2" t="str">
        <f>_xlfn.XLOOKUP(C175,customers!$A$1:$A$1001,customers!$G$1:$G$1001,,0)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8">
        <f>INDEX([1]products!$A$1:$G$49,MATCH([1]orders!$D175,[1]products!$A$1:$A$49,0),MATCH([1]orders!K$1,[1]products!$A$1:$G$1,0))</f>
        <v>2.5</v>
      </c>
      <c r="L175" s="4">
        <f>INDEX(products!$A$1:$G$49,MATCH(orders!$D175,products!$A$1:$A$49,0),MATCH(orders!L$1,products!$A$1:$G$1,0))</f>
        <v>22.884999999999998</v>
      </c>
      <c r="M175" s="4">
        <f t="shared" si="6"/>
        <v>91.539999999999992</v>
      </c>
      <c r="N175" t="str">
        <f t="shared" si="7"/>
        <v>Робуста</v>
      </c>
      <c r="O175" t="str">
        <f t="shared" si="8"/>
        <v>Средняя</v>
      </c>
      <c r="P175" t="str">
        <f>_xlfn.XLOOKUP(orders[[#This Row],[Customer ID]],customers!$A$1:$A$1001,customers!$I$1:$I$1001,,0)</f>
        <v>No</v>
      </c>
    </row>
    <row r="176" spans="1:16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_xlfn.XLOOKUP(C176,customers!$A$1:$A$1001,customers!$B$1:$B$1001,,0)</f>
        <v>Elysee Sketch</v>
      </c>
      <c r="G176" s="2" t="str" cm="1">
        <f t="array" ref="G176">IF(_xlfn.XLOOKUP(C176,customers!A175:$A$1001,customers!C175:$C$1001,,0)=0,"",(_xlfn.XLOOKUP(C176,customers!A175:$A$1001,customers!C175:$C$1001,,0)))</f>
        <v/>
      </c>
      <c r="H176" s="2" t="str">
        <f>_xlfn.XLOOKUP(C176,customers!$A$1:$A$1001,customers!$G$1:$G$1001,,0)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8">
        <f>INDEX([1]products!$A$1:$G$49,MATCH([1]orders!$D176,[1]products!$A$1:$A$49,0),MATCH([1]orders!K$1,[1]products!$A$1:$G$1,0))</f>
        <v>2.5</v>
      </c>
      <c r="L176" s="4">
        <f>INDEX(products!$A$1:$G$49,MATCH(orders!$D176,products!$A$1:$A$49,0),MATCH(orders!L$1,products!$A$1:$G$1,0))</f>
        <v>34.154999999999994</v>
      </c>
      <c r="M176" s="4">
        <f t="shared" si="6"/>
        <v>204.92999999999995</v>
      </c>
      <c r="N176" t="str">
        <f t="shared" si="7"/>
        <v>Эксцельса</v>
      </c>
      <c r="O176" t="str">
        <f t="shared" si="8"/>
        <v>Легкая</v>
      </c>
      <c r="P176" t="str">
        <f>_xlfn.XLOOKUP(orders[[#This Row],[Customer ID]],customers!$A$1:$A$1001,customers!$I$1:$I$1001,,0)</f>
        <v>Yes</v>
      </c>
    </row>
    <row r="177" spans="1:16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_xlfn.XLOOKUP(C177,customers!$A$1:$A$1001,customers!$B$1:$B$1001,,0)</f>
        <v>Ethelda Hobbing</v>
      </c>
      <c r="G177" s="2" t="str" cm="1">
        <f t="array" ref="G177">IF(_xlfn.XLOOKUP(C177,customers!A176:$A$1001,customers!C176:$C$1001,,0)=0,"",(_xlfn.XLOOKUP(C177,customers!A176:$A$1001,customers!C176:$C$1001,,0)))</f>
        <v>ehobbing4v@nsw.gov.au</v>
      </c>
      <c r="H177" s="2" t="str">
        <f>_xlfn.XLOOKUP(C177,customers!$A$1:$A$1001,customers!$G$1:$G$1001,,0)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8">
        <f>INDEX([1]products!$A$1:$G$49,MATCH([1]orders!$D177,[1]products!$A$1:$A$49,0),MATCH([1]orders!K$1,[1]products!$A$1:$G$1,0))</f>
        <v>2.5</v>
      </c>
      <c r="L177" s="4">
        <f>INDEX(products!$A$1:$G$49,MATCH(orders!$D177,products!$A$1:$A$49,0),MATCH(orders!L$1,products!$A$1:$G$1,0))</f>
        <v>31.624999999999996</v>
      </c>
      <c r="M177" s="4">
        <f t="shared" si="6"/>
        <v>63.249999999999993</v>
      </c>
      <c r="N177" t="str">
        <f t="shared" si="7"/>
        <v>Эксцельса</v>
      </c>
      <c r="O177" t="str">
        <f t="shared" si="8"/>
        <v>Средняя</v>
      </c>
      <c r="P177" t="str">
        <f>_xlfn.XLOOKUP(orders[[#This Row],[Customer ID]],customers!$A$1:$A$1001,customers!$I$1:$I$1001,,0)</f>
        <v>Yes</v>
      </c>
    </row>
    <row r="178" spans="1:16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_xlfn.XLOOKUP(C178,customers!$A$1:$A$1001,customers!$B$1:$B$1001,,0)</f>
        <v>Odille Thynne</v>
      </c>
      <c r="G178" s="2" t="str" cm="1">
        <f t="array" ref="G178">IF(_xlfn.XLOOKUP(C178,customers!A177:$A$1001,customers!C177:$C$1001,,0)=0,"",(_xlfn.XLOOKUP(C178,customers!A177:$A$1001,customers!C177:$C$1001,,0)))</f>
        <v>othynne4w@auda.org.au</v>
      </c>
      <c r="H178" s="2" t="str">
        <f>_xlfn.XLOOKUP(C178,customers!$A$1:$A$1001,customers!$G$1:$G$1001,,0)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8">
        <f>INDEX([1]products!$A$1:$G$49,MATCH([1]orders!$D178,[1]products!$A$1:$A$49,0),MATCH([1]orders!K$1,[1]products!$A$1:$G$1,0))</f>
        <v>2.5</v>
      </c>
      <c r="L178" s="4">
        <f>INDEX(products!$A$1:$G$49,MATCH(orders!$D178,products!$A$1:$A$49,0),MATCH(orders!L$1,products!$A$1:$G$1,0))</f>
        <v>34.154999999999994</v>
      </c>
      <c r="M178" s="4">
        <f t="shared" si="6"/>
        <v>34.154999999999994</v>
      </c>
      <c r="N178" t="str">
        <f t="shared" si="7"/>
        <v>Эксцельса</v>
      </c>
      <c r="O178" t="str">
        <f t="shared" si="8"/>
        <v>Легкая</v>
      </c>
      <c r="P178" t="str">
        <f>_xlfn.XLOOKUP(orders[[#This Row],[Customer ID]],customers!$A$1:$A$1001,customers!$I$1:$I$1001,,0)</f>
        <v>Yes</v>
      </c>
    </row>
    <row r="179" spans="1:16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_xlfn.XLOOKUP(C179,customers!$A$1:$A$1001,customers!$B$1:$B$1001,,0)</f>
        <v>Emlynne Heining</v>
      </c>
      <c r="G179" s="2" t="str" cm="1">
        <f t="array" ref="G179">IF(_xlfn.XLOOKUP(C179,customers!A178:$A$1001,customers!C178:$C$1001,,0)=0,"",(_xlfn.XLOOKUP(C179,customers!A178:$A$1001,customers!C178:$C$1001,,0)))</f>
        <v>eheining4x@flickr.com</v>
      </c>
      <c r="H179" s="2" t="str">
        <f>_xlfn.XLOOKUP(C179,customers!$A$1:$A$1001,customers!$G$1:$G$1001,,0)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8">
        <f>INDEX([1]products!$A$1:$G$49,MATCH([1]orders!$D179,[1]products!$A$1:$A$49,0),MATCH([1]orders!K$1,[1]products!$A$1:$G$1,0))</f>
        <v>2.5</v>
      </c>
      <c r="L179" s="4">
        <f>INDEX(products!$A$1:$G$49,MATCH(orders!$D179,products!$A$1:$A$49,0),MATCH(orders!L$1,products!$A$1:$G$1,0))</f>
        <v>27.484999999999996</v>
      </c>
      <c r="M179" s="4">
        <f t="shared" si="6"/>
        <v>109.93999999999998</v>
      </c>
      <c r="N179" t="str">
        <f t="shared" si="7"/>
        <v>Робуста</v>
      </c>
      <c r="O179" t="str">
        <f t="shared" si="8"/>
        <v>Легкая</v>
      </c>
      <c r="P179" t="str">
        <f>_xlfn.XLOOKUP(orders[[#This Row],[Customer ID]],customers!$A$1:$A$1001,customers!$I$1:$I$1001,,0)</f>
        <v>Yes</v>
      </c>
    </row>
    <row r="180" spans="1:16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_xlfn.XLOOKUP(C180,customers!$A$1:$A$1001,customers!$B$1:$B$1001,,0)</f>
        <v>Katerina Melloi</v>
      </c>
      <c r="G180" s="2" t="str" cm="1">
        <f t="array" ref="G180">IF(_xlfn.XLOOKUP(C180,customers!A179:$A$1001,customers!C179:$C$1001,,0)=0,"",(_xlfn.XLOOKUP(C180,customers!A179:$A$1001,customers!C179:$C$1001,,0)))</f>
        <v>kmelloi4y@imdb.com</v>
      </c>
      <c r="H180" s="2" t="str">
        <f>_xlfn.XLOOKUP(C180,customers!$A$1:$A$1001,customers!$G$1:$G$1001,,0)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8">
        <f>INDEX([1]products!$A$1:$G$49,MATCH([1]orders!$D180,[1]products!$A$1:$A$49,0),MATCH([1]orders!K$1,[1]products!$A$1:$G$1,0))</f>
        <v>1</v>
      </c>
      <c r="L180" s="4">
        <f>INDEX(products!$A$1:$G$49,MATCH(orders!$D180,products!$A$1:$A$49,0),MATCH(orders!L$1,products!$A$1:$G$1,0))</f>
        <v>12.95</v>
      </c>
      <c r="M180" s="4">
        <f t="shared" si="6"/>
        <v>25.9</v>
      </c>
      <c r="N180" t="str">
        <f t="shared" si="7"/>
        <v>Арабика</v>
      </c>
      <c r="O180" t="str">
        <f t="shared" si="8"/>
        <v>Легкая</v>
      </c>
      <c r="P180" t="str">
        <f>_xlfn.XLOOKUP(orders[[#This Row],[Customer ID]],customers!$A$1:$A$1001,customers!$I$1:$I$1001,,0)</f>
        <v>No</v>
      </c>
    </row>
    <row r="181" spans="1:16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_xlfn.XLOOKUP(C181,customers!$A$1:$A$1001,customers!$B$1:$B$1001,,0)</f>
        <v>Tiffany Scardafield</v>
      </c>
      <c r="G181" s="2" t="str" cm="1">
        <f t="array" ref="G181">IF(_xlfn.XLOOKUP(C181,customers!A180:$A$1001,customers!C180:$C$1001,,0)=0,"",(_xlfn.XLOOKUP(C181,customers!A180:$A$1001,customers!C180:$C$1001,,0)))</f>
        <v/>
      </c>
      <c r="H181" s="2" t="str">
        <f>_xlfn.XLOOKUP(C181,customers!$A$1:$A$1001,customers!$G$1:$G$1001,,0)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8">
        <f>INDEX([1]products!$A$1:$G$49,MATCH([1]orders!$D181,[1]products!$A$1:$A$49,0),MATCH([1]orders!K$1,[1]products!$A$1:$G$1,0))</f>
        <v>0.2</v>
      </c>
      <c r="L181" s="4">
        <f>INDEX(products!$A$1:$G$49,MATCH(orders!$D181,products!$A$1:$A$49,0),MATCH(orders!L$1,products!$A$1:$G$1,0))</f>
        <v>2.9849999999999999</v>
      </c>
      <c r="M181" s="4">
        <f t="shared" si="6"/>
        <v>2.9849999999999999</v>
      </c>
      <c r="N181" t="str">
        <f t="shared" si="7"/>
        <v>Арабика</v>
      </c>
      <c r="O181" t="str">
        <f t="shared" si="8"/>
        <v>Сильная</v>
      </c>
      <c r="P181" t="str">
        <f>_xlfn.XLOOKUP(orders[[#This Row],[Customer ID]],customers!$A$1:$A$1001,customers!$I$1:$I$1001,,0)</f>
        <v>No</v>
      </c>
    </row>
    <row r="182" spans="1:16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_xlfn.XLOOKUP(C182,customers!$A$1:$A$1001,customers!$B$1:$B$1001,,0)</f>
        <v>Abrahan Mussen</v>
      </c>
      <c r="G182" s="2" t="str" cm="1">
        <f t="array" ref="G182">IF(_xlfn.XLOOKUP(C182,customers!A181:$A$1001,customers!C181:$C$1001,,0)=0,"",(_xlfn.XLOOKUP(C182,customers!A181:$A$1001,customers!C181:$C$1001,,0)))</f>
        <v>amussen50@51.la</v>
      </c>
      <c r="H182" s="2" t="str">
        <f>_xlfn.XLOOKUP(C182,customers!$A$1:$A$1001,customers!$G$1:$G$1001,,0)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8">
        <f>INDEX([1]products!$A$1:$G$49,MATCH([1]orders!$D182,[1]products!$A$1:$A$49,0),MATCH([1]orders!K$1,[1]products!$A$1:$G$1,0))</f>
        <v>0.2</v>
      </c>
      <c r="L182" s="4">
        <f>INDEX(products!$A$1:$G$49,MATCH(orders!$D182,products!$A$1:$A$49,0),MATCH(orders!L$1,products!$A$1:$G$1,0))</f>
        <v>4.4550000000000001</v>
      </c>
      <c r="M182" s="4">
        <f t="shared" si="6"/>
        <v>22.274999999999999</v>
      </c>
      <c r="N182" t="str">
        <f t="shared" si="7"/>
        <v>Эксцельса</v>
      </c>
      <c r="O182" t="str">
        <f t="shared" si="8"/>
        <v>Легкая</v>
      </c>
      <c r="P182" t="str">
        <f>_xlfn.XLOOKUP(orders[[#This Row],[Customer ID]],customers!$A$1:$A$1001,customers!$I$1:$I$1001,,0)</f>
        <v>No</v>
      </c>
    </row>
    <row r="183" spans="1:16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_xlfn.XLOOKUP(C183,customers!$A$1:$A$1001,customers!$B$1:$B$1001,,0)</f>
        <v>Abrahan Mussen</v>
      </c>
      <c r="G183" s="2" t="str" cm="1">
        <f t="array" ref="G183">IF(_xlfn.XLOOKUP(C183,customers!A182:$A$1001,customers!C182:$C$1001,,0)=0,"",(_xlfn.XLOOKUP(C183,customers!A182:$A$1001,customers!C182:$C$1001,,0)))</f>
        <v>amussen50@51.la</v>
      </c>
      <c r="H183" s="2" t="str">
        <f>_xlfn.XLOOKUP(C183,customers!$A$1:$A$1001,customers!$G$1:$G$1001,,0)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8">
        <f>INDEX([1]products!$A$1:$G$49,MATCH([1]orders!$D183,[1]products!$A$1:$A$49,0),MATCH([1]orders!K$1,[1]products!$A$1:$G$1,0))</f>
        <v>0.5</v>
      </c>
      <c r="L183" s="4">
        <f>INDEX(products!$A$1:$G$49,MATCH(orders!$D183,products!$A$1:$A$49,0),MATCH(orders!L$1,products!$A$1:$G$1,0))</f>
        <v>5.97</v>
      </c>
      <c r="M183" s="4">
        <f t="shared" si="6"/>
        <v>29.849999999999998</v>
      </c>
      <c r="N183" t="str">
        <f t="shared" si="7"/>
        <v>Арабика</v>
      </c>
      <c r="O183" t="str">
        <f t="shared" si="8"/>
        <v>Сильная</v>
      </c>
      <c r="P183" t="str">
        <f>_xlfn.XLOOKUP(orders[[#This Row],[Customer ID]],customers!$A$1:$A$1001,customers!$I$1:$I$1001,,0)</f>
        <v>No</v>
      </c>
    </row>
    <row r="184" spans="1:16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_xlfn.XLOOKUP(C184,customers!$A$1:$A$1001,customers!$B$1:$B$1001,,0)</f>
        <v>Anny Mundford</v>
      </c>
      <c r="G184" s="2" t="str" cm="1">
        <f t="array" ref="G184">IF(_xlfn.XLOOKUP(C184,customers!A183:$A$1001,customers!C183:$C$1001,,0)=0,"",(_xlfn.XLOOKUP(C184,customers!A183:$A$1001,customers!C183:$C$1001,,0)))</f>
        <v>amundford52@nbcnews.com</v>
      </c>
      <c r="H184" s="2" t="str">
        <f>_xlfn.XLOOKUP(C184,customers!$A$1:$A$1001,customers!$G$1:$G$1001,,0)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8">
        <f>INDEX([1]products!$A$1:$G$49,MATCH([1]orders!$D184,[1]products!$A$1:$A$49,0),MATCH([1]orders!K$1,[1]products!$A$1:$G$1,0))</f>
        <v>0.5</v>
      </c>
      <c r="L184" s="4">
        <f>INDEX(products!$A$1:$G$49,MATCH(orders!$D184,products!$A$1:$A$49,0),MATCH(orders!L$1,products!$A$1:$G$1,0))</f>
        <v>5.3699999999999992</v>
      </c>
      <c r="M184" s="4">
        <f t="shared" si="6"/>
        <v>32.22</v>
      </c>
      <c r="N184" t="str">
        <f t="shared" si="7"/>
        <v>Робуста</v>
      </c>
      <c r="O184" t="str">
        <f t="shared" si="8"/>
        <v>Сильная</v>
      </c>
      <c r="P184" t="str">
        <f>_xlfn.XLOOKUP(orders[[#This Row],[Customer ID]],customers!$A$1:$A$1001,customers!$I$1:$I$1001,,0)</f>
        <v>No</v>
      </c>
    </row>
    <row r="185" spans="1:16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_xlfn.XLOOKUP(C185,customers!$A$1:$A$1001,customers!$B$1:$B$1001,,0)</f>
        <v>Tory Walas</v>
      </c>
      <c r="G185" s="2" t="str" cm="1">
        <f t="array" ref="G185">IF(_xlfn.XLOOKUP(C185,customers!A184:$A$1001,customers!C184:$C$1001,,0)=0,"",(_xlfn.XLOOKUP(C185,customers!A184:$A$1001,customers!C184:$C$1001,,0)))</f>
        <v>twalas53@google.ca</v>
      </c>
      <c r="H185" s="2" t="str">
        <f>_xlfn.XLOOKUP(C185,customers!$A$1:$A$1001,customers!$G$1:$G$1001,,0)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8">
        <f>INDEX([1]products!$A$1:$G$49,MATCH([1]orders!$D185,[1]products!$A$1:$A$49,0),MATCH([1]orders!K$1,[1]products!$A$1:$G$1,0))</f>
        <v>0.2</v>
      </c>
      <c r="L185" s="4">
        <f>INDEX(products!$A$1:$G$49,MATCH(orders!$D185,products!$A$1:$A$49,0),MATCH(orders!L$1,products!$A$1:$G$1,0))</f>
        <v>4.125</v>
      </c>
      <c r="M185" s="4">
        <f t="shared" si="6"/>
        <v>8.25</v>
      </c>
      <c r="N185" t="str">
        <f t="shared" si="7"/>
        <v>Эксцельса</v>
      </c>
      <c r="O185" t="str">
        <f t="shared" si="8"/>
        <v>Средняя</v>
      </c>
      <c r="P185" t="str">
        <f>_xlfn.XLOOKUP(orders[[#This Row],[Customer ID]],customers!$A$1:$A$1001,customers!$I$1:$I$1001,,0)</f>
        <v>No</v>
      </c>
    </row>
    <row r="186" spans="1:16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_xlfn.XLOOKUP(C186,customers!$A$1:$A$1001,customers!$B$1:$B$1001,,0)</f>
        <v>Isa Blazewicz</v>
      </c>
      <c r="G186" s="2" t="str" cm="1">
        <f t="array" ref="G186">IF(_xlfn.XLOOKUP(C186,customers!A185:$A$1001,customers!C185:$C$1001,,0)=0,"",(_xlfn.XLOOKUP(C186,customers!A185:$A$1001,customers!C185:$C$1001,,0)))</f>
        <v>iblazewicz54@thetimes.co.uk</v>
      </c>
      <c r="H186" s="2" t="str">
        <f>_xlfn.XLOOKUP(C186,customers!$A$1:$A$1001,customers!$G$1:$G$1001,,0)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8">
        <f>INDEX([1]products!$A$1:$G$49,MATCH([1]orders!$D186,[1]products!$A$1:$A$49,0),MATCH([1]orders!K$1,[1]products!$A$1:$G$1,0))</f>
        <v>0.5</v>
      </c>
      <c r="L186" s="4">
        <f>INDEX(products!$A$1:$G$49,MATCH(orders!$D186,products!$A$1:$A$49,0),MATCH(orders!L$1,products!$A$1:$G$1,0))</f>
        <v>7.77</v>
      </c>
      <c r="M186" s="4">
        <f t="shared" si="6"/>
        <v>31.08</v>
      </c>
      <c r="N186" t="str">
        <f t="shared" si="7"/>
        <v>Арабика</v>
      </c>
      <c r="O186" t="str">
        <f t="shared" si="8"/>
        <v>Легкая</v>
      </c>
      <c r="P186" t="str">
        <f>_xlfn.XLOOKUP(orders[[#This Row],[Customer ID]],customers!$A$1:$A$1001,customers!$I$1:$I$1001,,0)</f>
        <v>No</v>
      </c>
    </row>
    <row r="187" spans="1:16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_xlfn.XLOOKUP(C187,customers!$A$1:$A$1001,customers!$B$1:$B$1001,,0)</f>
        <v>Angie Rizzetti</v>
      </c>
      <c r="G187" s="2" t="str" cm="1">
        <f t="array" ref="G187">IF(_xlfn.XLOOKUP(C187,customers!A186:$A$1001,customers!C186:$C$1001,,0)=0,"",(_xlfn.XLOOKUP(C187,customers!A186:$A$1001,customers!C186:$C$1001,,0)))</f>
        <v>arizzetti55@naver.com</v>
      </c>
      <c r="H187" s="2" t="str">
        <f>_xlfn.XLOOKUP(C187,customers!$A$1:$A$1001,customers!$G$1:$G$1001,,0)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8">
        <f>INDEX([1]products!$A$1:$G$49,MATCH([1]orders!$D187,[1]products!$A$1:$A$49,0),MATCH([1]orders!K$1,[1]products!$A$1:$G$1,0))</f>
        <v>0.5</v>
      </c>
      <c r="L187" s="4">
        <f>INDEX(products!$A$1:$G$49,MATCH(orders!$D187,products!$A$1:$A$49,0),MATCH(orders!L$1,products!$A$1:$G$1,0))</f>
        <v>7.29</v>
      </c>
      <c r="M187" s="4">
        <f t="shared" si="6"/>
        <v>36.450000000000003</v>
      </c>
      <c r="N187" t="str">
        <f t="shared" si="7"/>
        <v>Эксцельса</v>
      </c>
      <c r="O187" t="str">
        <f t="shared" si="8"/>
        <v>Сильная</v>
      </c>
      <c r="P187" t="str">
        <f>_xlfn.XLOOKUP(orders[[#This Row],[Customer ID]],customers!$A$1:$A$1001,customers!$I$1:$I$1001,,0)</f>
        <v>Yes</v>
      </c>
    </row>
    <row r="188" spans="1:16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_xlfn.XLOOKUP(C188,customers!$A$1:$A$1001,customers!$B$1:$B$1001,,0)</f>
        <v>Mord Meriet</v>
      </c>
      <c r="G188" s="2" t="str" cm="1">
        <f t="array" ref="G188">IF(_xlfn.XLOOKUP(C188,customers!A187:$A$1001,customers!C187:$C$1001,,0)=0,"",(_xlfn.XLOOKUP(C188,customers!A187:$A$1001,customers!C187:$C$1001,,0)))</f>
        <v>mmeriet56@noaa.gov</v>
      </c>
      <c r="H188" s="2" t="str">
        <f>_xlfn.XLOOKUP(C188,customers!$A$1:$A$1001,customers!$G$1:$G$1001,,0)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8">
        <f>INDEX([1]products!$A$1:$G$49,MATCH([1]orders!$D188,[1]products!$A$1:$A$49,0),MATCH([1]orders!K$1,[1]products!$A$1:$G$1,0))</f>
        <v>2.5</v>
      </c>
      <c r="L188" s="4">
        <f>INDEX(products!$A$1:$G$49,MATCH(orders!$D188,products!$A$1:$A$49,0),MATCH(orders!L$1,products!$A$1:$G$1,0))</f>
        <v>22.884999999999998</v>
      </c>
      <c r="M188" s="4">
        <f t="shared" si="6"/>
        <v>68.655000000000001</v>
      </c>
      <c r="N188" t="str">
        <f t="shared" si="7"/>
        <v>Робуста</v>
      </c>
      <c r="O188" t="str">
        <f t="shared" si="8"/>
        <v>Средняя</v>
      </c>
      <c r="P188" t="str">
        <f>_xlfn.XLOOKUP(orders[[#This Row],[Customer ID]],customers!$A$1:$A$1001,customers!$I$1:$I$1001,,0)</f>
        <v>No</v>
      </c>
    </row>
    <row r="189" spans="1:16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_xlfn.XLOOKUP(C189,customers!$A$1:$A$1001,customers!$B$1:$B$1001,,0)</f>
        <v>Lawrence Pratt</v>
      </c>
      <c r="G189" s="2" t="str" cm="1">
        <f t="array" ref="G189">IF(_xlfn.XLOOKUP(C189,customers!A188:$A$1001,customers!C188:$C$1001,,0)=0,"",(_xlfn.XLOOKUP(C189,customers!A188:$A$1001,customers!C188:$C$1001,,0)))</f>
        <v>lpratt57@netvibes.com</v>
      </c>
      <c r="H189" s="2" t="str">
        <f>_xlfn.XLOOKUP(C189,customers!$A$1:$A$1001,customers!$G$1:$G$1001,,0)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8">
        <f>INDEX([1]products!$A$1:$G$49,MATCH([1]orders!$D189,[1]products!$A$1:$A$49,0),MATCH([1]orders!K$1,[1]products!$A$1:$G$1,0))</f>
        <v>0.5</v>
      </c>
      <c r="L189" s="4">
        <f>INDEX(products!$A$1:$G$49,MATCH(orders!$D189,products!$A$1:$A$49,0),MATCH(orders!L$1,products!$A$1:$G$1,0))</f>
        <v>8.73</v>
      </c>
      <c r="M189" s="4">
        <f t="shared" si="6"/>
        <v>43.650000000000006</v>
      </c>
      <c r="N189" t="str">
        <f t="shared" si="7"/>
        <v>Либерика</v>
      </c>
      <c r="O189" t="str">
        <f t="shared" si="8"/>
        <v>Средняя</v>
      </c>
      <c r="P189" t="str">
        <f>_xlfn.XLOOKUP(orders[[#This Row],[Customer ID]],customers!$A$1:$A$1001,customers!$I$1:$I$1001,,0)</f>
        <v>Yes</v>
      </c>
    </row>
    <row r="190" spans="1:16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_xlfn.XLOOKUP(C190,customers!$A$1:$A$1001,customers!$B$1:$B$1001,,0)</f>
        <v>Astrix Kitchingham</v>
      </c>
      <c r="G190" s="2" t="str" cm="1">
        <f t="array" ref="G190">IF(_xlfn.XLOOKUP(C190,customers!A189:$A$1001,customers!C189:$C$1001,,0)=0,"",(_xlfn.XLOOKUP(C190,customers!A189:$A$1001,customers!C189:$C$1001,,0)))</f>
        <v>akitchingham58@com.com</v>
      </c>
      <c r="H190" s="2" t="str">
        <f>_xlfn.XLOOKUP(C190,customers!$A$1:$A$1001,customers!$G$1:$G$1001,,0)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8">
        <f>INDEX([1]products!$A$1:$G$49,MATCH([1]orders!$D190,[1]products!$A$1:$A$49,0),MATCH([1]orders!K$1,[1]products!$A$1:$G$1,0))</f>
        <v>0.2</v>
      </c>
      <c r="L190" s="4">
        <f>INDEX(products!$A$1:$G$49,MATCH(orders!$D190,products!$A$1:$A$49,0),MATCH(orders!L$1,products!$A$1:$G$1,0))</f>
        <v>4.4550000000000001</v>
      </c>
      <c r="M190" s="4">
        <f t="shared" si="6"/>
        <v>4.4550000000000001</v>
      </c>
      <c r="N190" t="str">
        <f t="shared" si="7"/>
        <v>Эксцельса</v>
      </c>
      <c r="O190" t="str">
        <f t="shared" si="8"/>
        <v>Легкая</v>
      </c>
      <c r="P190" t="str">
        <f>_xlfn.XLOOKUP(orders[[#This Row],[Customer ID]],customers!$A$1:$A$1001,customers!$I$1:$I$1001,,0)</f>
        <v>Yes</v>
      </c>
    </row>
    <row r="191" spans="1:16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_xlfn.XLOOKUP(C191,customers!$A$1:$A$1001,customers!$B$1:$B$1001,,0)</f>
        <v>Burnard Bartholin</v>
      </c>
      <c r="G191" s="2" t="str" cm="1">
        <f t="array" ref="G191">IF(_xlfn.XLOOKUP(C191,customers!A190:$A$1001,customers!C190:$C$1001,,0)=0,"",(_xlfn.XLOOKUP(C191,customers!A190:$A$1001,customers!C190:$C$1001,,0)))</f>
        <v>bbartholin59@xinhuanet.com</v>
      </c>
      <c r="H191" s="2" t="str">
        <f>_xlfn.XLOOKUP(C191,customers!$A$1:$A$1001,customers!$G$1:$G$1001,,0)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8">
        <f>INDEX([1]products!$A$1:$G$49,MATCH([1]orders!$D191,[1]products!$A$1:$A$49,0),MATCH([1]orders!K$1,[1]products!$A$1:$G$1,0))</f>
        <v>1</v>
      </c>
      <c r="L191" s="4">
        <f>INDEX(products!$A$1:$G$49,MATCH(orders!$D191,products!$A$1:$A$49,0),MATCH(orders!L$1,products!$A$1:$G$1,0))</f>
        <v>14.55</v>
      </c>
      <c r="M191" s="4">
        <f t="shared" si="6"/>
        <v>43.650000000000006</v>
      </c>
      <c r="N191" t="str">
        <f t="shared" si="7"/>
        <v>Либерика</v>
      </c>
      <c r="O191" t="str">
        <f t="shared" si="8"/>
        <v>Средняя</v>
      </c>
      <c r="P191" t="str">
        <f>_xlfn.XLOOKUP(orders[[#This Row],[Customer ID]],customers!$A$1:$A$1001,customers!$I$1:$I$1001,,0)</f>
        <v>Yes</v>
      </c>
    </row>
    <row r="192" spans="1:16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_xlfn.XLOOKUP(C192,customers!$A$1:$A$1001,customers!$B$1:$B$1001,,0)</f>
        <v>Madelene Prinn</v>
      </c>
      <c r="G192" s="2" t="str" cm="1">
        <f t="array" ref="G192">IF(_xlfn.XLOOKUP(C192,customers!A191:$A$1001,customers!C191:$C$1001,,0)=0,"",(_xlfn.XLOOKUP(C192,customers!A191:$A$1001,customers!C191:$C$1001,,0)))</f>
        <v>mprinn5a@usa.gov</v>
      </c>
      <c r="H192" s="2" t="str">
        <f>_xlfn.XLOOKUP(C192,customers!$A$1:$A$1001,customers!$G$1:$G$1001,,0)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8">
        <f>INDEX([1]products!$A$1:$G$49,MATCH([1]orders!$D192,[1]products!$A$1:$A$49,0),MATCH([1]orders!K$1,[1]products!$A$1:$G$1,0))</f>
        <v>2.5</v>
      </c>
      <c r="L192" s="4">
        <f>INDEX(products!$A$1:$G$49,MATCH(orders!$D192,products!$A$1:$A$49,0),MATCH(orders!L$1,products!$A$1:$G$1,0))</f>
        <v>33.464999999999996</v>
      </c>
      <c r="M192" s="4">
        <f t="shared" si="6"/>
        <v>33.464999999999996</v>
      </c>
      <c r="N192" t="str">
        <f t="shared" si="7"/>
        <v>Либерика</v>
      </c>
      <c r="O192" t="str">
        <f t="shared" si="8"/>
        <v>Средняя</v>
      </c>
      <c r="P192" t="str">
        <f>_xlfn.XLOOKUP(orders[[#This Row],[Customer ID]],customers!$A$1:$A$1001,customers!$I$1:$I$1001,,0)</f>
        <v>Yes</v>
      </c>
    </row>
    <row r="193" spans="1:16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_xlfn.XLOOKUP(C193,customers!$A$1:$A$1001,customers!$B$1:$B$1001,,0)</f>
        <v>Alisun Baudino</v>
      </c>
      <c r="G193" s="2" t="str" cm="1">
        <f t="array" ref="G193">IF(_xlfn.XLOOKUP(C193,customers!A192:$A$1001,customers!C192:$C$1001,,0)=0,"",(_xlfn.XLOOKUP(C193,customers!A192:$A$1001,customers!C192:$C$1001,,0)))</f>
        <v>abaudino5b@netvibes.com</v>
      </c>
      <c r="H193" s="2" t="str">
        <f>_xlfn.XLOOKUP(C193,customers!$A$1:$A$1001,customers!$G$1:$G$1001,,0)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8">
        <f>INDEX([1]products!$A$1:$G$49,MATCH([1]orders!$D193,[1]products!$A$1:$A$49,0),MATCH([1]orders!K$1,[1]products!$A$1:$G$1,0))</f>
        <v>0.2</v>
      </c>
      <c r="L193" s="4">
        <f>INDEX(products!$A$1:$G$49,MATCH(orders!$D193,products!$A$1:$A$49,0),MATCH(orders!L$1,products!$A$1:$G$1,0))</f>
        <v>3.8849999999999998</v>
      </c>
      <c r="M193" s="4">
        <f t="shared" si="6"/>
        <v>19.424999999999997</v>
      </c>
      <c r="N193" t="str">
        <f t="shared" si="7"/>
        <v>Либерика</v>
      </c>
      <c r="O193" t="str">
        <f t="shared" si="8"/>
        <v>Сильная</v>
      </c>
      <c r="P193" t="str">
        <f>_xlfn.XLOOKUP(orders[[#This Row],[Customer ID]],customers!$A$1:$A$1001,customers!$I$1:$I$1001,,0)</f>
        <v>Yes</v>
      </c>
    </row>
    <row r="194" spans="1:16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_xlfn.XLOOKUP(C194,customers!$A$1:$A$1001,customers!$B$1:$B$1001,,0)</f>
        <v>Philipa Petrushanko</v>
      </c>
      <c r="G194" s="2" t="str" cm="1">
        <f t="array" ref="G194">IF(_xlfn.XLOOKUP(C194,customers!A193:$A$1001,customers!C193:$C$1001,,0)=0,"",(_xlfn.XLOOKUP(C194,customers!A193:$A$1001,customers!C193:$C$1001,,0)))</f>
        <v>ppetrushanko5c@blinklist.com</v>
      </c>
      <c r="H194" s="2" t="str">
        <f>_xlfn.XLOOKUP(C194,customers!$A$1:$A$1001,customers!$G$1:$G$1001,,0)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8">
        <f>INDEX([1]products!$A$1:$G$49,MATCH([1]orders!$D194,[1]products!$A$1:$A$49,0),MATCH([1]orders!K$1,[1]products!$A$1:$G$1,0))</f>
        <v>1</v>
      </c>
      <c r="L194" s="4">
        <f>INDEX(products!$A$1:$G$49,MATCH(orders!$D194,products!$A$1:$A$49,0),MATCH(orders!L$1,products!$A$1:$G$1,0))</f>
        <v>12.15</v>
      </c>
      <c r="M194" s="4">
        <f t="shared" si="6"/>
        <v>72.900000000000006</v>
      </c>
      <c r="N194" t="str">
        <f t="shared" si="7"/>
        <v>Эксцельса</v>
      </c>
      <c r="O194" t="str">
        <f t="shared" si="8"/>
        <v>Сильная</v>
      </c>
      <c r="P194" t="str">
        <f>_xlfn.XLOOKUP(orders[[#This Row],[Customer ID]],customers!$A$1:$A$1001,customers!$I$1:$I$1001,,0)</f>
        <v>Yes</v>
      </c>
    </row>
    <row r="195" spans="1:16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_xlfn.XLOOKUP(C195,customers!$A$1:$A$1001,customers!$B$1:$B$1001,,0)</f>
        <v>Kimberli Mustchin</v>
      </c>
      <c r="G195" s="2" t="str" cm="1">
        <f t="array" ref="G195">IF(_xlfn.XLOOKUP(C195,customers!A194:$A$1001,customers!C194:$C$1001,,0)=0,"",(_xlfn.XLOOKUP(C195,customers!A194:$A$1001,customers!C194:$C$1001,,0)))</f>
        <v/>
      </c>
      <c r="H195" s="2" t="str">
        <f>_xlfn.XLOOKUP(C195,customers!$A$1:$A$1001,customers!$G$1:$G$1001,,0)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8">
        <f>INDEX([1]products!$A$1:$G$49,MATCH([1]orders!$D195,[1]products!$A$1:$A$49,0),MATCH([1]orders!K$1,[1]products!$A$1:$G$1,0))</f>
        <v>1</v>
      </c>
      <c r="L195" s="4">
        <f>INDEX(products!$A$1:$G$49,MATCH(orders!$D195,products!$A$1:$A$49,0),MATCH(orders!L$1,products!$A$1:$G$1,0))</f>
        <v>14.85</v>
      </c>
      <c r="M195" s="4">
        <f t="shared" ref="M195:M258" si="9">L195*E195</f>
        <v>44.55</v>
      </c>
      <c r="N195" t="str">
        <f t="shared" ref="N195:N258" si="10">IF(I195="Rob","Робуста",IF(I195="Exc","Эксцельса",IF(I195="Ara","Арабика",IF(I195="Lib","Либерика",""))))</f>
        <v>Эксцельса</v>
      </c>
      <c r="O195" t="str">
        <f t="shared" ref="O195:O258" si="11">IF(J195="M","Средняя",IF(J195="L","Легкая",IF(J195="D","Сильная","")))</f>
        <v>Легкая</v>
      </c>
      <c r="P195" t="str">
        <f>_xlfn.XLOOKUP(orders[[#This Row],[Customer ID]],customers!$A$1:$A$1001,customers!$I$1:$I$1001,,0)</f>
        <v>No</v>
      </c>
    </row>
    <row r="196" spans="1:16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_xlfn.XLOOKUP(C196,customers!$A$1:$A$1001,customers!$B$1:$B$1001,,0)</f>
        <v>Emlynne Laird</v>
      </c>
      <c r="G196" s="2" t="str" cm="1">
        <f t="array" ref="G196">IF(_xlfn.XLOOKUP(C196,customers!A195:$A$1001,customers!C195:$C$1001,,0)=0,"",(_xlfn.XLOOKUP(C196,customers!A195:$A$1001,customers!C195:$C$1001,,0)))</f>
        <v>elaird5e@bing.com</v>
      </c>
      <c r="H196" s="2" t="str">
        <f>_xlfn.XLOOKUP(C196,customers!$A$1:$A$1001,customers!$G$1:$G$1001,,0)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8">
        <f>INDEX([1]products!$A$1:$G$49,MATCH([1]orders!$D196,[1]products!$A$1:$A$49,0),MATCH([1]orders!K$1,[1]products!$A$1:$G$1,0))</f>
        <v>0.5</v>
      </c>
      <c r="L196" s="4">
        <f>INDEX(products!$A$1:$G$49,MATCH(orders!$D196,products!$A$1:$A$49,0),MATCH(orders!L$1,products!$A$1:$G$1,0))</f>
        <v>7.29</v>
      </c>
      <c r="M196" s="4">
        <f t="shared" si="9"/>
        <v>36.450000000000003</v>
      </c>
      <c r="N196" t="str">
        <f t="shared" si="10"/>
        <v>Эксцельса</v>
      </c>
      <c r="O196" t="str">
        <f t="shared" si="11"/>
        <v>Сильная</v>
      </c>
      <c r="P196" t="str">
        <f>_xlfn.XLOOKUP(orders[[#This Row],[Customer ID]],customers!$A$1:$A$1001,customers!$I$1:$I$1001,,0)</f>
        <v>No</v>
      </c>
    </row>
    <row r="197" spans="1:16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_xlfn.XLOOKUP(C197,customers!$A$1:$A$1001,customers!$B$1:$B$1001,,0)</f>
        <v>Marlena Howsden</v>
      </c>
      <c r="G197" s="2" t="str" cm="1">
        <f t="array" ref="G197">IF(_xlfn.XLOOKUP(C197,customers!A196:$A$1001,customers!C196:$C$1001,,0)=0,"",(_xlfn.XLOOKUP(C197,customers!A196:$A$1001,customers!C196:$C$1001,,0)))</f>
        <v>mhowsden5f@infoseek.co.jp</v>
      </c>
      <c r="H197" s="2" t="str">
        <f>_xlfn.XLOOKUP(C197,customers!$A$1:$A$1001,customers!$G$1:$G$1001,,0)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8">
        <f>INDEX([1]products!$A$1:$G$49,MATCH([1]orders!$D197,[1]products!$A$1:$A$49,0),MATCH([1]orders!K$1,[1]products!$A$1:$G$1,0))</f>
        <v>1</v>
      </c>
      <c r="L197" s="4">
        <f>INDEX(products!$A$1:$G$49,MATCH(orders!$D197,products!$A$1:$A$49,0),MATCH(orders!L$1,products!$A$1:$G$1,0))</f>
        <v>12.95</v>
      </c>
      <c r="M197" s="4">
        <f t="shared" si="9"/>
        <v>38.849999999999994</v>
      </c>
      <c r="N197" t="str">
        <f t="shared" si="10"/>
        <v>Арабика</v>
      </c>
      <c r="O197" t="str">
        <f t="shared" si="11"/>
        <v>Легкая</v>
      </c>
      <c r="P197" t="str">
        <f>_xlfn.XLOOKUP(orders[[#This Row],[Customer ID]],customers!$A$1:$A$1001,customers!$I$1:$I$1001,,0)</f>
        <v>No</v>
      </c>
    </row>
    <row r="198" spans="1:16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_xlfn.XLOOKUP(C198,customers!$A$1:$A$1001,customers!$B$1:$B$1001,,0)</f>
        <v>Nealson Cuttler</v>
      </c>
      <c r="G198" s="2" t="str" cm="1">
        <f t="array" ref="G198">IF(_xlfn.XLOOKUP(C198,customers!A197:$A$1001,customers!C197:$C$1001,,0)=0,"",(_xlfn.XLOOKUP(C198,customers!A197:$A$1001,customers!C197:$C$1001,,0)))</f>
        <v>ncuttler5g@parallels.com</v>
      </c>
      <c r="H198" s="2" t="str">
        <f>_xlfn.XLOOKUP(C198,customers!$A$1:$A$1001,customers!$G$1:$G$1001,,0)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8">
        <f>INDEX([1]products!$A$1:$G$49,MATCH([1]orders!$D198,[1]products!$A$1:$A$49,0),MATCH([1]orders!K$1,[1]products!$A$1:$G$1,0))</f>
        <v>0.5</v>
      </c>
      <c r="L198" s="4">
        <f>INDEX(products!$A$1:$G$49,MATCH(orders!$D198,products!$A$1:$A$49,0),MATCH(orders!L$1,products!$A$1:$G$1,0))</f>
        <v>8.91</v>
      </c>
      <c r="M198" s="4">
        <f t="shared" si="9"/>
        <v>53.46</v>
      </c>
      <c r="N198" t="str">
        <f t="shared" si="10"/>
        <v>Эксцельса</v>
      </c>
      <c r="O198" t="str">
        <f t="shared" si="11"/>
        <v>Легкая</v>
      </c>
      <c r="P198" t="str">
        <f>_xlfn.XLOOKUP(orders[[#This Row],[Customer ID]],customers!$A$1:$A$1001,customers!$I$1:$I$1001,,0)</f>
        <v>No</v>
      </c>
    </row>
    <row r="199" spans="1:16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_xlfn.XLOOKUP(C199,customers!$A$1:$A$1001,customers!$B$1:$B$1001,,0)</f>
        <v>Nealson Cuttler</v>
      </c>
      <c r="G199" s="2" t="str" cm="1">
        <f t="array" ref="G199">IF(_xlfn.XLOOKUP(C199,customers!A198:$A$1001,customers!C198:$C$1001,,0)=0,"",(_xlfn.XLOOKUP(C199,customers!A198:$A$1001,customers!C198:$C$1001,,0)))</f>
        <v>ncuttler5g@parallels.com</v>
      </c>
      <c r="H199" s="2" t="str">
        <f>_xlfn.XLOOKUP(C199,customers!$A$1:$A$1001,customers!$G$1:$G$1001,,0)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8">
        <f>INDEX([1]products!$A$1:$G$49,MATCH([1]orders!$D199,[1]products!$A$1:$A$49,0),MATCH([1]orders!K$1,[1]products!$A$1:$G$1,0))</f>
        <v>2.5</v>
      </c>
      <c r="L199" s="4">
        <f>INDEX(products!$A$1:$G$49,MATCH(orders!$D199,products!$A$1:$A$49,0),MATCH(orders!L$1,products!$A$1:$G$1,0))</f>
        <v>29.784999999999997</v>
      </c>
      <c r="M199" s="4">
        <f t="shared" si="9"/>
        <v>59.569999999999993</v>
      </c>
      <c r="N199" t="str">
        <f t="shared" si="10"/>
        <v>Либерика</v>
      </c>
      <c r="O199" t="str">
        <f t="shared" si="11"/>
        <v>Сильная</v>
      </c>
      <c r="P199" t="str">
        <f>_xlfn.XLOOKUP(orders[[#This Row],[Customer ID]],customers!$A$1:$A$1001,customers!$I$1:$I$1001,,0)</f>
        <v>No</v>
      </c>
    </row>
    <row r="200" spans="1:16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_xlfn.XLOOKUP(C200,customers!$A$1:$A$1001,customers!$B$1:$B$1001,,0)</f>
        <v>Nealson Cuttler</v>
      </c>
      <c r="G200" s="2" t="e" cm="1">
        <f t="array" ref="G200">IF(_xlfn.XLOOKUP(C200,customers!A199:$A$1001,customers!C199:$C$1001,,0)=0,"",(_xlfn.XLOOKUP(C200,customers!A199:$A$1001,customers!C199:$C$1001,,0)))</f>
        <v>#N/A</v>
      </c>
      <c r="H200" s="2" t="str">
        <f>_xlfn.XLOOKUP(C200,customers!$A$1:$A$1001,customers!$G$1:$G$1001,,0)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8">
        <f>INDEX([1]products!$A$1:$G$49,MATCH([1]orders!$D200,[1]products!$A$1:$A$49,0),MATCH([1]orders!K$1,[1]products!$A$1:$G$1,0))</f>
        <v>2.5</v>
      </c>
      <c r="L200" s="4">
        <f>INDEX(products!$A$1:$G$49,MATCH(orders!$D200,products!$A$1:$A$49,0),MATCH(orders!L$1,products!$A$1:$G$1,0))</f>
        <v>29.784999999999997</v>
      </c>
      <c r="M200" s="4">
        <f t="shared" si="9"/>
        <v>89.35499999999999</v>
      </c>
      <c r="N200" t="str">
        <f t="shared" si="10"/>
        <v>Либерика</v>
      </c>
      <c r="O200" t="str">
        <f t="shared" si="11"/>
        <v>Сильная</v>
      </c>
      <c r="P200" t="str">
        <f>_xlfn.XLOOKUP(orders[[#This Row],[Customer ID]],customers!$A$1:$A$1001,customers!$I$1:$I$1001,,0)</f>
        <v>No</v>
      </c>
    </row>
    <row r="201" spans="1:16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_xlfn.XLOOKUP(C201,customers!$A$1:$A$1001,customers!$B$1:$B$1001,,0)</f>
        <v>Nealson Cuttler</v>
      </c>
      <c r="G201" s="2" t="e" cm="1">
        <f t="array" ref="G201">IF(_xlfn.XLOOKUP(C201,customers!A200:$A$1001,customers!C200:$C$1001,,0)=0,"",(_xlfn.XLOOKUP(C201,customers!A200:$A$1001,customers!C200:$C$1001,,0)))</f>
        <v>#N/A</v>
      </c>
      <c r="H201" s="2" t="str">
        <f>_xlfn.XLOOKUP(C201,customers!$A$1:$A$1001,customers!$G$1:$G$1001,,0)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8">
        <f>INDEX([1]products!$A$1:$G$49,MATCH([1]orders!$D201,[1]products!$A$1:$A$49,0),MATCH([1]orders!K$1,[1]products!$A$1:$G$1,0))</f>
        <v>0.5</v>
      </c>
      <c r="L201" s="4">
        <f>INDEX(products!$A$1:$G$49,MATCH(orders!$D201,products!$A$1:$A$49,0),MATCH(orders!L$1,products!$A$1:$G$1,0))</f>
        <v>9.51</v>
      </c>
      <c r="M201" s="4">
        <f t="shared" si="9"/>
        <v>38.04</v>
      </c>
      <c r="N201" t="str">
        <f t="shared" si="10"/>
        <v>Либерика</v>
      </c>
      <c r="O201" t="str">
        <f t="shared" si="11"/>
        <v>Легкая</v>
      </c>
      <c r="P201" t="str">
        <f>_xlfn.XLOOKUP(orders[[#This Row],[Customer ID]],customers!$A$1:$A$1001,customers!$I$1:$I$1001,,0)</f>
        <v>No</v>
      </c>
    </row>
    <row r="202" spans="1:16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_xlfn.XLOOKUP(C202,customers!$A$1:$A$1001,customers!$B$1:$B$1001,,0)</f>
        <v>Nealson Cuttler</v>
      </c>
      <c r="G202" s="2" t="e" cm="1">
        <f t="array" ref="G202">IF(_xlfn.XLOOKUP(C202,customers!A201:$A$1001,customers!C201:$C$1001,,0)=0,"",(_xlfn.XLOOKUP(C202,customers!A201:$A$1001,customers!C201:$C$1001,,0)))</f>
        <v>#N/A</v>
      </c>
      <c r="H202" s="2" t="str">
        <f>_xlfn.XLOOKUP(C202,customers!$A$1:$A$1001,customers!$G$1:$G$1001,,0)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8">
        <f>INDEX([1]products!$A$1:$G$49,MATCH([1]orders!$D202,[1]products!$A$1:$A$49,0),MATCH([1]orders!K$1,[1]products!$A$1:$G$1,0))</f>
        <v>1</v>
      </c>
      <c r="L202" s="4">
        <f>INDEX(products!$A$1:$G$49,MATCH(orders!$D202,products!$A$1:$A$49,0),MATCH(orders!L$1,products!$A$1:$G$1,0))</f>
        <v>13.75</v>
      </c>
      <c r="M202" s="4">
        <f t="shared" si="9"/>
        <v>41.25</v>
      </c>
      <c r="N202" t="str">
        <f t="shared" si="10"/>
        <v>Эксцельса</v>
      </c>
      <c r="O202" t="str">
        <f t="shared" si="11"/>
        <v>Средняя</v>
      </c>
      <c r="P202" t="str">
        <f>_xlfn.XLOOKUP(orders[[#This Row],[Customer ID]],customers!$A$1:$A$1001,customers!$I$1:$I$1001,,0)</f>
        <v>No</v>
      </c>
    </row>
    <row r="203" spans="1:16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_xlfn.XLOOKUP(C203,customers!$A$1:$A$1001,customers!$B$1:$B$1001,,0)</f>
        <v>Adriana Lazarus</v>
      </c>
      <c r="G203" s="2" t="str" cm="1">
        <f t="array" ref="G203">IF(_xlfn.XLOOKUP(C203,customers!A202:$A$1001,customers!C202:$C$1001,,0)=0,"",(_xlfn.XLOOKUP(C203,customers!A202:$A$1001,customers!C202:$C$1001,,0)))</f>
        <v/>
      </c>
      <c r="H203" s="2" t="str">
        <f>_xlfn.XLOOKUP(C203,customers!$A$1:$A$1001,customers!$G$1:$G$1001,,0)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8">
        <f>INDEX([1]products!$A$1:$G$49,MATCH([1]orders!$D203,[1]products!$A$1:$A$49,0),MATCH([1]orders!K$1,[1]products!$A$1:$G$1,0))</f>
        <v>0.5</v>
      </c>
      <c r="L203" s="4">
        <f>INDEX(products!$A$1:$G$49,MATCH(orders!$D203,products!$A$1:$A$49,0),MATCH(orders!L$1,products!$A$1:$G$1,0))</f>
        <v>9.51</v>
      </c>
      <c r="M203" s="4">
        <f t="shared" si="9"/>
        <v>57.06</v>
      </c>
      <c r="N203" t="str">
        <f t="shared" si="10"/>
        <v>Либерика</v>
      </c>
      <c r="O203" t="str">
        <f t="shared" si="11"/>
        <v>Легкая</v>
      </c>
      <c r="P203" t="str">
        <f>_xlfn.XLOOKUP(orders[[#This Row],[Customer ID]],customers!$A$1:$A$1001,customers!$I$1:$I$1001,,0)</f>
        <v>No</v>
      </c>
    </row>
    <row r="204" spans="1:16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_xlfn.XLOOKUP(C204,customers!$A$1:$A$1001,customers!$B$1:$B$1001,,0)</f>
        <v>Tallie felip</v>
      </c>
      <c r="G204" s="2" t="str" cm="1">
        <f t="array" ref="G204">IF(_xlfn.XLOOKUP(C204,customers!A203:$A$1001,customers!C203:$C$1001,,0)=0,"",(_xlfn.XLOOKUP(C204,customers!A203:$A$1001,customers!C203:$C$1001,,0)))</f>
        <v>tfelip5m@typepad.com</v>
      </c>
      <c r="H204" s="2" t="str">
        <f>_xlfn.XLOOKUP(C204,customers!$A$1:$A$1001,customers!$G$1:$G$1001,,0)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8">
        <f>INDEX([1]products!$A$1:$G$49,MATCH([1]orders!$D204,[1]products!$A$1:$A$49,0),MATCH([1]orders!K$1,[1]products!$A$1:$G$1,0))</f>
        <v>2.5</v>
      </c>
      <c r="L204" s="4">
        <f>INDEX(products!$A$1:$G$49,MATCH(orders!$D204,products!$A$1:$A$49,0),MATCH(orders!L$1,products!$A$1:$G$1,0))</f>
        <v>29.784999999999997</v>
      </c>
      <c r="M204" s="4">
        <f t="shared" si="9"/>
        <v>178.70999999999998</v>
      </c>
      <c r="N204" t="str">
        <f t="shared" si="10"/>
        <v>Либерика</v>
      </c>
      <c r="O204" t="str">
        <f t="shared" si="11"/>
        <v>Сильная</v>
      </c>
      <c r="P204" t="str">
        <f>_xlfn.XLOOKUP(orders[[#This Row],[Customer ID]],customers!$A$1:$A$1001,customers!$I$1:$I$1001,,0)</f>
        <v>Yes</v>
      </c>
    </row>
    <row r="205" spans="1:16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_xlfn.XLOOKUP(C205,customers!$A$1:$A$1001,customers!$B$1:$B$1001,,0)</f>
        <v>Vanna Le - Count</v>
      </c>
      <c r="G205" s="2" t="str" cm="1">
        <f t="array" ref="G205">IF(_xlfn.XLOOKUP(C205,customers!A204:$A$1001,customers!C204:$C$1001,,0)=0,"",(_xlfn.XLOOKUP(C205,customers!A204:$A$1001,customers!C204:$C$1001,,0)))</f>
        <v>vle5n@disqus.com</v>
      </c>
      <c r="H205" s="2" t="str">
        <f>_xlfn.XLOOKUP(C205,customers!$A$1:$A$1001,customers!$G$1:$G$1001,,0)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8">
        <f>INDEX([1]products!$A$1:$G$49,MATCH([1]orders!$D205,[1]products!$A$1:$A$49,0),MATCH([1]orders!K$1,[1]products!$A$1:$G$1,0))</f>
        <v>0.2</v>
      </c>
      <c r="L205" s="4">
        <f>INDEX(products!$A$1:$G$49,MATCH(orders!$D205,products!$A$1:$A$49,0),MATCH(orders!L$1,products!$A$1:$G$1,0))</f>
        <v>4.7549999999999999</v>
      </c>
      <c r="M205" s="4">
        <f t="shared" si="9"/>
        <v>4.7549999999999999</v>
      </c>
      <c r="N205" t="str">
        <f t="shared" si="10"/>
        <v>Либерика</v>
      </c>
      <c r="O205" t="str">
        <f t="shared" si="11"/>
        <v>Легкая</v>
      </c>
      <c r="P205" t="str">
        <f>_xlfn.XLOOKUP(orders[[#This Row],[Customer ID]],customers!$A$1:$A$1001,customers!$I$1:$I$1001,,0)</f>
        <v>No</v>
      </c>
    </row>
    <row r="206" spans="1:16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_xlfn.XLOOKUP(C206,customers!$A$1:$A$1001,customers!$B$1:$B$1001,,0)</f>
        <v>Sarette Ducarel</v>
      </c>
      <c r="G206" s="2" t="str" cm="1">
        <f t="array" ref="G206">IF(_xlfn.XLOOKUP(C206,customers!A205:$A$1001,customers!C205:$C$1001,,0)=0,"",(_xlfn.XLOOKUP(C206,customers!A205:$A$1001,customers!C205:$C$1001,,0)))</f>
        <v/>
      </c>
      <c r="H206" s="2" t="str">
        <f>_xlfn.XLOOKUP(C206,customers!$A$1:$A$1001,customers!$G$1:$G$1001,,0)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8">
        <f>INDEX([1]products!$A$1:$G$49,MATCH([1]orders!$D206,[1]products!$A$1:$A$49,0),MATCH([1]orders!K$1,[1]products!$A$1:$G$1,0))</f>
        <v>1</v>
      </c>
      <c r="L206" s="4">
        <f>INDEX(products!$A$1:$G$49,MATCH(orders!$D206,products!$A$1:$A$49,0),MATCH(orders!L$1,products!$A$1:$G$1,0))</f>
        <v>13.75</v>
      </c>
      <c r="M206" s="4">
        <f t="shared" si="9"/>
        <v>82.5</v>
      </c>
      <c r="N206" t="str">
        <f t="shared" si="10"/>
        <v>Эксцельса</v>
      </c>
      <c r="O206" t="str">
        <f t="shared" si="11"/>
        <v>Средняя</v>
      </c>
      <c r="P206" t="str">
        <f>_xlfn.XLOOKUP(orders[[#This Row],[Customer ID]],customers!$A$1:$A$1001,customers!$I$1:$I$1001,,0)</f>
        <v>No</v>
      </c>
    </row>
    <row r="207" spans="1:16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_xlfn.XLOOKUP(C207,customers!$A$1:$A$1001,customers!$B$1:$B$1001,,0)</f>
        <v>Kendra Glison</v>
      </c>
      <c r="G207" s="2" t="str" cm="1">
        <f t="array" ref="G207">IF(_xlfn.XLOOKUP(C207,customers!A206:$A$1001,customers!C206:$C$1001,,0)=0,"",(_xlfn.XLOOKUP(C207,customers!A206:$A$1001,customers!C206:$C$1001,,0)))</f>
        <v/>
      </c>
      <c r="H207" s="2" t="str">
        <f>_xlfn.XLOOKUP(C207,customers!$A$1:$A$1001,customers!$G$1:$G$1001,,0)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8">
        <f>INDEX([1]products!$A$1:$G$49,MATCH([1]orders!$D207,[1]products!$A$1:$A$49,0),MATCH([1]orders!K$1,[1]products!$A$1:$G$1,0))</f>
        <v>0.2</v>
      </c>
      <c r="L207" s="4">
        <f>INDEX(products!$A$1:$G$49,MATCH(orders!$D207,products!$A$1:$A$49,0),MATCH(orders!L$1,products!$A$1:$G$1,0))</f>
        <v>2.6849999999999996</v>
      </c>
      <c r="M207" s="4">
        <f t="shared" si="9"/>
        <v>8.0549999999999997</v>
      </c>
      <c r="N207" t="str">
        <f t="shared" si="10"/>
        <v>Робуста</v>
      </c>
      <c r="O207" t="str">
        <f t="shared" si="11"/>
        <v>Сильная</v>
      </c>
      <c r="P207" t="str">
        <f>_xlfn.XLOOKUP(orders[[#This Row],[Customer ID]],customers!$A$1:$A$1001,customers!$I$1:$I$1001,,0)</f>
        <v>Yes</v>
      </c>
    </row>
    <row r="208" spans="1:16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_xlfn.XLOOKUP(C208,customers!$A$1:$A$1001,customers!$B$1:$B$1001,,0)</f>
        <v>Nertie Poolman</v>
      </c>
      <c r="G208" s="2" t="str" cm="1">
        <f t="array" ref="G208">IF(_xlfn.XLOOKUP(C208,customers!A207:$A$1001,customers!C207:$C$1001,,0)=0,"",(_xlfn.XLOOKUP(C208,customers!A207:$A$1001,customers!C207:$C$1001,,0)))</f>
        <v>npoolman5q@howstuffworks.com</v>
      </c>
      <c r="H208" s="2" t="str">
        <f>_xlfn.XLOOKUP(C208,customers!$A$1:$A$1001,customers!$G$1:$G$1001,,0)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8">
        <f>INDEX([1]products!$A$1:$G$49,MATCH([1]orders!$D208,[1]products!$A$1:$A$49,0),MATCH([1]orders!K$1,[1]products!$A$1:$G$1,0))</f>
        <v>1</v>
      </c>
      <c r="L208" s="4">
        <f>INDEX(products!$A$1:$G$49,MATCH(orders!$D208,products!$A$1:$A$49,0),MATCH(orders!L$1,products!$A$1:$G$1,0))</f>
        <v>11.25</v>
      </c>
      <c r="M208" s="4">
        <f t="shared" si="9"/>
        <v>22.5</v>
      </c>
      <c r="N208" t="str">
        <f t="shared" si="10"/>
        <v>Арабика</v>
      </c>
      <c r="O208" t="str">
        <f t="shared" si="11"/>
        <v>Средняя</v>
      </c>
      <c r="P208" t="str">
        <f>_xlfn.XLOOKUP(orders[[#This Row],[Customer ID]],customers!$A$1:$A$1001,customers!$I$1:$I$1001,,0)</f>
        <v>No</v>
      </c>
    </row>
    <row r="209" spans="1:16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_xlfn.XLOOKUP(C209,customers!$A$1:$A$1001,customers!$B$1:$B$1001,,0)</f>
        <v>Orbadiah Duny</v>
      </c>
      <c r="G209" s="2" t="str" cm="1">
        <f t="array" ref="G209">IF(_xlfn.XLOOKUP(C209,customers!A208:$A$1001,customers!C208:$C$1001,,0)=0,"",(_xlfn.XLOOKUP(C209,customers!A208:$A$1001,customers!C208:$C$1001,,0)))</f>
        <v>oduny5r@constantcontact.com</v>
      </c>
      <c r="H209" s="2" t="str">
        <f>_xlfn.XLOOKUP(C209,customers!$A$1:$A$1001,customers!$G$1:$G$1001,,0)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8">
        <f>INDEX([1]products!$A$1:$G$49,MATCH([1]orders!$D209,[1]products!$A$1:$A$49,0),MATCH([1]orders!K$1,[1]products!$A$1:$G$1,0))</f>
        <v>0.5</v>
      </c>
      <c r="L209" s="4">
        <f>INDEX(products!$A$1:$G$49,MATCH(orders!$D209,products!$A$1:$A$49,0),MATCH(orders!L$1,products!$A$1:$G$1,0))</f>
        <v>6.75</v>
      </c>
      <c r="M209" s="4">
        <f t="shared" si="9"/>
        <v>40.5</v>
      </c>
      <c r="N209" t="str">
        <f t="shared" si="10"/>
        <v>Арабика</v>
      </c>
      <c r="O209" t="str">
        <f t="shared" si="11"/>
        <v>Средняя</v>
      </c>
      <c r="P209" t="str">
        <f>_xlfn.XLOOKUP(orders[[#This Row],[Customer ID]],customers!$A$1:$A$1001,customers!$I$1:$I$1001,,0)</f>
        <v>Yes</v>
      </c>
    </row>
    <row r="210" spans="1:16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_xlfn.XLOOKUP(C210,customers!$A$1:$A$1001,customers!$B$1:$B$1001,,0)</f>
        <v>Constance Halfhide</v>
      </c>
      <c r="G210" s="2" t="str" cm="1">
        <f t="array" ref="G210">IF(_xlfn.XLOOKUP(C210,customers!A209:$A$1001,customers!C209:$C$1001,,0)=0,"",(_xlfn.XLOOKUP(C210,customers!A209:$A$1001,customers!C209:$C$1001,,0)))</f>
        <v>chalfhide5s@google.ru</v>
      </c>
      <c r="H210" s="2" t="str">
        <f>_xlfn.XLOOKUP(C210,customers!$A$1:$A$1001,customers!$G$1:$G$1001,,0)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8">
        <f>INDEX([1]products!$A$1:$G$49,MATCH([1]orders!$D210,[1]products!$A$1:$A$49,0),MATCH([1]orders!K$1,[1]products!$A$1:$G$1,0))</f>
        <v>0.5</v>
      </c>
      <c r="L210" s="4">
        <f>INDEX(products!$A$1:$G$49,MATCH(orders!$D210,products!$A$1:$A$49,0),MATCH(orders!L$1,products!$A$1:$G$1,0))</f>
        <v>7.29</v>
      </c>
      <c r="M210" s="4">
        <f t="shared" si="9"/>
        <v>29.16</v>
      </c>
      <c r="N210" t="str">
        <f t="shared" si="10"/>
        <v>Эксцельса</v>
      </c>
      <c r="O210" t="str">
        <f t="shared" si="11"/>
        <v>Сильная</v>
      </c>
      <c r="P210" t="str">
        <f>_xlfn.XLOOKUP(orders[[#This Row],[Customer ID]],customers!$A$1:$A$1001,customers!$I$1:$I$1001,,0)</f>
        <v>Yes</v>
      </c>
    </row>
    <row r="211" spans="1:16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_xlfn.XLOOKUP(C211,customers!$A$1:$A$1001,customers!$B$1:$B$1001,,0)</f>
        <v>Fransisco Malecky</v>
      </c>
      <c r="G211" s="2" t="str" cm="1">
        <f t="array" ref="G211">IF(_xlfn.XLOOKUP(C211,customers!A210:$A$1001,customers!C210:$C$1001,,0)=0,"",(_xlfn.XLOOKUP(C211,customers!A210:$A$1001,customers!C210:$C$1001,,0)))</f>
        <v>fmalecky5t@list-manage.com</v>
      </c>
      <c r="H211" s="2" t="str">
        <f>_xlfn.XLOOKUP(C211,customers!$A$1:$A$1001,customers!$G$1:$G$1001,,0)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8">
        <f>INDEX([1]products!$A$1:$G$49,MATCH([1]orders!$D211,[1]products!$A$1:$A$49,0),MATCH([1]orders!K$1,[1]products!$A$1:$G$1,0))</f>
        <v>0.5</v>
      </c>
      <c r="L211" s="4">
        <f>INDEX(products!$A$1:$G$49,MATCH(orders!$D211,products!$A$1:$A$49,0),MATCH(orders!L$1,products!$A$1:$G$1,0))</f>
        <v>6.75</v>
      </c>
      <c r="M211" s="4">
        <f t="shared" si="9"/>
        <v>6.75</v>
      </c>
      <c r="N211" t="str">
        <f t="shared" si="10"/>
        <v>Арабика</v>
      </c>
      <c r="O211" t="str">
        <f t="shared" si="11"/>
        <v>Средняя</v>
      </c>
      <c r="P211" t="str">
        <f>_xlfn.XLOOKUP(orders[[#This Row],[Customer ID]],customers!$A$1:$A$1001,customers!$I$1:$I$1001,,0)</f>
        <v>No</v>
      </c>
    </row>
    <row r="212" spans="1:16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_xlfn.XLOOKUP(C212,customers!$A$1:$A$1001,customers!$B$1:$B$1001,,0)</f>
        <v>Anselma Attwater</v>
      </c>
      <c r="G212" s="2" t="str" cm="1">
        <f t="array" ref="G212">IF(_xlfn.XLOOKUP(C212,customers!A211:$A$1001,customers!C211:$C$1001,,0)=0,"",(_xlfn.XLOOKUP(C212,customers!A211:$A$1001,customers!C211:$C$1001,,0)))</f>
        <v>aattwater5u@wikia.com</v>
      </c>
      <c r="H212" s="2" t="str">
        <f>_xlfn.XLOOKUP(C212,customers!$A$1:$A$1001,customers!$G$1:$G$1001,,0)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8">
        <f>INDEX([1]products!$A$1:$G$49,MATCH([1]orders!$D212,[1]products!$A$1:$A$49,0),MATCH([1]orders!K$1,[1]products!$A$1:$G$1,0))</f>
        <v>1</v>
      </c>
      <c r="L212" s="4">
        <f>INDEX(products!$A$1:$G$49,MATCH(orders!$D212,products!$A$1:$A$49,0),MATCH(orders!L$1,products!$A$1:$G$1,0))</f>
        <v>12.95</v>
      </c>
      <c r="M212" s="4">
        <f t="shared" si="9"/>
        <v>51.8</v>
      </c>
      <c r="N212" t="str">
        <f t="shared" si="10"/>
        <v>Либерика</v>
      </c>
      <c r="O212" t="str">
        <f t="shared" si="11"/>
        <v>Сильная</v>
      </c>
      <c r="P212" t="str">
        <f>_xlfn.XLOOKUP(orders[[#This Row],[Customer ID]],customers!$A$1:$A$1001,customers!$I$1:$I$1001,,0)</f>
        <v>Yes</v>
      </c>
    </row>
    <row r="213" spans="1:16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_xlfn.XLOOKUP(C213,customers!$A$1:$A$1001,customers!$B$1:$B$1001,,0)</f>
        <v>Minette Whellans</v>
      </c>
      <c r="G213" s="2" t="str" cm="1">
        <f t="array" ref="G213">IF(_xlfn.XLOOKUP(C213,customers!A212:$A$1001,customers!C212:$C$1001,,0)=0,"",(_xlfn.XLOOKUP(C213,customers!A212:$A$1001,customers!C212:$C$1001,,0)))</f>
        <v>mwhellans5v@mapquest.com</v>
      </c>
      <c r="H213" s="2" t="str">
        <f>_xlfn.XLOOKUP(C213,customers!$A$1:$A$1001,customers!$G$1:$G$1001,,0)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8">
        <f>INDEX([1]products!$A$1:$G$49,MATCH([1]orders!$D213,[1]products!$A$1:$A$49,0),MATCH([1]orders!K$1,[1]products!$A$1:$G$1,0))</f>
        <v>0.5</v>
      </c>
      <c r="L213" s="4">
        <f>INDEX(products!$A$1:$G$49,MATCH(orders!$D213,products!$A$1:$A$49,0),MATCH(orders!L$1,products!$A$1:$G$1,0))</f>
        <v>8.91</v>
      </c>
      <c r="M213" s="4">
        <f t="shared" si="9"/>
        <v>53.46</v>
      </c>
      <c r="N213" t="str">
        <f t="shared" si="10"/>
        <v>Эксцельса</v>
      </c>
      <c r="O213" t="str">
        <f t="shared" si="11"/>
        <v>Легкая</v>
      </c>
      <c r="P213" t="str">
        <f>_xlfn.XLOOKUP(orders[[#This Row],[Customer ID]],customers!$A$1:$A$1001,customers!$I$1:$I$1001,,0)</f>
        <v>No</v>
      </c>
    </row>
    <row r="214" spans="1:16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_xlfn.XLOOKUP(C214,customers!$A$1:$A$1001,customers!$B$1:$B$1001,,0)</f>
        <v>Dael Camilletti</v>
      </c>
      <c r="G214" s="2" t="str" cm="1">
        <f t="array" ref="G214">IF(_xlfn.XLOOKUP(C214,customers!A213:$A$1001,customers!C213:$C$1001,,0)=0,"",(_xlfn.XLOOKUP(C214,customers!A213:$A$1001,customers!C213:$C$1001,,0)))</f>
        <v>dcamilletti5w@businesswire.com</v>
      </c>
      <c r="H214" s="2" t="str">
        <f>_xlfn.XLOOKUP(C214,customers!$A$1:$A$1001,customers!$G$1:$G$1001,,0)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8">
        <f>INDEX([1]products!$A$1:$G$49,MATCH([1]orders!$D214,[1]products!$A$1:$A$49,0),MATCH([1]orders!K$1,[1]products!$A$1:$G$1,0))</f>
        <v>0.2</v>
      </c>
      <c r="L214" s="4">
        <f>INDEX(products!$A$1:$G$49,MATCH(orders!$D214,products!$A$1:$A$49,0),MATCH(orders!L$1,products!$A$1:$G$1,0))</f>
        <v>3.645</v>
      </c>
      <c r="M214" s="4">
        <f t="shared" si="9"/>
        <v>14.58</v>
      </c>
      <c r="N214" t="str">
        <f t="shared" si="10"/>
        <v>Эксцельса</v>
      </c>
      <c r="O214" t="str">
        <f t="shared" si="11"/>
        <v>Сильная</v>
      </c>
      <c r="P214" t="str">
        <f>_xlfn.XLOOKUP(orders[[#This Row],[Customer ID]],customers!$A$1:$A$1001,customers!$I$1:$I$1001,,0)</f>
        <v>Yes</v>
      </c>
    </row>
    <row r="215" spans="1:16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_xlfn.XLOOKUP(C215,customers!$A$1:$A$1001,customers!$B$1:$B$1001,,0)</f>
        <v>Emiline Galgey</v>
      </c>
      <c r="G215" s="2" t="str" cm="1">
        <f t="array" ref="G215">IF(_xlfn.XLOOKUP(C215,customers!A214:$A$1001,customers!C214:$C$1001,,0)=0,"",(_xlfn.XLOOKUP(C215,customers!A214:$A$1001,customers!C214:$C$1001,,0)))</f>
        <v>egalgey5x@wufoo.com</v>
      </c>
      <c r="H215" s="2" t="str">
        <f>_xlfn.XLOOKUP(C215,customers!$A$1:$A$1001,customers!$G$1:$G$1001,,0)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8">
        <f>INDEX([1]products!$A$1:$G$49,MATCH([1]orders!$D215,[1]products!$A$1:$A$49,0),MATCH([1]orders!K$1,[1]products!$A$1:$G$1,0))</f>
        <v>2.5</v>
      </c>
      <c r="L215" s="4">
        <f>INDEX(products!$A$1:$G$49,MATCH(orders!$D215,products!$A$1:$A$49,0),MATCH(orders!L$1,products!$A$1:$G$1,0))</f>
        <v>20.584999999999997</v>
      </c>
      <c r="M215" s="4">
        <f t="shared" si="9"/>
        <v>20.584999999999997</v>
      </c>
      <c r="N215" t="str">
        <f t="shared" si="10"/>
        <v>Робуста</v>
      </c>
      <c r="O215" t="str">
        <f t="shared" si="11"/>
        <v>Сильная</v>
      </c>
      <c r="P215" t="str">
        <f>_xlfn.XLOOKUP(orders[[#This Row],[Customer ID]],customers!$A$1:$A$1001,customers!$I$1:$I$1001,,0)</f>
        <v>No</v>
      </c>
    </row>
    <row r="216" spans="1:16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_xlfn.XLOOKUP(C216,customers!$A$1:$A$1001,customers!$B$1:$B$1001,,0)</f>
        <v>Murdock Hame</v>
      </c>
      <c r="G216" s="2" t="str" cm="1">
        <f t="array" ref="G216">IF(_xlfn.XLOOKUP(C216,customers!A215:$A$1001,customers!C215:$C$1001,,0)=0,"",(_xlfn.XLOOKUP(C216,customers!A215:$A$1001,customers!C215:$C$1001,,0)))</f>
        <v>mhame5y@newsvine.com</v>
      </c>
      <c r="H216" s="2" t="str">
        <f>_xlfn.XLOOKUP(C216,customers!$A$1:$A$1001,customers!$G$1:$G$1001,,0)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8">
        <f>INDEX([1]products!$A$1:$G$49,MATCH([1]orders!$D216,[1]products!$A$1:$A$49,0),MATCH([1]orders!K$1,[1]products!$A$1:$G$1,0))</f>
        <v>1</v>
      </c>
      <c r="L216" s="4">
        <f>INDEX(products!$A$1:$G$49,MATCH(orders!$D216,products!$A$1:$A$49,0),MATCH(orders!L$1,products!$A$1:$G$1,0))</f>
        <v>15.85</v>
      </c>
      <c r="M216" s="4">
        <f t="shared" si="9"/>
        <v>31.7</v>
      </c>
      <c r="N216" t="str">
        <f t="shared" si="10"/>
        <v>Либерика</v>
      </c>
      <c r="O216" t="str">
        <f t="shared" si="11"/>
        <v>Легкая</v>
      </c>
      <c r="P216" t="str">
        <f>_xlfn.XLOOKUP(orders[[#This Row],[Customer ID]],customers!$A$1:$A$1001,customers!$I$1:$I$1001,,0)</f>
        <v>No</v>
      </c>
    </row>
    <row r="217" spans="1:16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_xlfn.XLOOKUP(C217,customers!$A$1:$A$1001,customers!$B$1:$B$1001,,0)</f>
        <v>Ilka Gurnee</v>
      </c>
      <c r="G217" s="2" t="str" cm="1">
        <f t="array" ref="G217">IF(_xlfn.XLOOKUP(C217,customers!A216:$A$1001,customers!C216:$C$1001,,0)=0,"",(_xlfn.XLOOKUP(C217,customers!A216:$A$1001,customers!C216:$C$1001,,0)))</f>
        <v>igurnee5z@usnews.com</v>
      </c>
      <c r="H217" s="2" t="str">
        <f>_xlfn.XLOOKUP(C217,customers!$A$1:$A$1001,customers!$G$1:$G$1001,,0)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8">
        <f>INDEX([1]products!$A$1:$G$49,MATCH([1]orders!$D217,[1]products!$A$1:$A$49,0),MATCH([1]orders!K$1,[1]products!$A$1:$G$1,0))</f>
        <v>0.2</v>
      </c>
      <c r="L217" s="4">
        <f>INDEX(products!$A$1:$G$49,MATCH(orders!$D217,products!$A$1:$A$49,0),MATCH(orders!L$1,products!$A$1:$G$1,0))</f>
        <v>3.8849999999999998</v>
      </c>
      <c r="M217" s="4">
        <f t="shared" si="9"/>
        <v>23.31</v>
      </c>
      <c r="N217" t="str">
        <f t="shared" si="10"/>
        <v>Либерика</v>
      </c>
      <c r="O217" t="str">
        <f t="shared" si="11"/>
        <v>Сильная</v>
      </c>
      <c r="P217" t="str">
        <f>_xlfn.XLOOKUP(orders[[#This Row],[Customer ID]],customers!$A$1:$A$1001,customers!$I$1:$I$1001,,0)</f>
        <v>No</v>
      </c>
    </row>
    <row r="218" spans="1:16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_xlfn.XLOOKUP(C218,customers!$A$1:$A$1001,customers!$B$1:$B$1001,,0)</f>
        <v>Alfy Snowding</v>
      </c>
      <c r="G218" s="2" t="str" cm="1">
        <f t="array" ref="G218">IF(_xlfn.XLOOKUP(C218,customers!A217:$A$1001,customers!C217:$C$1001,,0)=0,"",(_xlfn.XLOOKUP(C218,customers!A217:$A$1001,customers!C217:$C$1001,,0)))</f>
        <v>asnowding60@comsenz.com</v>
      </c>
      <c r="H218" s="2" t="str">
        <f>_xlfn.XLOOKUP(C218,customers!$A$1:$A$1001,customers!$G$1:$G$1001,,0)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8">
        <f>INDEX([1]products!$A$1:$G$49,MATCH([1]orders!$D218,[1]products!$A$1:$A$49,0),MATCH([1]orders!K$1,[1]products!$A$1:$G$1,0))</f>
        <v>1</v>
      </c>
      <c r="L218" s="4">
        <f>INDEX(products!$A$1:$G$49,MATCH(orders!$D218,products!$A$1:$A$49,0),MATCH(orders!L$1,products!$A$1:$G$1,0))</f>
        <v>14.55</v>
      </c>
      <c r="M218" s="4">
        <f t="shared" si="9"/>
        <v>58.2</v>
      </c>
      <c r="N218" t="str">
        <f t="shared" si="10"/>
        <v>Либерика</v>
      </c>
      <c r="O218" t="str">
        <f t="shared" si="11"/>
        <v>Средняя</v>
      </c>
      <c r="P218" t="str">
        <f>_xlfn.XLOOKUP(orders[[#This Row],[Customer ID]],customers!$A$1:$A$1001,customers!$I$1:$I$1001,,0)</f>
        <v>Yes</v>
      </c>
    </row>
    <row r="219" spans="1:16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_xlfn.XLOOKUP(C219,customers!$A$1:$A$1001,customers!$B$1:$B$1001,,0)</f>
        <v>Godfry Poinsett</v>
      </c>
      <c r="G219" s="2" t="str" cm="1">
        <f t="array" ref="G219">IF(_xlfn.XLOOKUP(C219,customers!A218:$A$1001,customers!C218:$C$1001,,0)=0,"",(_xlfn.XLOOKUP(C219,customers!A218:$A$1001,customers!C218:$C$1001,,0)))</f>
        <v>gpoinsett61@berkeley.edu</v>
      </c>
      <c r="H219" s="2" t="str">
        <f>_xlfn.XLOOKUP(C219,customers!$A$1:$A$1001,customers!$G$1:$G$1001,,0)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8">
        <f>INDEX([1]products!$A$1:$G$49,MATCH([1]orders!$D219,[1]products!$A$1:$A$49,0),MATCH([1]orders!K$1,[1]products!$A$1:$G$1,0))</f>
        <v>0.5</v>
      </c>
      <c r="L219" s="4">
        <f>INDEX(products!$A$1:$G$49,MATCH(orders!$D219,products!$A$1:$A$49,0),MATCH(orders!L$1,products!$A$1:$G$1,0))</f>
        <v>8.91</v>
      </c>
      <c r="M219" s="4">
        <f t="shared" si="9"/>
        <v>35.64</v>
      </c>
      <c r="N219" t="str">
        <f t="shared" si="10"/>
        <v>Эксцельса</v>
      </c>
      <c r="O219" t="str">
        <f t="shared" si="11"/>
        <v>Легкая</v>
      </c>
      <c r="P219" t="str">
        <f>_xlfn.XLOOKUP(orders[[#This Row],[Customer ID]],customers!$A$1:$A$1001,customers!$I$1:$I$1001,,0)</f>
        <v>No</v>
      </c>
    </row>
    <row r="220" spans="1:16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_xlfn.XLOOKUP(C220,customers!$A$1:$A$1001,customers!$B$1:$B$1001,,0)</f>
        <v>Rem Furman</v>
      </c>
      <c r="G220" s="2" t="str" cm="1">
        <f t="array" ref="G220">IF(_xlfn.XLOOKUP(C220,customers!A219:$A$1001,customers!C219:$C$1001,,0)=0,"",(_xlfn.XLOOKUP(C220,customers!A219:$A$1001,customers!C219:$C$1001,,0)))</f>
        <v>rfurman62@t.co</v>
      </c>
      <c r="H220" s="2" t="str">
        <f>_xlfn.XLOOKUP(C220,customers!$A$1:$A$1001,customers!$G$1:$G$1001,,0)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8">
        <f>INDEX([1]products!$A$1:$G$49,MATCH([1]orders!$D220,[1]products!$A$1:$A$49,0),MATCH([1]orders!K$1,[1]products!$A$1:$G$1,0))</f>
        <v>1</v>
      </c>
      <c r="L220" s="4">
        <f>INDEX(products!$A$1:$G$49,MATCH(orders!$D220,products!$A$1:$A$49,0),MATCH(orders!L$1,products!$A$1:$G$1,0))</f>
        <v>11.25</v>
      </c>
      <c r="M220" s="4">
        <f t="shared" si="9"/>
        <v>56.25</v>
      </c>
      <c r="N220" t="str">
        <f t="shared" si="10"/>
        <v>Арабика</v>
      </c>
      <c r="O220" t="str">
        <f t="shared" si="11"/>
        <v>Средняя</v>
      </c>
      <c r="P220" t="str">
        <f>_xlfn.XLOOKUP(orders[[#This Row],[Customer ID]],customers!$A$1:$A$1001,customers!$I$1:$I$1001,,0)</f>
        <v>Yes</v>
      </c>
    </row>
    <row r="221" spans="1:16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_xlfn.XLOOKUP(C221,customers!$A$1:$A$1001,customers!$B$1:$B$1001,,0)</f>
        <v>Charis Crosier</v>
      </c>
      <c r="G221" s="2" t="str" cm="1">
        <f t="array" ref="G221">IF(_xlfn.XLOOKUP(C221,customers!A220:$A$1001,customers!C220:$C$1001,,0)=0,"",(_xlfn.XLOOKUP(C221,customers!A220:$A$1001,customers!C220:$C$1001,,0)))</f>
        <v>ccrosier63@xrea.com</v>
      </c>
      <c r="H221" s="2" t="str">
        <f>_xlfn.XLOOKUP(C221,customers!$A$1:$A$1001,customers!$G$1:$G$1001,,0)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8">
        <f>INDEX([1]products!$A$1:$G$49,MATCH([1]orders!$D221,[1]products!$A$1:$A$49,0),MATCH([1]orders!K$1,[1]products!$A$1:$G$1,0))</f>
        <v>0.2</v>
      </c>
      <c r="L221" s="4">
        <f>INDEX(products!$A$1:$G$49,MATCH(orders!$D221,products!$A$1:$A$49,0),MATCH(orders!L$1,products!$A$1:$G$1,0))</f>
        <v>3.5849999999999995</v>
      </c>
      <c r="M221" s="4">
        <f t="shared" si="9"/>
        <v>10.754999999999999</v>
      </c>
      <c r="N221" t="str">
        <f t="shared" si="10"/>
        <v>Робуста</v>
      </c>
      <c r="O221" t="str">
        <f t="shared" si="11"/>
        <v>Легкая</v>
      </c>
      <c r="P221" t="str">
        <f>_xlfn.XLOOKUP(orders[[#This Row],[Customer ID]],customers!$A$1:$A$1001,customers!$I$1:$I$1001,,0)</f>
        <v>No</v>
      </c>
    </row>
    <row r="222" spans="1:16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_xlfn.XLOOKUP(C222,customers!$A$1:$A$1001,customers!$B$1:$B$1001,,0)</f>
        <v>Charis Crosier</v>
      </c>
      <c r="G222" s="2" t="str" cm="1">
        <f t="array" ref="G222">IF(_xlfn.XLOOKUP(C222,customers!A221:$A$1001,customers!C221:$C$1001,,0)=0,"",(_xlfn.XLOOKUP(C222,customers!A221:$A$1001,customers!C221:$C$1001,,0)))</f>
        <v>ccrosier63@xrea.com</v>
      </c>
      <c r="H222" s="2" t="str">
        <f>_xlfn.XLOOKUP(C222,customers!$A$1:$A$1001,customers!$G$1:$G$1001,,0)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8">
        <f>INDEX([1]products!$A$1:$G$49,MATCH([1]orders!$D222,[1]products!$A$1:$A$49,0),MATCH([1]orders!K$1,[1]products!$A$1:$G$1,0))</f>
        <v>0.2</v>
      </c>
      <c r="L222" s="4">
        <f>INDEX(products!$A$1:$G$49,MATCH(orders!$D222,products!$A$1:$A$49,0),MATCH(orders!L$1,products!$A$1:$G$1,0))</f>
        <v>2.9849999999999999</v>
      </c>
      <c r="M222" s="4">
        <f t="shared" si="9"/>
        <v>14.924999999999999</v>
      </c>
      <c r="N222" t="str">
        <f t="shared" si="10"/>
        <v>Робуста</v>
      </c>
      <c r="O222" t="str">
        <f t="shared" si="11"/>
        <v>Средняя</v>
      </c>
      <c r="P222" t="str">
        <f>_xlfn.XLOOKUP(orders[[#This Row],[Customer ID]],customers!$A$1:$A$1001,customers!$I$1:$I$1001,,0)</f>
        <v>No</v>
      </c>
    </row>
    <row r="223" spans="1:16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_xlfn.XLOOKUP(C223,customers!$A$1:$A$1001,customers!$B$1:$B$1001,,0)</f>
        <v>Lenka Rushmer</v>
      </c>
      <c r="G223" s="2" t="str" cm="1">
        <f t="array" ref="G223">IF(_xlfn.XLOOKUP(C223,customers!A222:$A$1001,customers!C222:$C$1001,,0)=0,"",(_xlfn.XLOOKUP(C223,customers!A222:$A$1001,customers!C222:$C$1001,,0)))</f>
        <v>lrushmer65@europa.eu</v>
      </c>
      <c r="H223" s="2" t="str">
        <f>_xlfn.XLOOKUP(C223,customers!$A$1:$A$1001,customers!$G$1:$G$1001,,0)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8">
        <f>INDEX([1]products!$A$1:$G$49,MATCH([1]orders!$D223,[1]products!$A$1:$A$49,0),MATCH([1]orders!K$1,[1]products!$A$1:$G$1,0))</f>
        <v>1</v>
      </c>
      <c r="L223" s="4">
        <f>INDEX(products!$A$1:$G$49,MATCH(orders!$D223,products!$A$1:$A$49,0),MATCH(orders!L$1,products!$A$1:$G$1,0))</f>
        <v>12.95</v>
      </c>
      <c r="M223" s="4">
        <f t="shared" si="9"/>
        <v>77.699999999999989</v>
      </c>
      <c r="N223" t="str">
        <f t="shared" si="10"/>
        <v>Арабика</v>
      </c>
      <c r="O223" t="str">
        <f t="shared" si="11"/>
        <v>Легкая</v>
      </c>
      <c r="P223" t="str">
        <f>_xlfn.XLOOKUP(orders[[#This Row],[Customer ID]],customers!$A$1:$A$1001,customers!$I$1:$I$1001,,0)</f>
        <v>Yes</v>
      </c>
    </row>
    <row r="224" spans="1:16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_xlfn.XLOOKUP(C224,customers!$A$1:$A$1001,customers!$B$1:$B$1001,,0)</f>
        <v>Waneta Edinborough</v>
      </c>
      <c r="G224" s="2" t="str" cm="1">
        <f t="array" ref="G224">IF(_xlfn.XLOOKUP(C224,customers!A223:$A$1001,customers!C223:$C$1001,,0)=0,"",(_xlfn.XLOOKUP(C224,customers!A223:$A$1001,customers!C223:$C$1001,,0)))</f>
        <v>wedinborough66@github.io</v>
      </c>
      <c r="H224" s="2" t="str">
        <f>_xlfn.XLOOKUP(C224,customers!$A$1:$A$1001,customers!$G$1:$G$1001,,0)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8">
        <f>INDEX([1]products!$A$1:$G$49,MATCH([1]orders!$D224,[1]products!$A$1:$A$49,0),MATCH([1]orders!K$1,[1]products!$A$1:$G$1,0))</f>
        <v>0.5</v>
      </c>
      <c r="L224" s="4">
        <f>INDEX(products!$A$1:$G$49,MATCH(orders!$D224,products!$A$1:$A$49,0),MATCH(orders!L$1,products!$A$1:$G$1,0))</f>
        <v>7.77</v>
      </c>
      <c r="M224" s="4">
        <f t="shared" si="9"/>
        <v>23.31</v>
      </c>
      <c r="N224" t="str">
        <f t="shared" si="10"/>
        <v>Либерика</v>
      </c>
      <c r="O224" t="str">
        <f t="shared" si="11"/>
        <v>Сильная</v>
      </c>
      <c r="P224" t="str">
        <f>_xlfn.XLOOKUP(orders[[#This Row],[Customer ID]],customers!$A$1:$A$1001,customers!$I$1:$I$1001,,0)</f>
        <v>No</v>
      </c>
    </row>
    <row r="225" spans="1:16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_xlfn.XLOOKUP(C225,customers!$A$1:$A$1001,customers!$B$1:$B$1001,,0)</f>
        <v>Bobbe Piggott</v>
      </c>
      <c r="G225" s="2" t="str" cm="1">
        <f t="array" ref="G225">IF(_xlfn.XLOOKUP(C225,customers!A224:$A$1001,customers!C224:$C$1001,,0)=0,"",(_xlfn.XLOOKUP(C225,customers!A224:$A$1001,customers!C224:$C$1001,,0)))</f>
        <v/>
      </c>
      <c r="H225" s="2" t="str">
        <f>_xlfn.XLOOKUP(C225,customers!$A$1:$A$1001,customers!$G$1:$G$1001,,0)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8">
        <f>INDEX([1]products!$A$1:$G$49,MATCH([1]orders!$D225,[1]products!$A$1:$A$49,0),MATCH([1]orders!K$1,[1]products!$A$1:$G$1,0))</f>
        <v>1</v>
      </c>
      <c r="L225" s="4">
        <f>INDEX(products!$A$1:$G$49,MATCH(orders!$D225,products!$A$1:$A$49,0),MATCH(orders!L$1,products!$A$1:$G$1,0))</f>
        <v>14.85</v>
      </c>
      <c r="M225" s="4">
        <f t="shared" si="9"/>
        <v>59.4</v>
      </c>
      <c r="N225" t="str">
        <f t="shared" si="10"/>
        <v>Эксцельса</v>
      </c>
      <c r="O225" t="str">
        <f t="shared" si="11"/>
        <v>Легкая</v>
      </c>
      <c r="P225" t="str">
        <f>_xlfn.XLOOKUP(orders[[#This Row],[Customer ID]],customers!$A$1:$A$1001,customers!$I$1:$I$1001,,0)</f>
        <v>Yes</v>
      </c>
    </row>
    <row r="226" spans="1:16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_xlfn.XLOOKUP(C226,customers!$A$1:$A$1001,customers!$B$1:$B$1001,,0)</f>
        <v>Ketty Bromehead</v>
      </c>
      <c r="G226" s="2" t="str" cm="1">
        <f t="array" ref="G226">IF(_xlfn.XLOOKUP(C226,customers!A225:$A$1001,customers!C225:$C$1001,,0)=0,"",(_xlfn.XLOOKUP(C226,customers!A225:$A$1001,customers!C225:$C$1001,,0)))</f>
        <v>kbromehead68@un.org</v>
      </c>
      <c r="H226" s="2" t="str">
        <f>_xlfn.XLOOKUP(C226,customers!$A$1:$A$1001,customers!$G$1:$G$1001,,0)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8">
        <f>INDEX([1]products!$A$1:$G$49,MATCH([1]orders!$D226,[1]products!$A$1:$A$49,0),MATCH([1]orders!K$1,[1]products!$A$1:$G$1,0))</f>
        <v>2.5</v>
      </c>
      <c r="L226" s="4">
        <f>INDEX(products!$A$1:$G$49,MATCH(orders!$D226,products!$A$1:$A$49,0),MATCH(orders!L$1,products!$A$1:$G$1,0))</f>
        <v>29.784999999999997</v>
      </c>
      <c r="M226" s="4">
        <f t="shared" si="9"/>
        <v>119.13999999999999</v>
      </c>
      <c r="N226" t="str">
        <f t="shared" si="10"/>
        <v>Либерика</v>
      </c>
      <c r="O226" t="str">
        <f t="shared" si="11"/>
        <v>Сильная</v>
      </c>
      <c r="P226" t="str">
        <f>_xlfn.XLOOKUP(orders[[#This Row],[Customer ID]],customers!$A$1:$A$1001,customers!$I$1:$I$1001,,0)</f>
        <v>Yes</v>
      </c>
    </row>
    <row r="227" spans="1:16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_xlfn.XLOOKUP(C227,customers!$A$1:$A$1001,customers!$B$1:$B$1001,,0)</f>
        <v>Elsbeth Westerman</v>
      </c>
      <c r="G227" s="2" t="str" cm="1">
        <f t="array" ref="G227">IF(_xlfn.XLOOKUP(C227,customers!A226:$A$1001,customers!C226:$C$1001,,0)=0,"",(_xlfn.XLOOKUP(C227,customers!A226:$A$1001,customers!C226:$C$1001,,0)))</f>
        <v>ewesterman69@si.edu</v>
      </c>
      <c r="H227" s="2" t="str">
        <f>_xlfn.XLOOKUP(C227,customers!$A$1:$A$1001,customers!$G$1:$G$1001,,0)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8">
        <f>INDEX([1]products!$A$1:$G$49,MATCH([1]orders!$D227,[1]products!$A$1:$A$49,0),MATCH([1]orders!K$1,[1]products!$A$1:$G$1,0))</f>
        <v>0.2</v>
      </c>
      <c r="L227" s="4">
        <f>INDEX(products!$A$1:$G$49,MATCH(orders!$D227,products!$A$1:$A$49,0),MATCH(orders!L$1,products!$A$1:$G$1,0))</f>
        <v>3.5849999999999995</v>
      </c>
      <c r="M227" s="4">
        <f t="shared" si="9"/>
        <v>14.339999999999998</v>
      </c>
      <c r="N227" t="str">
        <f t="shared" si="10"/>
        <v>Робуста</v>
      </c>
      <c r="O227" t="str">
        <f t="shared" si="11"/>
        <v>Легкая</v>
      </c>
      <c r="P227" t="str">
        <f>_xlfn.XLOOKUP(orders[[#This Row],[Customer ID]],customers!$A$1:$A$1001,customers!$I$1:$I$1001,,0)</f>
        <v>No</v>
      </c>
    </row>
    <row r="228" spans="1:16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_xlfn.XLOOKUP(C228,customers!$A$1:$A$1001,customers!$B$1:$B$1001,,0)</f>
        <v>Anabelle Hutchens</v>
      </c>
      <c r="G228" s="2" t="str" cm="1">
        <f t="array" ref="G228">IF(_xlfn.XLOOKUP(C228,customers!A227:$A$1001,customers!C227:$C$1001,,0)=0,"",(_xlfn.XLOOKUP(C228,customers!A227:$A$1001,customers!C227:$C$1001,,0)))</f>
        <v>ahutchens6a@amazonaws.com</v>
      </c>
      <c r="H228" s="2" t="str">
        <f>_xlfn.XLOOKUP(C228,customers!$A$1:$A$1001,customers!$G$1:$G$1001,,0)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8">
        <f>INDEX([1]products!$A$1:$G$49,MATCH([1]orders!$D228,[1]products!$A$1:$A$49,0),MATCH([1]orders!K$1,[1]products!$A$1:$G$1,0))</f>
        <v>2.5</v>
      </c>
      <c r="L228" s="4">
        <f>INDEX(products!$A$1:$G$49,MATCH(orders!$D228,products!$A$1:$A$49,0),MATCH(orders!L$1,products!$A$1:$G$1,0))</f>
        <v>25.874999999999996</v>
      </c>
      <c r="M228" s="4">
        <f t="shared" si="9"/>
        <v>129.37499999999997</v>
      </c>
      <c r="N228" t="str">
        <f t="shared" si="10"/>
        <v>Арабика</v>
      </c>
      <c r="O228" t="str">
        <f t="shared" si="11"/>
        <v>Средняя</v>
      </c>
      <c r="P228" t="str">
        <f>_xlfn.XLOOKUP(orders[[#This Row],[Customer ID]],customers!$A$1:$A$1001,customers!$I$1:$I$1001,,0)</f>
        <v>No</v>
      </c>
    </row>
    <row r="229" spans="1:16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_xlfn.XLOOKUP(C229,customers!$A$1:$A$1001,customers!$B$1:$B$1001,,0)</f>
        <v>Noak Wyvill</v>
      </c>
      <c r="G229" s="2" t="str" cm="1">
        <f t="array" ref="G229">IF(_xlfn.XLOOKUP(C229,customers!A228:$A$1001,customers!C228:$C$1001,,0)=0,"",(_xlfn.XLOOKUP(C229,customers!A228:$A$1001,customers!C228:$C$1001,,0)))</f>
        <v>nwyvill6b@naver.com</v>
      </c>
      <c r="H229" s="2" t="str">
        <f>_xlfn.XLOOKUP(C229,customers!$A$1:$A$1001,customers!$G$1:$G$1001,,0)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8">
        <f>INDEX([1]products!$A$1:$G$49,MATCH([1]orders!$D229,[1]products!$A$1:$A$49,0),MATCH([1]orders!K$1,[1]products!$A$1:$G$1,0))</f>
        <v>0.2</v>
      </c>
      <c r="L229" s="4">
        <f>INDEX(products!$A$1:$G$49,MATCH(orders!$D229,products!$A$1:$A$49,0),MATCH(orders!L$1,products!$A$1:$G$1,0))</f>
        <v>2.6849999999999996</v>
      </c>
      <c r="M229" s="4">
        <f t="shared" si="9"/>
        <v>16.11</v>
      </c>
      <c r="N229" t="str">
        <f t="shared" si="10"/>
        <v>Робуста</v>
      </c>
      <c r="O229" t="str">
        <f t="shared" si="11"/>
        <v>Сильная</v>
      </c>
      <c r="P229" t="str">
        <f>_xlfn.XLOOKUP(orders[[#This Row],[Customer ID]],customers!$A$1:$A$1001,customers!$I$1:$I$1001,,0)</f>
        <v>Yes</v>
      </c>
    </row>
    <row r="230" spans="1:16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_xlfn.XLOOKUP(C230,customers!$A$1:$A$1001,customers!$B$1:$B$1001,,0)</f>
        <v>Beltran Mathon</v>
      </c>
      <c r="G230" s="2" t="str" cm="1">
        <f t="array" ref="G230">IF(_xlfn.XLOOKUP(C230,customers!A229:$A$1001,customers!C229:$C$1001,,0)=0,"",(_xlfn.XLOOKUP(C230,customers!A229:$A$1001,customers!C229:$C$1001,,0)))</f>
        <v>bmathon6c@barnesandnoble.com</v>
      </c>
      <c r="H230" s="2" t="str">
        <f>_xlfn.XLOOKUP(C230,customers!$A$1:$A$1001,customers!$G$1:$G$1001,,0)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8">
        <f>INDEX([1]products!$A$1:$G$49,MATCH([1]orders!$D230,[1]products!$A$1:$A$49,0),MATCH([1]orders!K$1,[1]products!$A$1:$G$1,0))</f>
        <v>0.2</v>
      </c>
      <c r="L230" s="4">
        <f>INDEX(products!$A$1:$G$49,MATCH(orders!$D230,products!$A$1:$A$49,0),MATCH(orders!L$1,products!$A$1:$G$1,0))</f>
        <v>3.5849999999999995</v>
      </c>
      <c r="M230" s="4">
        <f t="shared" si="9"/>
        <v>17.924999999999997</v>
      </c>
      <c r="N230" t="str">
        <f t="shared" si="10"/>
        <v>Робуста</v>
      </c>
      <c r="O230" t="str">
        <f t="shared" si="11"/>
        <v>Легкая</v>
      </c>
      <c r="P230" t="str">
        <f>_xlfn.XLOOKUP(orders[[#This Row],[Customer ID]],customers!$A$1:$A$1001,customers!$I$1:$I$1001,,0)</f>
        <v>No</v>
      </c>
    </row>
    <row r="231" spans="1:16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_xlfn.XLOOKUP(C231,customers!$A$1:$A$1001,customers!$B$1:$B$1001,,0)</f>
        <v>Kristos Streight</v>
      </c>
      <c r="G231" s="2" t="str" cm="1">
        <f t="array" ref="G231">IF(_xlfn.XLOOKUP(C231,customers!A230:$A$1001,customers!C230:$C$1001,,0)=0,"",(_xlfn.XLOOKUP(C231,customers!A230:$A$1001,customers!C230:$C$1001,,0)))</f>
        <v>kstreight6d@about.com</v>
      </c>
      <c r="H231" s="2" t="str">
        <f>_xlfn.XLOOKUP(C231,customers!$A$1:$A$1001,customers!$G$1:$G$1001,,0)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8">
        <f>INDEX([1]products!$A$1:$G$49,MATCH([1]orders!$D231,[1]products!$A$1:$A$49,0),MATCH([1]orders!K$1,[1]products!$A$1:$G$1,0))</f>
        <v>0.2</v>
      </c>
      <c r="L231" s="4">
        <f>INDEX(products!$A$1:$G$49,MATCH(orders!$D231,products!$A$1:$A$49,0),MATCH(orders!L$1,products!$A$1:$G$1,0))</f>
        <v>4.3650000000000002</v>
      </c>
      <c r="M231" s="4">
        <f t="shared" si="9"/>
        <v>8.73</v>
      </c>
      <c r="N231" t="str">
        <f t="shared" si="10"/>
        <v>Либерика</v>
      </c>
      <c r="O231" t="str">
        <f t="shared" si="11"/>
        <v>Средняя</v>
      </c>
      <c r="P231" t="str">
        <f>_xlfn.XLOOKUP(orders[[#This Row],[Customer ID]],customers!$A$1:$A$1001,customers!$I$1:$I$1001,,0)</f>
        <v>No</v>
      </c>
    </row>
    <row r="232" spans="1:16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_xlfn.XLOOKUP(C232,customers!$A$1:$A$1001,customers!$B$1:$B$1001,,0)</f>
        <v>Portie Cutchie</v>
      </c>
      <c r="G232" s="2" t="str" cm="1">
        <f t="array" ref="G232">IF(_xlfn.XLOOKUP(C232,customers!A231:$A$1001,customers!C231:$C$1001,,0)=0,"",(_xlfn.XLOOKUP(C232,customers!A231:$A$1001,customers!C231:$C$1001,,0)))</f>
        <v>pcutchie6e@globo.com</v>
      </c>
      <c r="H232" s="2" t="str">
        <f>_xlfn.XLOOKUP(C232,customers!$A$1:$A$1001,customers!$G$1:$G$1001,,0)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8">
        <f>INDEX([1]products!$A$1:$G$49,MATCH([1]orders!$D232,[1]products!$A$1:$A$49,0),MATCH([1]orders!K$1,[1]products!$A$1:$G$1,0))</f>
        <v>2.5</v>
      </c>
      <c r="L232" s="4">
        <f>INDEX(products!$A$1:$G$49,MATCH(orders!$D232,products!$A$1:$A$49,0),MATCH(orders!L$1,products!$A$1:$G$1,0))</f>
        <v>25.874999999999996</v>
      </c>
      <c r="M232" s="4">
        <f t="shared" si="9"/>
        <v>51.749999999999993</v>
      </c>
      <c r="N232" t="str">
        <f t="shared" si="10"/>
        <v>Арабика</v>
      </c>
      <c r="O232" t="str">
        <f t="shared" si="11"/>
        <v>Средняя</v>
      </c>
      <c r="P232" t="str">
        <f>_xlfn.XLOOKUP(orders[[#This Row],[Customer ID]],customers!$A$1:$A$1001,customers!$I$1:$I$1001,,0)</f>
        <v>No</v>
      </c>
    </row>
    <row r="233" spans="1:16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_xlfn.XLOOKUP(C233,customers!$A$1:$A$1001,customers!$B$1:$B$1001,,0)</f>
        <v>Sinclare Edsell</v>
      </c>
      <c r="G233" s="2" t="str" cm="1">
        <f t="array" ref="G233">IF(_xlfn.XLOOKUP(C233,customers!A232:$A$1001,customers!C232:$C$1001,,0)=0,"",(_xlfn.XLOOKUP(C233,customers!A232:$A$1001,customers!C232:$C$1001,,0)))</f>
        <v/>
      </c>
      <c r="H233" s="2" t="str">
        <f>_xlfn.XLOOKUP(C233,customers!$A$1:$A$1001,customers!$G$1:$G$1001,,0)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8">
        <f>INDEX([1]products!$A$1:$G$49,MATCH([1]orders!$D233,[1]products!$A$1:$A$49,0),MATCH([1]orders!K$1,[1]products!$A$1:$G$1,0))</f>
        <v>0.2</v>
      </c>
      <c r="L233" s="4">
        <f>INDEX(products!$A$1:$G$49,MATCH(orders!$D233,products!$A$1:$A$49,0),MATCH(orders!L$1,products!$A$1:$G$1,0))</f>
        <v>4.3650000000000002</v>
      </c>
      <c r="M233" s="4">
        <f t="shared" si="9"/>
        <v>8.73</v>
      </c>
      <c r="N233" t="str">
        <f t="shared" si="10"/>
        <v>Либерика</v>
      </c>
      <c r="O233" t="str">
        <f t="shared" si="11"/>
        <v>Средняя</v>
      </c>
      <c r="P233" t="str">
        <f>_xlfn.XLOOKUP(orders[[#This Row],[Customer ID]],customers!$A$1:$A$1001,customers!$I$1:$I$1001,,0)</f>
        <v>Yes</v>
      </c>
    </row>
    <row r="234" spans="1:16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_xlfn.XLOOKUP(C234,customers!$A$1:$A$1001,customers!$B$1:$B$1001,,0)</f>
        <v>Conny Gheraldi</v>
      </c>
      <c r="G234" s="2" t="str" cm="1">
        <f t="array" ref="G234">IF(_xlfn.XLOOKUP(C234,customers!A233:$A$1001,customers!C233:$C$1001,,0)=0,"",(_xlfn.XLOOKUP(C234,customers!A233:$A$1001,customers!C233:$C$1001,,0)))</f>
        <v>cgheraldi6g@opera.com</v>
      </c>
      <c r="H234" s="2" t="str">
        <f>_xlfn.XLOOKUP(C234,customers!$A$1:$A$1001,customers!$G$1:$G$1001,,0)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8">
        <f>INDEX([1]products!$A$1:$G$49,MATCH([1]orders!$D234,[1]products!$A$1:$A$49,0),MATCH([1]orders!K$1,[1]products!$A$1:$G$1,0))</f>
        <v>0.2</v>
      </c>
      <c r="L234" s="4">
        <f>INDEX(products!$A$1:$G$49,MATCH(orders!$D234,products!$A$1:$A$49,0),MATCH(orders!L$1,products!$A$1:$G$1,0))</f>
        <v>4.7549999999999999</v>
      </c>
      <c r="M234" s="4">
        <f t="shared" si="9"/>
        <v>23.774999999999999</v>
      </c>
      <c r="N234" t="str">
        <f t="shared" si="10"/>
        <v>Либерика</v>
      </c>
      <c r="O234" t="str">
        <f t="shared" si="11"/>
        <v>Легкая</v>
      </c>
      <c r="P234" t="str">
        <f>_xlfn.XLOOKUP(orders[[#This Row],[Customer ID]],customers!$A$1:$A$1001,customers!$I$1:$I$1001,,0)</f>
        <v>No</v>
      </c>
    </row>
    <row r="235" spans="1:16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_xlfn.XLOOKUP(C235,customers!$A$1:$A$1001,customers!$B$1:$B$1001,,0)</f>
        <v>Beryle Kenwell</v>
      </c>
      <c r="G235" s="2" t="str" cm="1">
        <f t="array" ref="G235">IF(_xlfn.XLOOKUP(C235,customers!A234:$A$1001,customers!C234:$C$1001,,0)=0,"",(_xlfn.XLOOKUP(C235,customers!A234:$A$1001,customers!C234:$C$1001,,0)))</f>
        <v>bkenwell6h@over-blog.com</v>
      </c>
      <c r="H235" s="2" t="str">
        <f>_xlfn.XLOOKUP(C235,customers!$A$1:$A$1001,customers!$G$1:$G$1001,,0)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8">
        <f>INDEX([1]products!$A$1:$G$49,MATCH([1]orders!$D235,[1]products!$A$1:$A$49,0),MATCH([1]orders!K$1,[1]products!$A$1:$G$1,0))</f>
        <v>0.2</v>
      </c>
      <c r="L235" s="4">
        <f>INDEX(products!$A$1:$G$49,MATCH(orders!$D235,products!$A$1:$A$49,0),MATCH(orders!L$1,products!$A$1:$G$1,0))</f>
        <v>4.125</v>
      </c>
      <c r="M235" s="4">
        <f t="shared" si="9"/>
        <v>20.625</v>
      </c>
      <c r="N235" t="str">
        <f t="shared" si="10"/>
        <v>Эксцельса</v>
      </c>
      <c r="O235" t="str">
        <f t="shared" si="11"/>
        <v>Средняя</v>
      </c>
      <c r="P235" t="str">
        <f>_xlfn.XLOOKUP(orders[[#This Row],[Customer ID]],customers!$A$1:$A$1001,customers!$I$1:$I$1001,,0)</f>
        <v>No</v>
      </c>
    </row>
    <row r="236" spans="1:16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_xlfn.XLOOKUP(C236,customers!$A$1:$A$1001,customers!$B$1:$B$1001,,0)</f>
        <v>Tomas Sutty</v>
      </c>
      <c r="G236" s="2" t="str" cm="1">
        <f t="array" ref="G236">IF(_xlfn.XLOOKUP(C236,customers!A235:$A$1001,customers!C235:$C$1001,,0)=0,"",(_xlfn.XLOOKUP(C236,customers!A235:$A$1001,customers!C235:$C$1001,,0)))</f>
        <v>tsutty6i@google.es</v>
      </c>
      <c r="H236" s="2" t="str">
        <f>_xlfn.XLOOKUP(C236,customers!$A$1:$A$1001,customers!$G$1:$G$1001,,0)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8">
        <f>INDEX([1]products!$A$1:$G$49,MATCH([1]orders!$D236,[1]products!$A$1:$A$49,0),MATCH([1]orders!K$1,[1]products!$A$1:$G$1,0))</f>
        <v>2.5</v>
      </c>
      <c r="L236" s="4">
        <f>INDEX(products!$A$1:$G$49,MATCH(orders!$D236,products!$A$1:$A$49,0),MATCH(orders!L$1,products!$A$1:$G$1,0))</f>
        <v>36.454999999999998</v>
      </c>
      <c r="M236" s="4">
        <f t="shared" si="9"/>
        <v>36.454999999999998</v>
      </c>
      <c r="N236" t="str">
        <f t="shared" si="10"/>
        <v>Либерика</v>
      </c>
      <c r="O236" t="str">
        <f t="shared" si="11"/>
        <v>Легкая</v>
      </c>
      <c r="P236" t="str">
        <f>_xlfn.XLOOKUP(orders[[#This Row],[Customer ID]],customers!$A$1:$A$1001,customers!$I$1:$I$1001,,0)</f>
        <v>No</v>
      </c>
    </row>
    <row r="237" spans="1:16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_xlfn.XLOOKUP(C237,customers!$A$1:$A$1001,customers!$B$1:$B$1001,,0)</f>
        <v>Samuele Ales0</v>
      </c>
      <c r="G237" s="2" t="str" cm="1">
        <f t="array" ref="G237">IF(_xlfn.XLOOKUP(C237,customers!A236:$A$1001,customers!C236:$C$1001,,0)=0,"",(_xlfn.XLOOKUP(C237,customers!A236:$A$1001,customers!C236:$C$1001,,0)))</f>
        <v/>
      </c>
      <c r="H237" s="2" t="str">
        <f>_xlfn.XLOOKUP(C237,customers!$A$1:$A$1001,customers!$G$1:$G$1001,,0)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8">
        <f>INDEX([1]products!$A$1:$G$49,MATCH([1]orders!$D237,[1]products!$A$1:$A$49,0),MATCH([1]orders!K$1,[1]products!$A$1:$G$1,0))</f>
        <v>2.5</v>
      </c>
      <c r="L237" s="4">
        <f>INDEX(products!$A$1:$G$49,MATCH(orders!$D237,products!$A$1:$A$49,0),MATCH(orders!L$1,products!$A$1:$G$1,0))</f>
        <v>36.454999999999998</v>
      </c>
      <c r="M237" s="4">
        <f t="shared" si="9"/>
        <v>182.27499999999998</v>
      </c>
      <c r="N237" t="str">
        <f t="shared" si="10"/>
        <v>Либерика</v>
      </c>
      <c r="O237" t="str">
        <f t="shared" si="11"/>
        <v>Легкая</v>
      </c>
      <c r="P237" t="str">
        <f>_xlfn.XLOOKUP(orders[[#This Row],[Customer ID]],customers!$A$1:$A$1001,customers!$I$1:$I$1001,,0)</f>
        <v>No</v>
      </c>
    </row>
    <row r="238" spans="1:16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_xlfn.XLOOKUP(C238,customers!$A$1:$A$1001,customers!$B$1:$B$1001,,0)</f>
        <v>Carlie Harce</v>
      </c>
      <c r="G238" s="2" t="str" cm="1">
        <f t="array" ref="G238">IF(_xlfn.XLOOKUP(C238,customers!A237:$A$1001,customers!C237:$C$1001,,0)=0,"",(_xlfn.XLOOKUP(C238,customers!A237:$A$1001,customers!C237:$C$1001,,0)))</f>
        <v>charce6k@cafepress.com</v>
      </c>
      <c r="H238" s="2" t="str">
        <f>_xlfn.XLOOKUP(C238,customers!$A$1:$A$1001,customers!$G$1:$G$1001,,0)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8">
        <f>INDEX([1]products!$A$1:$G$49,MATCH([1]orders!$D238,[1]products!$A$1:$A$49,0),MATCH([1]orders!K$1,[1]products!$A$1:$G$1,0))</f>
        <v>2.5</v>
      </c>
      <c r="L238" s="4">
        <f>INDEX(products!$A$1:$G$49,MATCH(orders!$D238,products!$A$1:$A$49,0),MATCH(orders!L$1,products!$A$1:$G$1,0))</f>
        <v>29.784999999999997</v>
      </c>
      <c r="M238" s="4">
        <f t="shared" si="9"/>
        <v>89.35499999999999</v>
      </c>
      <c r="N238" t="str">
        <f t="shared" si="10"/>
        <v>Либерика</v>
      </c>
      <c r="O238" t="str">
        <f t="shared" si="11"/>
        <v>Сильная</v>
      </c>
      <c r="P238" t="str">
        <f>_xlfn.XLOOKUP(orders[[#This Row],[Customer ID]],customers!$A$1:$A$1001,customers!$I$1:$I$1001,,0)</f>
        <v>No</v>
      </c>
    </row>
    <row r="239" spans="1:16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_xlfn.XLOOKUP(C239,customers!$A$1:$A$1001,customers!$B$1:$B$1001,,0)</f>
        <v>Craggy Bril</v>
      </c>
      <c r="G239" s="2" t="str" cm="1">
        <f t="array" ref="G239">IF(_xlfn.XLOOKUP(C239,customers!A238:$A$1001,customers!C238:$C$1001,,0)=0,"",(_xlfn.XLOOKUP(C239,customers!A238:$A$1001,customers!C238:$C$1001,,0)))</f>
        <v/>
      </c>
      <c r="H239" s="2" t="str">
        <f>_xlfn.XLOOKUP(C239,customers!$A$1:$A$1001,customers!$G$1:$G$1001,,0)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8">
        <f>INDEX([1]products!$A$1:$G$49,MATCH([1]orders!$D239,[1]products!$A$1:$A$49,0),MATCH([1]orders!K$1,[1]products!$A$1:$G$1,0))</f>
        <v>0.2</v>
      </c>
      <c r="L239" s="4">
        <f>INDEX(products!$A$1:$G$49,MATCH(orders!$D239,products!$A$1:$A$49,0),MATCH(orders!L$1,products!$A$1:$G$1,0))</f>
        <v>3.5849999999999995</v>
      </c>
      <c r="M239" s="4">
        <f t="shared" si="9"/>
        <v>3.5849999999999995</v>
      </c>
      <c r="N239" t="str">
        <f t="shared" si="10"/>
        <v>Робуста</v>
      </c>
      <c r="O239" t="str">
        <f t="shared" si="11"/>
        <v>Легкая</v>
      </c>
      <c r="P239" t="str">
        <f>_xlfn.XLOOKUP(orders[[#This Row],[Customer ID]],customers!$A$1:$A$1001,customers!$I$1:$I$1001,,0)</f>
        <v>Yes</v>
      </c>
    </row>
    <row r="240" spans="1:16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_xlfn.XLOOKUP(C240,customers!$A$1:$A$1001,customers!$B$1:$B$1001,,0)</f>
        <v>Friederike Drysdale</v>
      </c>
      <c r="G240" s="2" t="str" cm="1">
        <f t="array" ref="G240">IF(_xlfn.XLOOKUP(C240,customers!A239:$A$1001,customers!C239:$C$1001,,0)=0,"",(_xlfn.XLOOKUP(C240,customers!A239:$A$1001,customers!C239:$C$1001,,0)))</f>
        <v>fdrysdale6m@symantec.com</v>
      </c>
      <c r="H240" s="2" t="str">
        <f>_xlfn.XLOOKUP(C240,customers!$A$1:$A$1001,customers!$G$1:$G$1001,,0)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8">
        <f>INDEX([1]products!$A$1:$G$49,MATCH([1]orders!$D240,[1]products!$A$1:$A$49,0),MATCH([1]orders!K$1,[1]products!$A$1:$G$1,0))</f>
        <v>2.5</v>
      </c>
      <c r="L240" s="4">
        <f>INDEX(products!$A$1:$G$49,MATCH(orders!$D240,products!$A$1:$A$49,0),MATCH(orders!L$1,products!$A$1:$G$1,0))</f>
        <v>22.884999999999998</v>
      </c>
      <c r="M240" s="4">
        <f t="shared" si="9"/>
        <v>45.769999999999996</v>
      </c>
      <c r="N240" t="str">
        <f t="shared" si="10"/>
        <v>Робуста</v>
      </c>
      <c r="O240" t="str">
        <f t="shared" si="11"/>
        <v>Средняя</v>
      </c>
      <c r="P240" t="str">
        <f>_xlfn.XLOOKUP(orders[[#This Row],[Customer ID]],customers!$A$1:$A$1001,customers!$I$1:$I$1001,,0)</f>
        <v>Yes</v>
      </c>
    </row>
    <row r="241" spans="1:16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_xlfn.XLOOKUP(C241,customers!$A$1:$A$1001,customers!$B$1:$B$1001,,0)</f>
        <v>Devon Magowan</v>
      </c>
      <c r="G241" s="2" t="str" cm="1">
        <f t="array" ref="G241">IF(_xlfn.XLOOKUP(C241,customers!A240:$A$1001,customers!C240:$C$1001,,0)=0,"",(_xlfn.XLOOKUP(C241,customers!A240:$A$1001,customers!C240:$C$1001,,0)))</f>
        <v>dmagowan6n@fc2.com</v>
      </c>
      <c r="H241" s="2" t="str">
        <f>_xlfn.XLOOKUP(C241,customers!$A$1:$A$1001,customers!$G$1:$G$1001,,0)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8">
        <f>INDEX([1]products!$A$1:$G$49,MATCH([1]orders!$D241,[1]products!$A$1:$A$49,0),MATCH([1]orders!K$1,[1]products!$A$1:$G$1,0))</f>
        <v>1</v>
      </c>
      <c r="L241" s="4">
        <f>INDEX(products!$A$1:$G$49,MATCH(orders!$D241,products!$A$1:$A$49,0),MATCH(orders!L$1,products!$A$1:$G$1,0))</f>
        <v>14.85</v>
      </c>
      <c r="M241" s="4">
        <f t="shared" si="9"/>
        <v>59.4</v>
      </c>
      <c r="N241" t="str">
        <f t="shared" si="10"/>
        <v>Эксцельса</v>
      </c>
      <c r="O241" t="str">
        <f t="shared" si="11"/>
        <v>Легкая</v>
      </c>
      <c r="P241" t="str">
        <f>_xlfn.XLOOKUP(orders[[#This Row],[Customer ID]],customers!$A$1:$A$1001,customers!$I$1:$I$1001,,0)</f>
        <v>No</v>
      </c>
    </row>
    <row r="242" spans="1:16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_xlfn.XLOOKUP(C242,customers!$A$1:$A$1001,customers!$B$1:$B$1001,,0)</f>
        <v>Codi Littrell</v>
      </c>
      <c r="G242" s="2" t="str" cm="1">
        <f t="array" ref="G242">IF(_xlfn.XLOOKUP(C242,customers!A241:$A$1001,customers!C241:$C$1001,,0)=0,"",(_xlfn.XLOOKUP(C242,customers!A241:$A$1001,customers!C241:$C$1001,,0)))</f>
        <v/>
      </c>
      <c r="H242" s="2" t="str">
        <f>_xlfn.XLOOKUP(C242,customers!$A$1:$A$1001,customers!$G$1:$G$1001,,0)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8">
        <f>INDEX([1]products!$A$1:$G$49,MATCH([1]orders!$D242,[1]products!$A$1:$A$49,0),MATCH([1]orders!K$1,[1]products!$A$1:$G$1,0))</f>
        <v>2.5</v>
      </c>
      <c r="L242" s="4">
        <f>INDEX(products!$A$1:$G$49,MATCH(orders!$D242,products!$A$1:$A$49,0),MATCH(orders!L$1,products!$A$1:$G$1,0))</f>
        <v>25.874999999999996</v>
      </c>
      <c r="M242" s="4">
        <f t="shared" si="9"/>
        <v>155.24999999999997</v>
      </c>
      <c r="N242" t="str">
        <f t="shared" si="10"/>
        <v>Арабика</v>
      </c>
      <c r="O242" t="str">
        <f t="shared" si="11"/>
        <v>Средняя</v>
      </c>
      <c r="P242" t="str">
        <f>_xlfn.XLOOKUP(orders[[#This Row],[Customer ID]],customers!$A$1:$A$1001,customers!$I$1:$I$1001,,0)</f>
        <v>Yes</v>
      </c>
    </row>
    <row r="243" spans="1:16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_xlfn.XLOOKUP(C243,customers!$A$1:$A$1001,customers!$B$1:$B$1001,,0)</f>
        <v>Christel Speak</v>
      </c>
      <c r="G243" s="2" t="str" cm="1">
        <f t="array" ref="G243">IF(_xlfn.XLOOKUP(C243,customers!A242:$A$1001,customers!C242:$C$1001,,0)=0,"",(_xlfn.XLOOKUP(C243,customers!A242:$A$1001,customers!C242:$C$1001,,0)))</f>
        <v/>
      </c>
      <c r="H243" s="2" t="str">
        <f>_xlfn.XLOOKUP(C243,customers!$A$1:$A$1001,customers!$G$1:$G$1001,,0)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8">
        <f>INDEX([1]products!$A$1:$G$49,MATCH([1]orders!$D243,[1]products!$A$1:$A$49,0),MATCH([1]orders!K$1,[1]products!$A$1:$G$1,0))</f>
        <v>2.5</v>
      </c>
      <c r="L243" s="4">
        <f>INDEX(products!$A$1:$G$49,MATCH(orders!$D243,products!$A$1:$A$49,0),MATCH(orders!L$1,products!$A$1:$G$1,0))</f>
        <v>22.884999999999998</v>
      </c>
      <c r="M243" s="4">
        <f t="shared" si="9"/>
        <v>45.769999999999996</v>
      </c>
      <c r="N243" t="str">
        <f t="shared" si="10"/>
        <v>Робуста</v>
      </c>
      <c r="O243" t="str">
        <f t="shared" si="11"/>
        <v>Средняя</v>
      </c>
      <c r="P243" t="str">
        <f>_xlfn.XLOOKUP(orders[[#This Row],[Customer ID]],customers!$A$1:$A$1001,customers!$I$1:$I$1001,,0)</f>
        <v>No</v>
      </c>
    </row>
    <row r="244" spans="1:16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_xlfn.XLOOKUP(C244,customers!$A$1:$A$1001,customers!$B$1:$B$1001,,0)</f>
        <v>Sibella Rushbrooke</v>
      </c>
      <c r="G244" s="2" t="str" cm="1">
        <f t="array" ref="G244">IF(_xlfn.XLOOKUP(C244,customers!A243:$A$1001,customers!C243:$C$1001,,0)=0,"",(_xlfn.XLOOKUP(C244,customers!A243:$A$1001,customers!C243:$C$1001,,0)))</f>
        <v>srushbrooke6q@youku.com</v>
      </c>
      <c r="H244" s="2" t="str">
        <f>_xlfn.XLOOKUP(C244,customers!$A$1:$A$1001,customers!$G$1:$G$1001,,0)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8">
        <f>INDEX([1]products!$A$1:$G$49,MATCH([1]orders!$D244,[1]products!$A$1:$A$49,0),MATCH([1]orders!K$1,[1]products!$A$1:$G$1,0))</f>
        <v>1</v>
      </c>
      <c r="L244" s="4">
        <f>INDEX(products!$A$1:$G$49,MATCH(orders!$D244,products!$A$1:$A$49,0),MATCH(orders!L$1,products!$A$1:$G$1,0))</f>
        <v>12.15</v>
      </c>
      <c r="M244" s="4">
        <f t="shared" si="9"/>
        <v>36.450000000000003</v>
      </c>
      <c r="N244" t="str">
        <f t="shared" si="10"/>
        <v>Эксцельса</v>
      </c>
      <c r="O244" t="str">
        <f t="shared" si="11"/>
        <v>Сильная</v>
      </c>
      <c r="P244" t="str">
        <f>_xlfn.XLOOKUP(orders[[#This Row],[Customer ID]],customers!$A$1:$A$1001,customers!$I$1:$I$1001,,0)</f>
        <v>Yes</v>
      </c>
    </row>
    <row r="245" spans="1:16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_xlfn.XLOOKUP(C245,customers!$A$1:$A$1001,customers!$B$1:$B$1001,,0)</f>
        <v>Tammie Drynan</v>
      </c>
      <c r="G245" s="2" t="str" cm="1">
        <f t="array" ref="G245">IF(_xlfn.XLOOKUP(C245,customers!A244:$A$1001,customers!C244:$C$1001,,0)=0,"",(_xlfn.XLOOKUP(C245,customers!A244:$A$1001,customers!C244:$C$1001,,0)))</f>
        <v>tdrynan6r@deviantart.com</v>
      </c>
      <c r="H245" s="2" t="str">
        <f>_xlfn.XLOOKUP(C245,customers!$A$1:$A$1001,customers!$G$1:$G$1001,,0)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8">
        <f>INDEX([1]products!$A$1:$G$49,MATCH([1]orders!$D245,[1]products!$A$1:$A$49,0),MATCH([1]orders!K$1,[1]products!$A$1:$G$1,0))</f>
        <v>0.5</v>
      </c>
      <c r="L245" s="4">
        <f>INDEX(products!$A$1:$G$49,MATCH(orders!$D245,products!$A$1:$A$49,0),MATCH(orders!L$1,products!$A$1:$G$1,0))</f>
        <v>7.29</v>
      </c>
      <c r="M245" s="4">
        <f t="shared" si="9"/>
        <v>29.16</v>
      </c>
      <c r="N245" t="str">
        <f t="shared" si="10"/>
        <v>Эксцельса</v>
      </c>
      <c r="O245" t="str">
        <f t="shared" si="11"/>
        <v>Сильная</v>
      </c>
      <c r="P245" t="str">
        <f>_xlfn.XLOOKUP(orders[[#This Row],[Customer ID]],customers!$A$1:$A$1001,customers!$I$1:$I$1001,,0)</f>
        <v>Yes</v>
      </c>
    </row>
    <row r="246" spans="1:16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_xlfn.XLOOKUP(C246,customers!$A$1:$A$1001,customers!$B$1:$B$1001,,0)</f>
        <v>Effie Yurkov</v>
      </c>
      <c r="G246" s="2" t="str" cm="1">
        <f t="array" ref="G246">IF(_xlfn.XLOOKUP(C246,customers!A245:$A$1001,customers!C245:$C$1001,,0)=0,"",(_xlfn.XLOOKUP(C246,customers!A245:$A$1001,customers!C245:$C$1001,,0)))</f>
        <v>eyurkov6s@hud.gov</v>
      </c>
      <c r="H246" s="2" t="str">
        <f>_xlfn.XLOOKUP(C246,customers!$A$1:$A$1001,customers!$G$1:$G$1001,,0)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8">
        <f>INDEX([1]products!$A$1:$G$49,MATCH([1]orders!$D246,[1]products!$A$1:$A$49,0),MATCH([1]orders!K$1,[1]products!$A$1:$G$1,0))</f>
        <v>2.5</v>
      </c>
      <c r="L246" s="4">
        <f>INDEX(products!$A$1:$G$49,MATCH(orders!$D246,products!$A$1:$A$49,0),MATCH(orders!L$1,products!$A$1:$G$1,0))</f>
        <v>33.464999999999996</v>
      </c>
      <c r="M246" s="4">
        <f t="shared" si="9"/>
        <v>133.85999999999999</v>
      </c>
      <c r="N246" t="str">
        <f t="shared" si="10"/>
        <v>Либерика</v>
      </c>
      <c r="O246" t="str">
        <f t="shared" si="11"/>
        <v>Средняя</v>
      </c>
      <c r="P246" t="str">
        <f>_xlfn.XLOOKUP(orders[[#This Row],[Customer ID]],customers!$A$1:$A$1001,customers!$I$1:$I$1001,,0)</f>
        <v>No</v>
      </c>
    </row>
    <row r="247" spans="1:16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_xlfn.XLOOKUP(C247,customers!$A$1:$A$1001,customers!$B$1:$B$1001,,0)</f>
        <v>Lexie Mallan</v>
      </c>
      <c r="G247" s="2" t="str" cm="1">
        <f t="array" ref="G247">IF(_xlfn.XLOOKUP(C247,customers!A246:$A$1001,customers!C246:$C$1001,,0)=0,"",(_xlfn.XLOOKUP(C247,customers!A246:$A$1001,customers!C246:$C$1001,,0)))</f>
        <v>lmallan6t@state.gov</v>
      </c>
      <c r="H247" s="2" t="str">
        <f>_xlfn.XLOOKUP(C247,customers!$A$1:$A$1001,customers!$G$1:$G$1001,,0)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8">
        <f>INDEX([1]products!$A$1:$G$49,MATCH([1]orders!$D247,[1]products!$A$1:$A$49,0),MATCH([1]orders!K$1,[1]products!$A$1:$G$1,0))</f>
        <v>0.2</v>
      </c>
      <c r="L247" s="4">
        <f>INDEX(products!$A$1:$G$49,MATCH(orders!$D247,products!$A$1:$A$49,0),MATCH(orders!L$1,products!$A$1:$G$1,0))</f>
        <v>4.7549999999999999</v>
      </c>
      <c r="M247" s="4">
        <f t="shared" si="9"/>
        <v>23.774999999999999</v>
      </c>
      <c r="N247" t="str">
        <f t="shared" si="10"/>
        <v>Либерика</v>
      </c>
      <c r="O247" t="str">
        <f t="shared" si="11"/>
        <v>Легкая</v>
      </c>
      <c r="P247" t="str">
        <f>_xlfn.XLOOKUP(orders[[#This Row],[Customer ID]],customers!$A$1:$A$1001,customers!$I$1:$I$1001,,0)</f>
        <v>Yes</v>
      </c>
    </row>
    <row r="248" spans="1:16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_xlfn.XLOOKUP(C248,customers!$A$1:$A$1001,customers!$B$1:$B$1001,,0)</f>
        <v>Georgena Bentjens</v>
      </c>
      <c r="G248" s="2" t="str" cm="1">
        <f t="array" ref="G248">IF(_xlfn.XLOOKUP(C248,customers!A247:$A$1001,customers!C247:$C$1001,,0)=0,"",(_xlfn.XLOOKUP(C248,customers!A247:$A$1001,customers!C247:$C$1001,,0)))</f>
        <v>gbentjens6u@netlog.com</v>
      </c>
      <c r="H248" s="2" t="str">
        <f>_xlfn.XLOOKUP(C248,customers!$A$1:$A$1001,customers!$G$1:$G$1001,,0)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8">
        <f>INDEX([1]products!$A$1:$G$49,MATCH([1]orders!$D248,[1]products!$A$1:$A$49,0),MATCH([1]orders!K$1,[1]products!$A$1:$G$1,0))</f>
        <v>1</v>
      </c>
      <c r="L248" s="4">
        <f>INDEX(products!$A$1:$G$49,MATCH(orders!$D248,products!$A$1:$A$49,0),MATCH(orders!L$1,products!$A$1:$G$1,0))</f>
        <v>12.95</v>
      </c>
      <c r="M248" s="4">
        <f t="shared" si="9"/>
        <v>38.849999999999994</v>
      </c>
      <c r="N248" t="str">
        <f t="shared" si="10"/>
        <v>Либерика</v>
      </c>
      <c r="O248" t="str">
        <f t="shared" si="11"/>
        <v>Сильная</v>
      </c>
      <c r="P248" t="str">
        <f>_xlfn.XLOOKUP(orders[[#This Row],[Customer ID]],customers!$A$1:$A$1001,customers!$I$1:$I$1001,,0)</f>
        <v>No</v>
      </c>
    </row>
    <row r="249" spans="1:16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_xlfn.XLOOKUP(C249,customers!$A$1:$A$1001,customers!$B$1:$B$1001,,0)</f>
        <v>Delmar Beasant</v>
      </c>
      <c r="G249" s="2" t="str" cm="1">
        <f t="array" ref="G249">IF(_xlfn.XLOOKUP(C249,customers!A248:$A$1001,customers!C248:$C$1001,,0)=0,"",(_xlfn.XLOOKUP(C249,customers!A248:$A$1001,customers!C248:$C$1001,,0)))</f>
        <v/>
      </c>
      <c r="H249" s="2" t="str">
        <f>_xlfn.XLOOKUP(C249,customers!$A$1:$A$1001,customers!$G$1:$G$1001,,0)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8">
        <f>INDEX([1]products!$A$1:$G$49,MATCH([1]orders!$D249,[1]products!$A$1:$A$49,0),MATCH([1]orders!K$1,[1]products!$A$1:$G$1,0))</f>
        <v>0.2</v>
      </c>
      <c r="L249" s="4">
        <f>INDEX(products!$A$1:$G$49,MATCH(orders!$D249,products!$A$1:$A$49,0),MATCH(orders!L$1,products!$A$1:$G$1,0))</f>
        <v>3.5849999999999995</v>
      </c>
      <c r="M249" s="4">
        <f t="shared" si="9"/>
        <v>21.509999999999998</v>
      </c>
      <c r="N249" t="str">
        <f t="shared" si="10"/>
        <v>Робуста</v>
      </c>
      <c r="O249" t="str">
        <f t="shared" si="11"/>
        <v>Легкая</v>
      </c>
      <c r="P249" t="str">
        <f>_xlfn.XLOOKUP(orders[[#This Row],[Customer ID]],customers!$A$1:$A$1001,customers!$I$1:$I$1001,,0)</f>
        <v>Yes</v>
      </c>
    </row>
    <row r="250" spans="1:16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_xlfn.XLOOKUP(C250,customers!$A$1:$A$1001,customers!$B$1:$B$1001,,0)</f>
        <v>Lyn Entwistle</v>
      </c>
      <c r="G250" s="2" t="str" cm="1">
        <f t="array" ref="G250">IF(_xlfn.XLOOKUP(C250,customers!A249:$A$1001,customers!C249:$C$1001,,0)=0,"",(_xlfn.XLOOKUP(C250,customers!A249:$A$1001,customers!C249:$C$1001,,0)))</f>
        <v>lentwistle6w@omniture.com</v>
      </c>
      <c r="H250" s="2" t="str">
        <f>_xlfn.XLOOKUP(C250,customers!$A$1:$A$1001,customers!$G$1:$G$1001,,0)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8">
        <f>INDEX([1]products!$A$1:$G$49,MATCH([1]orders!$D250,[1]products!$A$1:$A$49,0),MATCH([1]orders!K$1,[1]products!$A$1:$G$1,0))</f>
        <v>1</v>
      </c>
      <c r="L250" s="4">
        <f>INDEX(products!$A$1:$G$49,MATCH(orders!$D250,products!$A$1:$A$49,0),MATCH(orders!L$1,products!$A$1:$G$1,0))</f>
        <v>9.9499999999999993</v>
      </c>
      <c r="M250" s="4">
        <f t="shared" si="9"/>
        <v>9.9499999999999993</v>
      </c>
      <c r="N250" t="str">
        <f t="shared" si="10"/>
        <v>Арабика</v>
      </c>
      <c r="O250" t="str">
        <f t="shared" si="11"/>
        <v>Сильная</v>
      </c>
      <c r="P250" t="str">
        <f>_xlfn.XLOOKUP(orders[[#This Row],[Customer ID]],customers!$A$1:$A$1001,customers!$I$1:$I$1001,,0)</f>
        <v>Yes</v>
      </c>
    </row>
    <row r="251" spans="1:16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_xlfn.XLOOKUP(C251,customers!$A$1:$A$1001,customers!$B$1:$B$1001,,0)</f>
        <v>Zacharias Kiffe</v>
      </c>
      <c r="G251" s="2" t="str" cm="1">
        <f t="array" ref="G251">IF(_xlfn.XLOOKUP(C251,customers!A250:$A$1001,customers!C250:$C$1001,,0)=0,"",(_xlfn.XLOOKUP(C251,customers!A250:$A$1001,customers!C250:$C$1001,,0)))</f>
        <v>zkiffe74@cyberchimps.com</v>
      </c>
      <c r="H251" s="2" t="str">
        <f>_xlfn.XLOOKUP(C251,customers!$A$1:$A$1001,customers!$G$1:$G$1001,,0)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8">
        <f>INDEX([1]products!$A$1:$G$49,MATCH([1]orders!$D251,[1]products!$A$1:$A$49,0),MATCH([1]orders!K$1,[1]products!$A$1:$G$1,0))</f>
        <v>1</v>
      </c>
      <c r="L251" s="4">
        <f>INDEX(products!$A$1:$G$49,MATCH(orders!$D251,products!$A$1:$A$49,0),MATCH(orders!L$1,products!$A$1:$G$1,0))</f>
        <v>15.85</v>
      </c>
      <c r="M251" s="4">
        <f t="shared" si="9"/>
        <v>15.85</v>
      </c>
      <c r="N251" t="str">
        <f t="shared" si="10"/>
        <v>Либерика</v>
      </c>
      <c r="O251" t="str">
        <f t="shared" si="11"/>
        <v>Легкая</v>
      </c>
      <c r="P251" t="str">
        <f>_xlfn.XLOOKUP(orders[[#This Row],[Customer ID]],customers!$A$1:$A$1001,customers!$I$1:$I$1001,,0)</f>
        <v>Yes</v>
      </c>
    </row>
    <row r="252" spans="1:16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_xlfn.XLOOKUP(C252,customers!$A$1:$A$1001,customers!$B$1:$B$1001,,0)</f>
        <v>Mercedes Acott</v>
      </c>
      <c r="G252" s="2" t="str" cm="1">
        <f t="array" ref="G252">IF(_xlfn.XLOOKUP(C252,customers!A251:$A$1001,customers!C251:$C$1001,,0)=0,"",(_xlfn.XLOOKUP(C252,customers!A251:$A$1001,customers!C251:$C$1001,,0)))</f>
        <v>macott6y@pagesperso-orange.fr</v>
      </c>
      <c r="H252" s="2" t="str">
        <f>_xlfn.XLOOKUP(C252,customers!$A$1:$A$1001,customers!$G$1:$G$1001,,0)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8">
        <f>INDEX([1]products!$A$1:$G$49,MATCH([1]orders!$D252,[1]products!$A$1:$A$49,0),MATCH([1]orders!K$1,[1]products!$A$1:$G$1,0))</f>
        <v>0.2</v>
      </c>
      <c r="L252" s="4">
        <f>INDEX(products!$A$1:$G$49,MATCH(orders!$D252,products!$A$1:$A$49,0),MATCH(orders!L$1,products!$A$1:$G$1,0))</f>
        <v>2.9849999999999999</v>
      </c>
      <c r="M252" s="4">
        <f t="shared" si="9"/>
        <v>2.9849999999999999</v>
      </c>
      <c r="N252" t="str">
        <f t="shared" si="10"/>
        <v>Робуста</v>
      </c>
      <c r="O252" t="str">
        <f t="shared" si="11"/>
        <v>Средняя</v>
      </c>
      <c r="P252" t="str">
        <f>_xlfn.XLOOKUP(orders[[#This Row],[Customer ID]],customers!$A$1:$A$1001,customers!$I$1:$I$1001,,0)</f>
        <v>Yes</v>
      </c>
    </row>
    <row r="253" spans="1:16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_xlfn.XLOOKUP(C253,customers!$A$1:$A$1001,customers!$B$1:$B$1001,,0)</f>
        <v>Connor Heaviside</v>
      </c>
      <c r="G253" s="2" t="str" cm="1">
        <f t="array" ref="G253">IF(_xlfn.XLOOKUP(C253,customers!A252:$A$1001,customers!C252:$C$1001,,0)=0,"",(_xlfn.XLOOKUP(C253,customers!A252:$A$1001,customers!C252:$C$1001,,0)))</f>
        <v>cheaviside6z@rediff.com</v>
      </c>
      <c r="H253" s="2" t="str">
        <f>_xlfn.XLOOKUP(C253,customers!$A$1:$A$1001,customers!$G$1:$G$1001,,0)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8">
        <f>INDEX([1]products!$A$1:$G$49,MATCH([1]orders!$D253,[1]products!$A$1:$A$49,0),MATCH([1]orders!K$1,[1]products!$A$1:$G$1,0))</f>
        <v>1</v>
      </c>
      <c r="L253" s="4">
        <f>INDEX(products!$A$1:$G$49,MATCH(orders!$D253,products!$A$1:$A$49,0),MATCH(orders!L$1,products!$A$1:$G$1,0))</f>
        <v>13.75</v>
      </c>
      <c r="M253" s="4">
        <f t="shared" si="9"/>
        <v>68.75</v>
      </c>
      <c r="N253" t="str">
        <f t="shared" si="10"/>
        <v>Эксцельса</v>
      </c>
      <c r="O253" t="str">
        <f t="shared" si="11"/>
        <v>Средняя</v>
      </c>
      <c r="P253" t="str">
        <f>_xlfn.XLOOKUP(orders[[#This Row],[Customer ID]],customers!$A$1:$A$1001,customers!$I$1:$I$1001,,0)</f>
        <v>Yes</v>
      </c>
    </row>
    <row r="254" spans="1:16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_xlfn.XLOOKUP(C254,customers!$A$1:$A$1001,customers!$B$1:$B$1001,,0)</f>
        <v>Devy Bulbrook</v>
      </c>
      <c r="G254" s="2" t="str" cm="1">
        <f t="array" ref="G254">IF(_xlfn.XLOOKUP(C254,customers!A253:$A$1001,customers!C253:$C$1001,,0)=0,"",(_xlfn.XLOOKUP(C254,customers!A253:$A$1001,customers!C253:$C$1001,,0)))</f>
        <v/>
      </c>
      <c r="H254" s="2" t="str">
        <f>_xlfn.XLOOKUP(C254,customers!$A$1:$A$1001,customers!$G$1:$G$1001,,0)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8">
        <f>INDEX([1]products!$A$1:$G$49,MATCH([1]orders!$D254,[1]products!$A$1:$A$49,0),MATCH([1]orders!K$1,[1]products!$A$1:$G$1,0))</f>
        <v>1</v>
      </c>
      <c r="L254" s="4">
        <f>INDEX(products!$A$1:$G$49,MATCH(orders!$D254,products!$A$1:$A$49,0),MATCH(orders!L$1,products!$A$1:$G$1,0))</f>
        <v>9.9499999999999993</v>
      </c>
      <c r="M254" s="4">
        <f t="shared" si="9"/>
        <v>29.849999999999998</v>
      </c>
      <c r="N254" t="str">
        <f t="shared" si="10"/>
        <v>Арабика</v>
      </c>
      <c r="O254" t="str">
        <f t="shared" si="11"/>
        <v>Сильная</v>
      </c>
      <c r="P254" t="str">
        <f>_xlfn.XLOOKUP(orders[[#This Row],[Customer ID]],customers!$A$1:$A$1001,customers!$I$1:$I$1001,,0)</f>
        <v>No</v>
      </c>
    </row>
    <row r="255" spans="1:16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_xlfn.XLOOKUP(C255,customers!$A$1:$A$1001,customers!$B$1:$B$1001,,0)</f>
        <v>Leia Kernan</v>
      </c>
      <c r="G255" s="2" t="str" cm="1">
        <f t="array" ref="G255">IF(_xlfn.XLOOKUP(C255,customers!A254:$A$1001,customers!C254:$C$1001,,0)=0,"",(_xlfn.XLOOKUP(C255,customers!A254:$A$1001,customers!C254:$C$1001,,0)))</f>
        <v>lkernan71@wsj.com</v>
      </c>
      <c r="H255" s="2" t="str">
        <f>_xlfn.XLOOKUP(C255,customers!$A$1:$A$1001,customers!$G$1:$G$1001,,0)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8">
        <f>INDEX([1]products!$A$1:$G$49,MATCH([1]orders!$D255,[1]products!$A$1:$A$49,0),MATCH([1]orders!K$1,[1]products!$A$1:$G$1,0))</f>
        <v>1</v>
      </c>
      <c r="L255" s="4">
        <f>INDEX(products!$A$1:$G$49,MATCH(orders!$D255,products!$A$1:$A$49,0),MATCH(orders!L$1,products!$A$1:$G$1,0))</f>
        <v>14.55</v>
      </c>
      <c r="M255" s="4">
        <f t="shared" si="9"/>
        <v>58.2</v>
      </c>
      <c r="N255" t="str">
        <f t="shared" si="10"/>
        <v>Либерика</v>
      </c>
      <c r="O255" t="str">
        <f t="shared" si="11"/>
        <v>Средняя</v>
      </c>
      <c r="P255" t="str">
        <f>_xlfn.XLOOKUP(orders[[#This Row],[Customer ID]],customers!$A$1:$A$1001,customers!$I$1:$I$1001,,0)</f>
        <v>No</v>
      </c>
    </row>
    <row r="256" spans="1:16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_xlfn.XLOOKUP(C256,customers!$A$1:$A$1001,customers!$B$1:$B$1001,,0)</f>
        <v>Rosaline McLae</v>
      </c>
      <c r="G256" s="2" t="str" cm="1">
        <f t="array" ref="G256">IF(_xlfn.XLOOKUP(C256,customers!A255:$A$1001,customers!C255:$C$1001,,0)=0,"",(_xlfn.XLOOKUP(C256,customers!A255:$A$1001,customers!C255:$C$1001,,0)))</f>
        <v>rmclae72@dailymotion.com</v>
      </c>
      <c r="H256" s="2" t="str">
        <f>_xlfn.XLOOKUP(C256,customers!$A$1:$A$1001,customers!$G$1:$G$1001,,0)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8">
        <f>INDEX([1]products!$A$1:$G$49,MATCH([1]orders!$D256,[1]products!$A$1:$A$49,0),MATCH([1]orders!K$1,[1]products!$A$1:$G$1,0))</f>
        <v>0.5</v>
      </c>
      <c r="L256" s="4">
        <f>INDEX(products!$A$1:$G$49,MATCH(orders!$D256,products!$A$1:$A$49,0),MATCH(orders!L$1,products!$A$1:$G$1,0))</f>
        <v>7.169999999999999</v>
      </c>
      <c r="M256" s="4">
        <f t="shared" si="9"/>
        <v>28.679999999999996</v>
      </c>
      <c r="N256" t="str">
        <f t="shared" si="10"/>
        <v>Робуста</v>
      </c>
      <c r="O256" t="str">
        <f t="shared" si="11"/>
        <v>Легкая</v>
      </c>
      <c r="P256" t="str">
        <f>_xlfn.XLOOKUP(orders[[#This Row],[Customer ID]],customers!$A$1:$A$1001,customers!$I$1:$I$1001,,0)</f>
        <v>No</v>
      </c>
    </row>
    <row r="257" spans="1:16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_xlfn.XLOOKUP(C257,customers!$A$1:$A$1001,customers!$B$1:$B$1001,,0)</f>
        <v>Cleve Blowfelde</v>
      </c>
      <c r="G257" s="2" t="str" cm="1">
        <f t="array" ref="G257">IF(_xlfn.XLOOKUP(C257,customers!A256:$A$1001,customers!C256:$C$1001,,0)=0,"",(_xlfn.XLOOKUP(C257,customers!A256:$A$1001,customers!C256:$C$1001,,0)))</f>
        <v>cblowfelde73@ustream.tv</v>
      </c>
      <c r="H257" s="2" t="str">
        <f>_xlfn.XLOOKUP(C257,customers!$A$1:$A$1001,customers!$G$1:$G$1001,,0)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8">
        <f>INDEX([1]products!$A$1:$G$49,MATCH([1]orders!$D257,[1]products!$A$1:$A$49,0),MATCH([1]orders!K$1,[1]products!$A$1:$G$1,0))</f>
        <v>0.5</v>
      </c>
      <c r="L257" s="4">
        <f>INDEX(products!$A$1:$G$49,MATCH(orders!$D257,products!$A$1:$A$49,0),MATCH(orders!L$1,products!$A$1:$G$1,0))</f>
        <v>7.169999999999999</v>
      </c>
      <c r="M257" s="4">
        <f t="shared" si="9"/>
        <v>21.509999999999998</v>
      </c>
      <c r="N257" t="str">
        <f t="shared" si="10"/>
        <v>Робуста</v>
      </c>
      <c r="O257" t="str">
        <f t="shared" si="11"/>
        <v>Легкая</v>
      </c>
      <c r="P257" t="str">
        <f>_xlfn.XLOOKUP(orders[[#This Row],[Customer ID]],customers!$A$1:$A$1001,customers!$I$1:$I$1001,,0)</f>
        <v>No</v>
      </c>
    </row>
    <row r="258" spans="1:16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_xlfn.XLOOKUP(C258,customers!$A$1:$A$1001,customers!$B$1:$B$1001,,0)</f>
        <v>Zacharias Kiffe</v>
      </c>
      <c r="G258" s="2" t="str" cm="1">
        <f t="array" ref="G258">IF(_xlfn.XLOOKUP(C258,customers!A257:$A$1001,customers!C257:$C$1001,,0)=0,"",(_xlfn.XLOOKUP(C258,customers!A257:$A$1001,customers!C257:$C$1001,,0)))</f>
        <v>zkiffe74@cyberchimps.com</v>
      </c>
      <c r="H258" s="2" t="str">
        <f>_xlfn.XLOOKUP(C258,customers!$A$1:$A$1001,customers!$G$1:$G$1001,,0)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8">
        <f>INDEX([1]products!$A$1:$G$49,MATCH([1]orders!$D258,[1]products!$A$1:$A$49,0),MATCH([1]orders!K$1,[1]products!$A$1:$G$1,0))</f>
        <v>0.5</v>
      </c>
      <c r="L258" s="4">
        <f>INDEX(products!$A$1:$G$49,MATCH(orders!$D258,products!$A$1:$A$49,0),MATCH(orders!L$1,products!$A$1:$G$1,0))</f>
        <v>8.73</v>
      </c>
      <c r="M258" s="4">
        <f t="shared" si="9"/>
        <v>17.46</v>
      </c>
      <c r="N258" t="str">
        <f t="shared" si="10"/>
        <v>Либерика</v>
      </c>
      <c r="O258" t="str">
        <f t="shared" si="11"/>
        <v>Средняя</v>
      </c>
      <c r="P258" t="str">
        <f>_xlfn.XLOOKUP(orders[[#This Row],[Customer ID]],customers!$A$1:$A$1001,customers!$I$1:$I$1001,,0)</f>
        <v>Yes</v>
      </c>
    </row>
    <row r="259" spans="1:16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_xlfn.XLOOKUP(C259,customers!$A$1:$A$1001,customers!$B$1:$B$1001,,0)</f>
        <v>Denyse O'Calleran</v>
      </c>
      <c r="G259" s="2" t="str" cm="1">
        <f t="array" ref="G259">IF(_xlfn.XLOOKUP(C259,customers!A258:$A$1001,customers!C258:$C$1001,,0)=0,"",(_xlfn.XLOOKUP(C259,customers!A258:$A$1001,customers!C258:$C$1001,,0)))</f>
        <v>docalleran75@ucla.edu</v>
      </c>
      <c r="H259" s="2" t="str">
        <f>_xlfn.XLOOKUP(C259,customers!$A$1:$A$1001,customers!$G$1:$G$1001,,0)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8">
        <f>INDEX([1]products!$A$1:$G$49,MATCH([1]orders!$D259,[1]products!$A$1:$A$49,0),MATCH([1]orders!K$1,[1]products!$A$1:$G$1,0))</f>
        <v>2.5</v>
      </c>
      <c r="L259" s="4">
        <f>INDEX(products!$A$1:$G$49,MATCH(orders!$D259,products!$A$1:$A$49,0),MATCH(orders!L$1,products!$A$1:$G$1,0))</f>
        <v>27.945</v>
      </c>
      <c r="M259" s="4">
        <f t="shared" ref="M259:M322" si="12">L259*E259</f>
        <v>27.945</v>
      </c>
      <c r="N259" t="str">
        <f t="shared" ref="N259:N322" si="13">IF(I259="Rob","Робуста",IF(I259="Exc","Эксцельса",IF(I259="Ara","Арабика",IF(I259="Lib","Либерика",""))))</f>
        <v>Эксцельса</v>
      </c>
      <c r="O259" t="str">
        <f t="shared" ref="O259:O322" si="14">IF(J259="M","Средняя",IF(J259="L","Легкая",IF(J259="D","Сильная","")))</f>
        <v>Сильная</v>
      </c>
      <c r="P259" t="str">
        <f>_xlfn.XLOOKUP(orders[[#This Row],[Customer ID]],customers!$A$1:$A$1001,customers!$I$1:$I$1001,,0)</f>
        <v>Yes</v>
      </c>
    </row>
    <row r="260" spans="1:16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_xlfn.XLOOKUP(C260,customers!$A$1:$A$1001,customers!$B$1:$B$1001,,0)</f>
        <v>Cobby Cromwell</v>
      </c>
      <c r="G260" s="2" t="str" cm="1">
        <f t="array" ref="G260">IF(_xlfn.XLOOKUP(C260,customers!A259:$A$1001,customers!C259:$C$1001,,0)=0,"",(_xlfn.XLOOKUP(C260,customers!A259:$A$1001,customers!C259:$C$1001,,0)))</f>
        <v>ccromwell76@desdev.cn</v>
      </c>
      <c r="H260" s="2" t="str">
        <f>_xlfn.XLOOKUP(C260,customers!$A$1:$A$1001,customers!$G$1:$G$1001,,0)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8">
        <f>INDEX([1]products!$A$1:$G$49,MATCH([1]orders!$D260,[1]products!$A$1:$A$49,0),MATCH([1]orders!K$1,[1]products!$A$1:$G$1,0))</f>
        <v>2.5</v>
      </c>
      <c r="L260" s="4">
        <f>INDEX(products!$A$1:$G$49,MATCH(orders!$D260,products!$A$1:$A$49,0),MATCH(orders!L$1,products!$A$1:$G$1,0))</f>
        <v>27.945</v>
      </c>
      <c r="M260" s="4">
        <f t="shared" si="12"/>
        <v>139.72499999999999</v>
      </c>
      <c r="N260" t="str">
        <f t="shared" si="13"/>
        <v>Эксцельса</v>
      </c>
      <c r="O260" t="str">
        <f t="shared" si="14"/>
        <v>Сильная</v>
      </c>
      <c r="P260" t="str">
        <f>_xlfn.XLOOKUP(orders[[#This Row],[Customer ID]],customers!$A$1:$A$1001,customers!$I$1:$I$1001,,0)</f>
        <v>No</v>
      </c>
    </row>
    <row r="261" spans="1:16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_xlfn.XLOOKUP(C261,customers!$A$1:$A$1001,customers!$B$1:$B$1001,,0)</f>
        <v>Irv Hay</v>
      </c>
      <c r="G261" s="2" t="str" cm="1">
        <f t="array" ref="G261">IF(_xlfn.XLOOKUP(C261,customers!A260:$A$1001,customers!C260:$C$1001,,0)=0,"",(_xlfn.XLOOKUP(C261,customers!A260:$A$1001,customers!C260:$C$1001,,0)))</f>
        <v>ihay77@lulu.com</v>
      </c>
      <c r="H261" s="2" t="str">
        <f>_xlfn.XLOOKUP(C261,customers!$A$1:$A$1001,customers!$G$1:$G$1001,,0)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8">
        <f>INDEX([1]products!$A$1:$G$49,MATCH([1]orders!$D261,[1]products!$A$1:$A$49,0),MATCH([1]orders!K$1,[1]products!$A$1:$G$1,0))</f>
        <v>0.2</v>
      </c>
      <c r="L261" s="4">
        <f>INDEX(products!$A$1:$G$49,MATCH(orders!$D261,products!$A$1:$A$49,0),MATCH(orders!L$1,products!$A$1:$G$1,0))</f>
        <v>2.9849999999999999</v>
      </c>
      <c r="M261" s="4">
        <f t="shared" si="12"/>
        <v>5.97</v>
      </c>
      <c r="N261" t="str">
        <f t="shared" si="13"/>
        <v>Робуста</v>
      </c>
      <c r="O261" t="str">
        <f t="shared" si="14"/>
        <v>Средняя</v>
      </c>
      <c r="P261" t="str">
        <f>_xlfn.XLOOKUP(orders[[#This Row],[Customer ID]],customers!$A$1:$A$1001,customers!$I$1:$I$1001,,0)</f>
        <v>No</v>
      </c>
    </row>
    <row r="262" spans="1:16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_xlfn.XLOOKUP(C262,customers!$A$1:$A$1001,customers!$B$1:$B$1001,,0)</f>
        <v>Tani Taffarello</v>
      </c>
      <c r="G262" s="2" t="str" cm="1">
        <f t="array" ref="G262">IF(_xlfn.XLOOKUP(C262,customers!A261:$A$1001,customers!C261:$C$1001,,0)=0,"",(_xlfn.XLOOKUP(C262,customers!A261:$A$1001,customers!C261:$C$1001,,0)))</f>
        <v>ttaffarello78@sciencedaily.com</v>
      </c>
      <c r="H262" s="2" t="str">
        <f>_xlfn.XLOOKUP(C262,customers!$A$1:$A$1001,customers!$G$1:$G$1001,,0)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8">
        <f>INDEX([1]products!$A$1:$G$49,MATCH([1]orders!$D262,[1]products!$A$1:$A$49,0),MATCH([1]orders!K$1,[1]products!$A$1:$G$1,0))</f>
        <v>2.5</v>
      </c>
      <c r="L262" s="4">
        <f>INDEX(products!$A$1:$G$49,MATCH(orders!$D262,products!$A$1:$A$49,0),MATCH(orders!L$1,products!$A$1:$G$1,0))</f>
        <v>27.484999999999996</v>
      </c>
      <c r="M262" s="4">
        <f t="shared" si="12"/>
        <v>27.484999999999996</v>
      </c>
      <c r="N262" t="str">
        <f t="shared" si="13"/>
        <v>Робуста</v>
      </c>
      <c r="O262" t="str">
        <f t="shared" si="14"/>
        <v>Легкая</v>
      </c>
      <c r="P262" t="str">
        <f>_xlfn.XLOOKUP(orders[[#This Row],[Customer ID]],customers!$A$1:$A$1001,customers!$I$1:$I$1001,,0)</f>
        <v>Yes</v>
      </c>
    </row>
    <row r="263" spans="1:16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_xlfn.XLOOKUP(C263,customers!$A$1:$A$1001,customers!$B$1:$B$1001,,0)</f>
        <v>Monique Canty</v>
      </c>
      <c r="G263" s="2" t="str" cm="1">
        <f t="array" ref="G263">IF(_xlfn.XLOOKUP(C263,customers!A262:$A$1001,customers!C262:$C$1001,,0)=0,"",(_xlfn.XLOOKUP(C263,customers!A262:$A$1001,customers!C262:$C$1001,,0)))</f>
        <v>mcanty79@jigsy.com</v>
      </c>
      <c r="H263" s="2" t="str">
        <f>_xlfn.XLOOKUP(C263,customers!$A$1:$A$1001,customers!$G$1:$G$1001,,0)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8">
        <f>INDEX([1]products!$A$1:$G$49,MATCH([1]orders!$D263,[1]products!$A$1:$A$49,0),MATCH([1]orders!K$1,[1]products!$A$1:$G$1,0))</f>
        <v>1</v>
      </c>
      <c r="L263" s="4">
        <f>INDEX(products!$A$1:$G$49,MATCH(orders!$D263,products!$A$1:$A$49,0),MATCH(orders!L$1,products!$A$1:$G$1,0))</f>
        <v>11.95</v>
      </c>
      <c r="M263" s="4">
        <f t="shared" si="12"/>
        <v>59.75</v>
      </c>
      <c r="N263" t="str">
        <f t="shared" si="13"/>
        <v>Робуста</v>
      </c>
      <c r="O263" t="str">
        <f t="shared" si="14"/>
        <v>Легкая</v>
      </c>
      <c r="P263" t="str">
        <f>_xlfn.XLOOKUP(orders[[#This Row],[Customer ID]],customers!$A$1:$A$1001,customers!$I$1:$I$1001,,0)</f>
        <v>Yes</v>
      </c>
    </row>
    <row r="264" spans="1:16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_xlfn.XLOOKUP(C264,customers!$A$1:$A$1001,customers!$B$1:$B$1001,,0)</f>
        <v>Javier Kopke</v>
      </c>
      <c r="G264" s="2" t="str" cm="1">
        <f t="array" ref="G264">IF(_xlfn.XLOOKUP(C264,customers!A263:$A$1001,customers!C263:$C$1001,,0)=0,"",(_xlfn.XLOOKUP(C264,customers!A263:$A$1001,customers!C263:$C$1001,,0)))</f>
        <v>jkopke7a@auda.org.au</v>
      </c>
      <c r="H264" s="2" t="str">
        <f>_xlfn.XLOOKUP(C264,customers!$A$1:$A$1001,customers!$G$1:$G$1001,,0)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8">
        <f>INDEX([1]products!$A$1:$G$49,MATCH([1]orders!$D264,[1]products!$A$1:$A$49,0),MATCH([1]orders!K$1,[1]products!$A$1:$G$1,0))</f>
        <v>1</v>
      </c>
      <c r="L264" s="4">
        <f>INDEX(products!$A$1:$G$49,MATCH(orders!$D264,products!$A$1:$A$49,0),MATCH(orders!L$1,products!$A$1:$G$1,0))</f>
        <v>13.75</v>
      </c>
      <c r="M264" s="4">
        <f t="shared" si="12"/>
        <v>41.25</v>
      </c>
      <c r="N264" t="str">
        <f t="shared" si="13"/>
        <v>Эксцельса</v>
      </c>
      <c r="O264" t="str">
        <f t="shared" si="14"/>
        <v>Средняя</v>
      </c>
      <c r="P264" t="str">
        <f>_xlfn.XLOOKUP(orders[[#This Row],[Customer ID]],customers!$A$1:$A$1001,customers!$I$1:$I$1001,,0)</f>
        <v>No</v>
      </c>
    </row>
    <row r="265" spans="1:16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_xlfn.XLOOKUP(C265,customers!$A$1:$A$1001,customers!$B$1:$B$1001,,0)</f>
        <v>Mar McIver</v>
      </c>
      <c r="G265" s="2" t="str" cm="1">
        <f t="array" ref="G265">IF(_xlfn.XLOOKUP(C265,customers!A264:$A$1001,customers!C264:$C$1001,,0)=0,"",(_xlfn.XLOOKUP(C265,customers!A264:$A$1001,customers!C264:$C$1001,,0)))</f>
        <v/>
      </c>
      <c r="H265" s="2" t="str">
        <f>_xlfn.XLOOKUP(C265,customers!$A$1:$A$1001,customers!$G$1:$G$1001,,0)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8">
        <f>INDEX([1]products!$A$1:$G$49,MATCH([1]orders!$D265,[1]products!$A$1:$A$49,0),MATCH([1]orders!K$1,[1]products!$A$1:$G$1,0))</f>
        <v>2.5</v>
      </c>
      <c r="L265" s="4">
        <f>INDEX(products!$A$1:$G$49,MATCH(orders!$D265,products!$A$1:$A$49,0),MATCH(orders!L$1,products!$A$1:$G$1,0))</f>
        <v>33.464999999999996</v>
      </c>
      <c r="M265" s="4">
        <f t="shared" si="12"/>
        <v>133.85999999999999</v>
      </c>
      <c r="N265" t="str">
        <f t="shared" si="13"/>
        <v>Либерика</v>
      </c>
      <c r="O265" t="str">
        <f t="shared" si="14"/>
        <v>Средняя</v>
      </c>
      <c r="P265" t="str">
        <f>_xlfn.XLOOKUP(orders[[#This Row],[Customer ID]],customers!$A$1:$A$1001,customers!$I$1:$I$1001,,0)</f>
        <v>No</v>
      </c>
    </row>
    <row r="266" spans="1:16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_xlfn.XLOOKUP(C266,customers!$A$1:$A$1001,customers!$B$1:$B$1001,,0)</f>
        <v>Arabella Fransewich</v>
      </c>
      <c r="G266" s="2" t="str" cm="1">
        <f t="array" ref="G266">IF(_xlfn.XLOOKUP(C266,customers!A265:$A$1001,customers!C265:$C$1001,,0)=0,"",(_xlfn.XLOOKUP(C266,customers!A265:$A$1001,customers!C265:$C$1001,,0)))</f>
        <v/>
      </c>
      <c r="H266" s="2" t="str">
        <f>_xlfn.XLOOKUP(C266,customers!$A$1:$A$1001,customers!$G$1:$G$1001,,0)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8">
        <f>INDEX([1]products!$A$1:$G$49,MATCH([1]orders!$D266,[1]products!$A$1:$A$49,0),MATCH([1]orders!K$1,[1]products!$A$1:$G$1,0))</f>
        <v>1</v>
      </c>
      <c r="L266" s="4">
        <f>INDEX(products!$A$1:$G$49,MATCH(orders!$D266,products!$A$1:$A$49,0),MATCH(orders!L$1,products!$A$1:$G$1,0))</f>
        <v>11.95</v>
      </c>
      <c r="M266" s="4">
        <f t="shared" si="12"/>
        <v>59.75</v>
      </c>
      <c r="N266" t="str">
        <f t="shared" si="13"/>
        <v>Робуста</v>
      </c>
      <c r="O266" t="str">
        <f t="shared" si="14"/>
        <v>Легкая</v>
      </c>
      <c r="P266" t="str">
        <f>_xlfn.XLOOKUP(orders[[#This Row],[Customer ID]],customers!$A$1:$A$1001,customers!$I$1:$I$1001,,0)</f>
        <v>Yes</v>
      </c>
    </row>
    <row r="267" spans="1:16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_xlfn.XLOOKUP(C267,customers!$A$1:$A$1001,customers!$B$1:$B$1001,,0)</f>
        <v>Violette Hellmore</v>
      </c>
      <c r="G267" s="2" t="str" cm="1">
        <f t="array" ref="G267">IF(_xlfn.XLOOKUP(C267,customers!A266:$A$1001,customers!C266:$C$1001,,0)=0,"",(_xlfn.XLOOKUP(C267,customers!A266:$A$1001,customers!C266:$C$1001,,0)))</f>
        <v>vhellmore7d@bbc.co.uk</v>
      </c>
      <c r="H267" s="2" t="str">
        <f>_xlfn.XLOOKUP(C267,customers!$A$1:$A$1001,customers!$G$1:$G$1001,,0)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8">
        <f>INDEX([1]products!$A$1:$G$49,MATCH([1]orders!$D267,[1]products!$A$1:$A$49,0),MATCH([1]orders!K$1,[1]products!$A$1:$G$1,0))</f>
        <v>0.5</v>
      </c>
      <c r="L267" s="4">
        <f>INDEX(products!$A$1:$G$49,MATCH(orders!$D267,products!$A$1:$A$49,0),MATCH(orders!L$1,products!$A$1:$G$1,0))</f>
        <v>5.97</v>
      </c>
      <c r="M267" s="4">
        <f t="shared" si="12"/>
        <v>5.97</v>
      </c>
      <c r="N267" t="str">
        <f t="shared" si="13"/>
        <v>Арабика</v>
      </c>
      <c r="O267" t="str">
        <f t="shared" si="14"/>
        <v>Сильная</v>
      </c>
      <c r="P267" t="str">
        <f>_xlfn.XLOOKUP(orders[[#This Row],[Customer ID]],customers!$A$1:$A$1001,customers!$I$1:$I$1001,,0)</f>
        <v>Yes</v>
      </c>
    </row>
    <row r="268" spans="1:16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_xlfn.XLOOKUP(C268,customers!$A$1:$A$1001,customers!$B$1:$B$1001,,0)</f>
        <v>Myles Seawright</v>
      </c>
      <c r="G268" s="2" t="str" cm="1">
        <f t="array" ref="G268">IF(_xlfn.XLOOKUP(C268,customers!A267:$A$1001,customers!C267:$C$1001,,0)=0,"",(_xlfn.XLOOKUP(C268,customers!A267:$A$1001,customers!C267:$C$1001,,0)))</f>
        <v>mseawright7e@nbcnews.com</v>
      </c>
      <c r="H268" s="2" t="str">
        <f>_xlfn.XLOOKUP(C268,customers!$A$1:$A$1001,customers!$G$1:$G$1001,,0)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8">
        <f>INDEX([1]products!$A$1:$G$49,MATCH([1]orders!$D268,[1]products!$A$1:$A$49,0),MATCH([1]orders!K$1,[1]products!$A$1:$G$1,0))</f>
        <v>1</v>
      </c>
      <c r="L268" s="4">
        <f>INDEX(products!$A$1:$G$49,MATCH(orders!$D268,products!$A$1:$A$49,0),MATCH(orders!L$1,products!$A$1:$G$1,0))</f>
        <v>12.15</v>
      </c>
      <c r="M268" s="4">
        <f t="shared" si="12"/>
        <v>24.3</v>
      </c>
      <c r="N268" t="str">
        <f t="shared" si="13"/>
        <v>Эксцельса</v>
      </c>
      <c r="O268" t="str">
        <f t="shared" si="14"/>
        <v>Сильная</v>
      </c>
      <c r="P268" t="str">
        <f>_xlfn.XLOOKUP(orders[[#This Row],[Customer ID]],customers!$A$1:$A$1001,customers!$I$1:$I$1001,,0)</f>
        <v>No</v>
      </c>
    </row>
    <row r="269" spans="1:16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_xlfn.XLOOKUP(C269,customers!$A$1:$A$1001,customers!$B$1:$B$1001,,0)</f>
        <v>Silvana Northeast</v>
      </c>
      <c r="G269" s="2" t="str" cm="1">
        <f t="array" ref="G269">IF(_xlfn.XLOOKUP(C269,customers!A268:$A$1001,customers!C268:$C$1001,,0)=0,"",(_xlfn.XLOOKUP(C269,customers!A268:$A$1001,customers!C268:$C$1001,,0)))</f>
        <v>snortheast7f@mashable.com</v>
      </c>
      <c r="H269" s="2" t="str">
        <f>_xlfn.XLOOKUP(C269,customers!$A$1:$A$1001,customers!$G$1:$G$1001,,0)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8">
        <f>INDEX([1]products!$A$1:$G$49,MATCH([1]orders!$D269,[1]products!$A$1:$A$49,0),MATCH([1]orders!K$1,[1]products!$A$1:$G$1,0))</f>
        <v>0.2</v>
      </c>
      <c r="L269" s="4">
        <f>INDEX(products!$A$1:$G$49,MATCH(orders!$D269,products!$A$1:$A$49,0),MATCH(orders!L$1,products!$A$1:$G$1,0))</f>
        <v>3.645</v>
      </c>
      <c r="M269" s="4">
        <f t="shared" si="12"/>
        <v>21.87</v>
      </c>
      <c r="N269" t="str">
        <f t="shared" si="13"/>
        <v>Эксцельса</v>
      </c>
      <c r="O269" t="str">
        <f t="shared" si="14"/>
        <v>Сильная</v>
      </c>
      <c r="P269" t="str">
        <f>_xlfn.XLOOKUP(orders[[#This Row],[Customer ID]],customers!$A$1:$A$1001,customers!$I$1:$I$1001,,0)</f>
        <v>Yes</v>
      </c>
    </row>
    <row r="270" spans="1:16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_xlfn.XLOOKUP(C270,customers!$A$1:$A$1001,customers!$B$1:$B$1001,,0)</f>
        <v>Anselma Attwater</v>
      </c>
      <c r="G270" s="2" t="e" cm="1">
        <f t="array" ref="G270">IF(_xlfn.XLOOKUP(C270,customers!A269:$A$1001,customers!C269:$C$1001,,0)=0,"",(_xlfn.XLOOKUP(C270,customers!A269:$A$1001,customers!C269:$C$1001,,0)))</f>
        <v>#N/A</v>
      </c>
      <c r="H270" s="2" t="str">
        <f>_xlfn.XLOOKUP(C270,customers!$A$1:$A$1001,customers!$G$1:$G$1001,,0)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8">
        <f>INDEX([1]products!$A$1:$G$49,MATCH([1]orders!$D270,[1]products!$A$1:$A$49,0),MATCH([1]orders!K$1,[1]products!$A$1:$G$1,0))</f>
        <v>1</v>
      </c>
      <c r="L270" s="4">
        <f>INDEX(products!$A$1:$G$49,MATCH(orders!$D270,products!$A$1:$A$49,0),MATCH(orders!L$1,products!$A$1:$G$1,0))</f>
        <v>9.9499999999999993</v>
      </c>
      <c r="M270" s="4">
        <f t="shared" si="12"/>
        <v>19.899999999999999</v>
      </c>
      <c r="N270" t="str">
        <f t="shared" si="13"/>
        <v>Арабика</v>
      </c>
      <c r="O270" t="str">
        <f t="shared" si="14"/>
        <v>Сильная</v>
      </c>
      <c r="P270" t="str">
        <f>_xlfn.XLOOKUP(orders[[#This Row],[Customer ID]],customers!$A$1:$A$1001,customers!$I$1:$I$1001,,0)</f>
        <v>Yes</v>
      </c>
    </row>
    <row r="271" spans="1:16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_xlfn.XLOOKUP(C271,customers!$A$1:$A$1001,customers!$B$1:$B$1001,,0)</f>
        <v>Monica Fearon</v>
      </c>
      <c r="G271" s="2" t="str" cm="1">
        <f t="array" ref="G271">IF(_xlfn.XLOOKUP(C271,customers!A270:$A$1001,customers!C270:$C$1001,,0)=0,"",(_xlfn.XLOOKUP(C271,customers!A270:$A$1001,customers!C270:$C$1001,,0)))</f>
        <v>mfearon7h@reverbnation.com</v>
      </c>
      <c r="H271" s="2" t="str">
        <f>_xlfn.XLOOKUP(C271,customers!$A$1:$A$1001,customers!$G$1:$G$1001,,0)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8">
        <f>INDEX([1]products!$A$1:$G$49,MATCH([1]orders!$D271,[1]products!$A$1:$A$49,0),MATCH([1]orders!K$1,[1]products!$A$1:$G$1,0))</f>
        <v>0.2</v>
      </c>
      <c r="L271" s="4">
        <f>INDEX(products!$A$1:$G$49,MATCH(orders!$D271,products!$A$1:$A$49,0),MATCH(orders!L$1,products!$A$1:$G$1,0))</f>
        <v>2.9849999999999999</v>
      </c>
      <c r="M271" s="4">
        <f t="shared" si="12"/>
        <v>5.97</v>
      </c>
      <c r="N271" t="str">
        <f t="shared" si="13"/>
        <v>Арабика</v>
      </c>
      <c r="O271" t="str">
        <f t="shared" si="14"/>
        <v>Сильная</v>
      </c>
      <c r="P271" t="str">
        <f>_xlfn.XLOOKUP(orders[[#This Row],[Customer ID]],customers!$A$1:$A$1001,customers!$I$1:$I$1001,,0)</f>
        <v>No</v>
      </c>
    </row>
    <row r="272" spans="1:16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_xlfn.XLOOKUP(C272,customers!$A$1:$A$1001,customers!$B$1:$B$1001,,0)</f>
        <v>Barney Chisnell</v>
      </c>
      <c r="G272" s="2" t="str" cm="1">
        <f t="array" ref="G272">IF(_xlfn.XLOOKUP(C272,customers!A271:$A$1001,customers!C271:$C$1001,,0)=0,"",(_xlfn.XLOOKUP(C272,customers!A271:$A$1001,customers!C271:$C$1001,,0)))</f>
        <v/>
      </c>
      <c r="H272" s="2" t="str">
        <f>_xlfn.XLOOKUP(C272,customers!$A$1:$A$1001,customers!$G$1:$G$1001,,0)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8">
        <f>INDEX([1]products!$A$1:$G$49,MATCH([1]orders!$D272,[1]products!$A$1:$A$49,0),MATCH([1]orders!K$1,[1]products!$A$1:$G$1,0))</f>
        <v>0.5</v>
      </c>
      <c r="L272" s="4">
        <f>INDEX(products!$A$1:$G$49,MATCH(orders!$D272,products!$A$1:$A$49,0),MATCH(orders!L$1,products!$A$1:$G$1,0))</f>
        <v>7.29</v>
      </c>
      <c r="M272" s="4">
        <f t="shared" si="12"/>
        <v>7.29</v>
      </c>
      <c r="N272" t="str">
        <f t="shared" si="13"/>
        <v>Эксцельса</v>
      </c>
      <c r="O272" t="str">
        <f t="shared" si="14"/>
        <v>Сильная</v>
      </c>
      <c r="P272" t="str">
        <f>_xlfn.XLOOKUP(orders[[#This Row],[Customer ID]],customers!$A$1:$A$1001,customers!$I$1:$I$1001,,0)</f>
        <v>Yes</v>
      </c>
    </row>
    <row r="273" spans="1:16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_xlfn.XLOOKUP(C273,customers!$A$1:$A$1001,customers!$B$1:$B$1001,,0)</f>
        <v>Jasper Sisneros</v>
      </c>
      <c r="G273" s="2" t="str" cm="1">
        <f t="array" ref="G273">IF(_xlfn.XLOOKUP(C273,customers!A272:$A$1001,customers!C272:$C$1001,,0)=0,"",(_xlfn.XLOOKUP(C273,customers!A272:$A$1001,customers!C272:$C$1001,,0)))</f>
        <v>jsisneros7j@a8.net</v>
      </c>
      <c r="H273" s="2" t="str">
        <f>_xlfn.XLOOKUP(C273,customers!$A$1:$A$1001,customers!$G$1:$G$1001,,0)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8">
        <f>INDEX([1]products!$A$1:$G$49,MATCH([1]orders!$D273,[1]products!$A$1:$A$49,0),MATCH([1]orders!K$1,[1]products!$A$1:$G$1,0))</f>
        <v>0.2</v>
      </c>
      <c r="L273" s="4">
        <f>INDEX(products!$A$1:$G$49,MATCH(orders!$D273,products!$A$1:$A$49,0),MATCH(orders!L$1,products!$A$1:$G$1,0))</f>
        <v>2.9849999999999999</v>
      </c>
      <c r="M273" s="4">
        <f t="shared" si="12"/>
        <v>11.94</v>
      </c>
      <c r="N273" t="str">
        <f t="shared" si="13"/>
        <v>Арабика</v>
      </c>
      <c r="O273" t="str">
        <f t="shared" si="14"/>
        <v>Сильная</v>
      </c>
      <c r="P273" t="str">
        <f>_xlfn.XLOOKUP(orders[[#This Row],[Customer ID]],customers!$A$1:$A$1001,customers!$I$1:$I$1001,,0)</f>
        <v>Yes</v>
      </c>
    </row>
    <row r="274" spans="1:16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_xlfn.XLOOKUP(C274,customers!$A$1:$A$1001,customers!$B$1:$B$1001,,0)</f>
        <v>Zachariah Carlson</v>
      </c>
      <c r="G274" s="2" t="str" cm="1">
        <f t="array" ref="G274">IF(_xlfn.XLOOKUP(C274,customers!A273:$A$1001,customers!C273:$C$1001,,0)=0,"",(_xlfn.XLOOKUP(C274,customers!A273:$A$1001,customers!C273:$C$1001,,0)))</f>
        <v>zcarlson7k@bigcartel.com</v>
      </c>
      <c r="H274" s="2" t="str">
        <f>_xlfn.XLOOKUP(C274,customers!$A$1:$A$1001,customers!$G$1:$G$1001,,0)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8">
        <f>INDEX([1]products!$A$1:$G$49,MATCH([1]orders!$D274,[1]products!$A$1:$A$49,0),MATCH([1]orders!K$1,[1]products!$A$1:$G$1,0))</f>
        <v>1</v>
      </c>
      <c r="L274" s="4">
        <f>INDEX(products!$A$1:$G$49,MATCH(orders!$D274,products!$A$1:$A$49,0),MATCH(orders!L$1,products!$A$1:$G$1,0))</f>
        <v>11.95</v>
      </c>
      <c r="M274" s="4">
        <f t="shared" si="12"/>
        <v>71.699999999999989</v>
      </c>
      <c r="N274" t="str">
        <f t="shared" si="13"/>
        <v>Робуста</v>
      </c>
      <c r="O274" t="str">
        <f t="shared" si="14"/>
        <v>Легкая</v>
      </c>
      <c r="P274" t="str">
        <f>_xlfn.XLOOKUP(orders[[#This Row],[Customer ID]],customers!$A$1:$A$1001,customers!$I$1:$I$1001,,0)</f>
        <v>Yes</v>
      </c>
    </row>
    <row r="275" spans="1:16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_xlfn.XLOOKUP(C275,customers!$A$1:$A$1001,customers!$B$1:$B$1001,,0)</f>
        <v>Warner Maddox</v>
      </c>
      <c r="G275" s="2" t="str" cm="1">
        <f t="array" ref="G275">IF(_xlfn.XLOOKUP(C275,customers!A274:$A$1001,customers!C274:$C$1001,,0)=0,"",(_xlfn.XLOOKUP(C275,customers!A274:$A$1001,customers!C274:$C$1001,,0)))</f>
        <v>wmaddox7l@timesonline.co.uk</v>
      </c>
      <c r="H275" s="2" t="str">
        <f>_xlfn.XLOOKUP(C275,customers!$A$1:$A$1001,customers!$G$1:$G$1001,,0)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8">
        <f>INDEX([1]products!$A$1:$G$49,MATCH([1]orders!$D275,[1]products!$A$1:$A$49,0),MATCH([1]orders!K$1,[1]products!$A$1:$G$1,0))</f>
        <v>0.2</v>
      </c>
      <c r="L275" s="4">
        <f>INDEX(products!$A$1:$G$49,MATCH(orders!$D275,products!$A$1:$A$49,0),MATCH(orders!L$1,products!$A$1:$G$1,0))</f>
        <v>3.8849999999999998</v>
      </c>
      <c r="M275" s="4">
        <f t="shared" si="12"/>
        <v>7.77</v>
      </c>
      <c r="N275" t="str">
        <f t="shared" si="13"/>
        <v>Арабика</v>
      </c>
      <c r="O275" t="str">
        <f t="shared" si="14"/>
        <v>Легкая</v>
      </c>
      <c r="P275" t="str">
        <f>_xlfn.XLOOKUP(orders[[#This Row],[Customer ID]],customers!$A$1:$A$1001,customers!$I$1:$I$1001,,0)</f>
        <v>No</v>
      </c>
    </row>
    <row r="276" spans="1:16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_xlfn.XLOOKUP(C276,customers!$A$1:$A$1001,customers!$B$1:$B$1001,,0)</f>
        <v>Donnie Hedlestone</v>
      </c>
      <c r="G276" s="2" t="str" cm="1">
        <f t="array" ref="G276">IF(_xlfn.XLOOKUP(C276,customers!A275:$A$1001,customers!C275:$C$1001,,0)=0,"",(_xlfn.XLOOKUP(C276,customers!A275:$A$1001,customers!C275:$C$1001,,0)))</f>
        <v>dhedlestone7m@craigslist.org</v>
      </c>
      <c r="H276" s="2" t="str">
        <f>_xlfn.XLOOKUP(C276,customers!$A$1:$A$1001,customers!$G$1:$G$1001,,0)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8">
        <f>INDEX([1]products!$A$1:$G$49,MATCH([1]orders!$D276,[1]products!$A$1:$A$49,0),MATCH([1]orders!K$1,[1]products!$A$1:$G$1,0))</f>
        <v>2.5</v>
      </c>
      <c r="L276" s="4">
        <f>INDEX(products!$A$1:$G$49,MATCH(orders!$D276,products!$A$1:$A$49,0),MATCH(orders!L$1,products!$A$1:$G$1,0))</f>
        <v>25.874999999999996</v>
      </c>
      <c r="M276" s="4">
        <f t="shared" si="12"/>
        <v>25.874999999999996</v>
      </c>
      <c r="N276" t="str">
        <f t="shared" si="13"/>
        <v>Арабика</v>
      </c>
      <c r="O276" t="str">
        <f t="shared" si="14"/>
        <v>Средняя</v>
      </c>
      <c r="P276" t="str">
        <f>_xlfn.XLOOKUP(orders[[#This Row],[Customer ID]],customers!$A$1:$A$1001,customers!$I$1:$I$1001,,0)</f>
        <v>No</v>
      </c>
    </row>
    <row r="277" spans="1:16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_xlfn.XLOOKUP(C277,customers!$A$1:$A$1001,customers!$B$1:$B$1001,,0)</f>
        <v>Teddi Crowthe</v>
      </c>
      <c r="G277" s="2" t="str" cm="1">
        <f t="array" ref="G277">IF(_xlfn.XLOOKUP(C277,customers!A276:$A$1001,customers!C276:$C$1001,,0)=0,"",(_xlfn.XLOOKUP(C277,customers!A276:$A$1001,customers!C276:$C$1001,,0)))</f>
        <v>tcrowthe7n@europa.eu</v>
      </c>
      <c r="H277" s="2" t="str">
        <f>_xlfn.XLOOKUP(C277,customers!$A$1:$A$1001,customers!$G$1:$G$1001,,0)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8">
        <f>INDEX([1]products!$A$1:$G$49,MATCH([1]orders!$D277,[1]products!$A$1:$A$49,0),MATCH([1]orders!K$1,[1]products!$A$1:$G$1,0))</f>
        <v>2.5</v>
      </c>
      <c r="L277" s="4">
        <f>INDEX(products!$A$1:$G$49,MATCH(orders!$D277,products!$A$1:$A$49,0),MATCH(orders!L$1,products!$A$1:$G$1,0))</f>
        <v>34.154999999999994</v>
      </c>
      <c r="M277" s="4">
        <f t="shared" si="12"/>
        <v>204.92999999999995</v>
      </c>
      <c r="N277" t="str">
        <f t="shared" si="13"/>
        <v>Эксцельса</v>
      </c>
      <c r="O277" t="str">
        <f t="shared" si="14"/>
        <v>Легкая</v>
      </c>
      <c r="P277" t="str">
        <f>_xlfn.XLOOKUP(orders[[#This Row],[Customer ID]],customers!$A$1:$A$1001,customers!$I$1:$I$1001,,0)</f>
        <v>No</v>
      </c>
    </row>
    <row r="278" spans="1:16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_xlfn.XLOOKUP(C278,customers!$A$1:$A$1001,customers!$B$1:$B$1001,,0)</f>
        <v>Dorelia Bury</v>
      </c>
      <c r="G278" s="2" t="str" cm="1">
        <f t="array" ref="G278">IF(_xlfn.XLOOKUP(C278,customers!A277:$A$1001,customers!C277:$C$1001,,0)=0,"",(_xlfn.XLOOKUP(C278,customers!A277:$A$1001,customers!C277:$C$1001,,0)))</f>
        <v>dbury7o@tinyurl.com</v>
      </c>
      <c r="H278" s="2" t="str">
        <f>_xlfn.XLOOKUP(C278,customers!$A$1:$A$1001,customers!$G$1:$G$1001,,0)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8">
        <f>INDEX([1]products!$A$1:$G$49,MATCH([1]orders!$D278,[1]products!$A$1:$A$49,0),MATCH([1]orders!K$1,[1]products!$A$1:$G$1,0))</f>
        <v>2.5</v>
      </c>
      <c r="L278" s="4">
        <f>INDEX(products!$A$1:$G$49,MATCH(orders!$D278,products!$A$1:$A$49,0),MATCH(orders!L$1,products!$A$1:$G$1,0))</f>
        <v>27.484999999999996</v>
      </c>
      <c r="M278" s="4">
        <f t="shared" si="12"/>
        <v>109.93999999999998</v>
      </c>
      <c r="N278" t="str">
        <f t="shared" si="13"/>
        <v>Робуста</v>
      </c>
      <c r="O278" t="str">
        <f t="shared" si="14"/>
        <v>Легкая</v>
      </c>
      <c r="P278" t="str">
        <f>_xlfn.XLOOKUP(orders[[#This Row],[Customer ID]],customers!$A$1:$A$1001,customers!$I$1:$I$1001,,0)</f>
        <v>Yes</v>
      </c>
    </row>
    <row r="279" spans="1:16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_xlfn.XLOOKUP(C279,customers!$A$1:$A$1001,customers!$B$1:$B$1001,,0)</f>
        <v>Gussy Broadbear</v>
      </c>
      <c r="G279" s="2" t="str" cm="1">
        <f t="array" ref="G279">IF(_xlfn.XLOOKUP(C279,customers!A278:$A$1001,customers!C278:$C$1001,,0)=0,"",(_xlfn.XLOOKUP(C279,customers!A278:$A$1001,customers!C278:$C$1001,,0)))</f>
        <v>gbroadbear7p@omniture.com</v>
      </c>
      <c r="H279" s="2" t="str">
        <f>_xlfn.XLOOKUP(C279,customers!$A$1:$A$1001,customers!$G$1:$G$1001,,0)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8">
        <f>INDEX([1]products!$A$1:$G$49,MATCH([1]orders!$D279,[1]products!$A$1:$A$49,0),MATCH([1]orders!K$1,[1]products!$A$1:$G$1,0))</f>
        <v>1</v>
      </c>
      <c r="L279" s="4">
        <f>INDEX(products!$A$1:$G$49,MATCH(orders!$D279,products!$A$1:$A$49,0),MATCH(orders!L$1,products!$A$1:$G$1,0))</f>
        <v>14.85</v>
      </c>
      <c r="M279" s="4">
        <f t="shared" si="12"/>
        <v>89.1</v>
      </c>
      <c r="N279" t="str">
        <f t="shared" si="13"/>
        <v>Эксцельса</v>
      </c>
      <c r="O279" t="str">
        <f t="shared" si="14"/>
        <v>Легкая</v>
      </c>
      <c r="P279" t="str">
        <f>_xlfn.XLOOKUP(orders[[#This Row],[Customer ID]],customers!$A$1:$A$1001,customers!$I$1:$I$1001,,0)</f>
        <v>No</v>
      </c>
    </row>
    <row r="280" spans="1:16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_xlfn.XLOOKUP(C280,customers!$A$1:$A$1001,customers!$B$1:$B$1001,,0)</f>
        <v>Emlynne Palfrey</v>
      </c>
      <c r="G280" s="2" t="str" cm="1">
        <f t="array" ref="G280">IF(_xlfn.XLOOKUP(C280,customers!A279:$A$1001,customers!C279:$C$1001,,0)=0,"",(_xlfn.XLOOKUP(C280,customers!A279:$A$1001,customers!C279:$C$1001,,0)))</f>
        <v>epalfrey7q@devhub.com</v>
      </c>
      <c r="H280" s="2" t="str">
        <f>_xlfn.XLOOKUP(C280,customers!$A$1:$A$1001,customers!$G$1:$G$1001,,0)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8">
        <f>INDEX([1]products!$A$1:$G$49,MATCH([1]orders!$D280,[1]products!$A$1:$A$49,0),MATCH([1]orders!K$1,[1]products!$A$1:$G$1,0))</f>
        <v>0.2</v>
      </c>
      <c r="L280" s="4">
        <f>INDEX(products!$A$1:$G$49,MATCH(orders!$D280,products!$A$1:$A$49,0),MATCH(orders!L$1,products!$A$1:$G$1,0))</f>
        <v>3.8849999999999998</v>
      </c>
      <c r="M280" s="4">
        <f t="shared" si="12"/>
        <v>7.77</v>
      </c>
      <c r="N280" t="str">
        <f t="shared" si="13"/>
        <v>Арабика</v>
      </c>
      <c r="O280" t="str">
        <f t="shared" si="14"/>
        <v>Легкая</v>
      </c>
      <c r="P280" t="str">
        <f>_xlfn.XLOOKUP(orders[[#This Row],[Customer ID]],customers!$A$1:$A$1001,customers!$I$1:$I$1001,,0)</f>
        <v>Yes</v>
      </c>
    </row>
    <row r="281" spans="1:16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_xlfn.XLOOKUP(C281,customers!$A$1:$A$1001,customers!$B$1:$B$1001,,0)</f>
        <v>Parsifal Metrick</v>
      </c>
      <c r="G281" s="2" t="str" cm="1">
        <f t="array" ref="G281">IF(_xlfn.XLOOKUP(C281,customers!A280:$A$1001,customers!C280:$C$1001,,0)=0,"",(_xlfn.XLOOKUP(C281,customers!A280:$A$1001,customers!C280:$C$1001,,0)))</f>
        <v>pmetrick7r@rakuten.co.jp</v>
      </c>
      <c r="H281" s="2" t="str">
        <f>_xlfn.XLOOKUP(C281,customers!$A$1:$A$1001,customers!$G$1:$G$1001,,0)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8">
        <f>INDEX([1]products!$A$1:$G$49,MATCH([1]orders!$D281,[1]products!$A$1:$A$49,0),MATCH([1]orders!K$1,[1]products!$A$1:$G$1,0))</f>
        <v>2.5</v>
      </c>
      <c r="L281" s="4">
        <f>INDEX(products!$A$1:$G$49,MATCH(orders!$D281,products!$A$1:$A$49,0),MATCH(orders!L$1,products!$A$1:$G$1,0))</f>
        <v>33.464999999999996</v>
      </c>
      <c r="M281" s="4">
        <f t="shared" si="12"/>
        <v>33.464999999999996</v>
      </c>
      <c r="N281" t="str">
        <f t="shared" si="13"/>
        <v>Либерика</v>
      </c>
      <c r="O281" t="str">
        <f t="shared" si="14"/>
        <v>Средняя</v>
      </c>
      <c r="P281" t="str">
        <f>_xlfn.XLOOKUP(orders[[#This Row],[Customer ID]],customers!$A$1:$A$1001,customers!$I$1:$I$1001,,0)</f>
        <v>Yes</v>
      </c>
    </row>
    <row r="282" spans="1:16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_xlfn.XLOOKUP(C282,customers!$A$1:$A$1001,customers!$B$1:$B$1001,,0)</f>
        <v>Christopher Grieveson</v>
      </c>
      <c r="G282" s="2" t="str" cm="1">
        <f t="array" ref="G282">IF(_xlfn.XLOOKUP(C282,customers!A281:$A$1001,customers!C281:$C$1001,,0)=0,"",(_xlfn.XLOOKUP(C282,customers!A281:$A$1001,customers!C281:$C$1001,,0)))</f>
        <v/>
      </c>
      <c r="H282" s="2" t="str">
        <f>_xlfn.XLOOKUP(C282,customers!$A$1:$A$1001,customers!$G$1:$G$1001,,0)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8">
        <f>INDEX([1]products!$A$1:$G$49,MATCH([1]orders!$D282,[1]products!$A$1:$A$49,0),MATCH([1]orders!K$1,[1]products!$A$1:$G$1,0))</f>
        <v>0.5</v>
      </c>
      <c r="L282" s="4">
        <f>INDEX(products!$A$1:$G$49,MATCH(orders!$D282,products!$A$1:$A$49,0),MATCH(orders!L$1,products!$A$1:$G$1,0))</f>
        <v>8.25</v>
      </c>
      <c r="M282" s="4">
        <f t="shared" si="12"/>
        <v>41.25</v>
      </c>
      <c r="N282" t="str">
        <f t="shared" si="13"/>
        <v>Эксцельса</v>
      </c>
      <c r="O282" t="str">
        <f t="shared" si="14"/>
        <v>Средняя</v>
      </c>
      <c r="P282" t="str">
        <f>_xlfn.XLOOKUP(orders[[#This Row],[Customer ID]],customers!$A$1:$A$1001,customers!$I$1:$I$1001,,0)</f>
        <v>Yes</v>
      </c>
    </row>
    <row r="283" spans="1:16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_xlfn.XLOOKUP(C283,customers!$A$1:$A$1001,customers!$B$1:$B$1001,,0)</f>
        <v>Karlan Karby</v>
      </c>
      <c r="G283" s="2" t="str" cm="1">
        <f t="array" ref="G283">IF(_xlfn.XLOOKUP(C283,customers!A282:$A$1001,customers!C282:$C$1001,,0)=0,"",(_xlfn.XLOOKUP(C283,customers!A282:$A$1001,customers!C282:$C$1001,,0)))</f>
        <v>kkarby7t@sbwire.com</v>
      </c>
      <c r="H283" s="2" t="str">
        <f>_xlfn.XLOOKUP(C283,customers!$A$1:$A$1001,customers!$G$1:$G$1001,,0)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8">
        <f>INDEX([1]products!$A$1:$G$49,MATCH([1]orders!$D283,[1]products!$A$1:$A$49,0),MATCH([1]orders!K$1,[1]products!$A$1:$G$1,0))</f>
        <v>1</v>
      </c>
      <c r="L283" s="4">
        <f>INDEX(products!$A$1:$G$49,MATCH(orders!$D283,products!$A$1:$A$49,0),MATCH(orders!L$1,products!$A$1:$G$1,0))</f>
        <v>14.85</v>
      </c>
      <c r="M283" s="4">
        <f t="shared" si="12"/>
        <v>59.4</v>
      </c>
      <c r="N283" t="str">
        <f t="shared" si="13"/>
        <v>Эксцельса</v>
      </c>
      <c r="O283" t="str">
        <f t="shared" si="14"/>
        <v>Легкая</v>
      </c>
      <c r="P283" t="str">
        <f>_xlfn.XLOOKUP(orders[[#This Row],[Customer ID]],customers!$A$1:$A$1001,customers!$I$1:$I$1001,,0)</f>
        <v>Yes</v>
      </c>
    </row>
    <row r="284" spans="1:16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_xlfn.XLOOKUP(C284,customers!$A$1:$A$1001,customers!$B$1:$B$1001,,0)</f>
        <v>Flory Crumpe</v>
      </c>
      <c r="G284" s="2" t="str" cm="1">
        <f t="array" ref="G284">IF(_xlfn.XLOOKUP(C284,customers!A283:$A$1001,customers!C283:$C$1001,,0)=0,"",(_xlfn.XLOOKUP(C284,customers!A283:$A$1001,customers!C283:$C$1001,,0)))</f>
        <v>fcrumpe7u@ftc.gov</v>
      </c>
      <c r="H284" s="2" t="str">
        <f>_xlfn.XLOOKUP(C284,customers!$A$1:$A$1001,customers!$G$1:$G$1001,,0)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8">
        <f>INDEX([1]products!$A$1:$G$49,MATCH([1]orders!$D284,[1]products!$A$1:$A$49,0),MATCH([1]orders!K$1,[1]products!$A$1:$G$1,0))</f>
        <v>0.5</v>
      </c>
      <c r="L284" s="4">
        <f>INDEX(products!$A$1:$G$49,MATCH(orders!$D284,products!$A$1:$A$49,0),MATCH(orders!L$1,products!$A$1:$G$1,0))</f>
        <v>7.77</v>
      </c>
      <c r="M284" s="4">
        <f t="shared" si="12"/>
        <v>7.77</v>
      </c>
      <c r="N284" t="str">
        <f t="shared" si="13"/>
        <v>Арабика</v>
      </c>
      <c r="O284" t="str">
        <f t="shared" si="14"/>
        <v>Легкая</v>
      </c>
      <c r="P284" t="str">
        <f>_xlfn.XLOOKUP(orders[[#This Row],[Customer ID]],customers!$A$1:$A$1001,customers!$I$1:$I$1001,,0)</f>
        <v>No</v>
      </c>
    </row>
    <row r="285" spans="1:16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_xlfn.XLOOKUP(C285,customers!$A$1:$A$1001,customers!$B$1:$B$1001,,0)</f>
        <v>Amity Chatto</v>
      </c>
      <c r="G285" s="2" t="str" cm="1">
        <f t="array" ref="G285">IF(_xlfn.XLOOKUP(C285,customers!A284:$A$1001,customers!C284:$C$1001,,0)=0,"",(_xlfn.XLOOKUP(C285,customers!A284:$A$1001,customers!C284:$C$1001,,0)))</f>
        <v>achatto7v@sakura.ne.jp</v>
      </c>
      <c r="H285" s="2" t="str">
        <f>_xlfn.XLOOKUP(C285,customers!$A$1:$A$1001,customers!$G$1:$G$1001,,0)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8">
        <f>INDEX([1]products!$A$1:$G$49,MATCH([1]orders!$D285,[1]products!$A$1:$A$49,0),MATCH([1]orders!K$1,[1]products!$A$1:$G$1,0))</f>
        <v>0.5</v>
      </c>
      <c r="L285" s="4">
        <f>INDEX(products!$A$1:$G$49,MATCH(orders!$D285,products!$A$1:$A$49,0),MATCH(orders!L$1,products!$A$1:$G$1,0))</f>
        <v>5.3699999999999992</v>
      </c>
      <c r="M285" s="4">
        <f t="shared" si="12"/>
        <v>5.3699999999999992</v>
      </c>
      <c r="N285" t="str">
        <f t="shared" si="13"/>
        <v>Робуста</v>
      </c>
      <c r="O285" t="str">
        <f t="shared" si="14"/>
        <v>Сильная</v>
      </c>
      <c r="P285" t="str">
        <f>_xlfn.XLOOKUP(orders[[#This Row],[Customer ID]],customers!$A$1:$A$1001,customers!$I$1:$I$1001,,0)</f>
        <v>Yes</v>
      </c>
    </row>
    <row r="286" spans="1:16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_xlfn.XLOOKUP(C286,customers!$A$1:$A$1001,customers!$B$1:$B$1001,,0)</f>
        <v>Nanine McCarthy</v>
      </c>
      <c r="G286" s="2" t="str" cm="1">
        <f t="array" ref="G286">IF(_xlfn.XLOOKUP(C286,customers!A285:$A$1001,customers!C285:$C$1001,,0)=0,"",(_xlfn.XLOOKUP(C286,customers!A285:$A$1001,customers!C285:$C$1001,,0)))</f>
        <v/>
      </c>
      <c r="H286" s="2" t="str">
        <f>_xlfn.XLOOKUP(C286,customers!$A$1:$A$1001,customers!$G$1:$G$1001,,0)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8">
        <f>INDEX([1]products!$A$1:$G$49,MATCH([1]orders!$D286,[1]products!$A$1:$A$49,0),MATCH([1]orders!K$1,[1]products!$A$1:$G$1,0))</f>
        <v>2.5</v>
      </c>
      <c r="L286" s="4">
        <f>INDEX(products!$A$1:$G$49,MATCH(orders!$D286,products!$A$1:$A$49,0),MATCH(orders!L$1,products!$A$1:$G$1,0))</f>
        <v>31.624999999999996</v>
      </c>
      <c r="M286" s="4">
        <f t="shared" si="12"/>
        <v>94.874999999999986</v>
      </c>
      <c r="N286" t="str">
        <f t="shared" si="13"/>
        <v>Эксцельса</v>
      </c>
      <c r="O286" t="str">
        <f t="shared" si="14"/>
        <v>Средняя</v>
      </c>
      <c r="P286" t="str">
        <f>_xlfn.XLOOKUP(orders[[#This Row],[Customer ID]],customers!$A$1:$A$1001,customers!$I$1:$I$1001,,0)</f>
        <v>No</v>
      </c>
    </row>
    <row r="287" spans="1:16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_xlfn.XLOOKUP(C287,customers!$A$1:$A$1001,customers!$B$1:$B$1001,,0)</f>
        <v>Lyndsey Megany</v>
      </c>
      <c r="G287" s="2" t="str" cm="1">
        <f t="array" ref="G287">IF(_xlfn.XLOOKUP(C287,customers!A286:$A$1001,customers!C286:$C$1001,,0)=0,"",(_xlfn.XLOOKUP(C287,customers!A286:$A$1001,customers!C286:$C$1001,,0)))</f>
        <v/>
      </c>
      <c r="H287" s="2" t="str">
        <f>_xlfn.XLOOKUP(C287,customers!$A$1:$A$1001,customers!$G$1:$G$1001,,0)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8">
        <f>INDEX([1]products!$A$1:$G$49,MATCH([1]orders!$D287,[1]products!$A$1:$A$49,0),MATCH([1]orders!K$1,[1]products!$A$1:$G$1,0))</f>
        <v>2.5</v>
      </c>
      <c r="L287" s="4">
        <f>INDEX(products!$A$1:$G$49,MATCH(orders!$D287,products!$A$1:$A$49,0),MATCH(orders!L$1,products!$A$1:$G$1,0))</f>
        <v>36.454999999999998</v>
      </c>
      <c r="M287" s="4">
        <f t="shared" si="12"/>
        <v>36.454999999999998</v>
      </c>
      <c r="N287" t="str">
        <f t="shared" si="13"/>
        <v>Либерика</v>
      </c>
      <c r="O287" t="str">
        <f t="shared" si="14"/>
        <v>Легкая</v>
      </c>
      <c r="P287" t="str">
        <f>_xlfn.XLOOKUP(orders[[#This Row],[Customer ID]],customers!$A$1:$A$1001,customers!$I$1:$I$1001,,0)</f>
        <v>No</v>
      </c>
    </row>
    <row r="288" spans="1:16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_xlfn.XLOOKUP(C288,customers!$A$1:$A$1001,customers!$B$1:$B$1001,,0)</f>
        <v>Byram Mergue</v>
      </c>
      <c r="G288" s="2" t="str" cm="1">
        <f t="array" ref="G288">IF(_xlfn.XLOOKUP(C288,customers!A287:$A$1001,customers!C287:$C$1001,,0)=0,"",(_xlfn.XLOOKUP(C288,customers!A287:$A$1001,customers!C287:$C$1001,,0)))</f>
        <v>bmergue7y@umn.edu</v>
      </c>
      <c r="H288" s="2" t="str">
        <f>_xlfn.XLOOKUP(C288,customers!$A$1:$A$1001,customers!$G$1:$G$1001,,0)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8">
        <f>INDEX([1]products!$A$1:$G$49,MATCH([1]orders!$D288,[1]products!$A$1:$A$49,0),MATCH([1]orders!K$1,[1]products!$A$1:$G$1,0))</f>
        <v>0.2</v>
      </c>
      <c r="L288" s="4">
        <f>INDEX(products!$A$1:$G$49,MATCH(orders!$D288,products!$A$1:$A$49,0),MATCH(orders!L$1,products!$A$1:$G$1,0))</f>
        <v>3.375</v>
      </c>
      <c r="M288" s="4">
        <f t="shared" si="12"/>
        <v>13.5</v>
      </c>
      <c r="N288" t="str">
        <f t="shared" si="13"/>
        <v>Арабика</v>
      </c>
      <c r="O288" t="str">
        <f t="shared" si="14"/>
        <v>Средняя</v>
      </c>
      <c r="P288" t="str">
        <f>_xlfn.XLOOKUP(orders[[#This Row],[Customer ID]],customers!$A$1:$A$1001,customers!$I$1:$I$1001,,0)</f>
        <v>Yes</v>
      </c>
    </row>
    <row r="289" spans="1:16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_xlfn.XLOOKUP(C289,customers!$A$1:$A$1001,customers!$B$1:$B$1001,,0)</f>
        <v>Kerr Patise</v>
      </c>
      <c r="G289" s="2" t="str" cm="1">
        <f t="array" ref="G289">IF(_xlfn.XLOOKUP(C289,customers!A288:$A$1001,customers!C288:$C$1001,,0)=0,"",(_xlfn.XLOOKUP(C289,customers!A288:$A$1001,customers!C288:$C$1001,,0)))</f>
        <v>kpatise7z@jigsy.com</v>
      </c>
      <c r="H289" s="2" t="str">
        <f>_xlfn.XLOOKUP(C289,customers!$A$1:$A$1001,customers!$G$1:$G$1001,,0)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8">
        <f>INDEX([1]products!$A$1:$G$49,MATCH([1]orders!$D289,[1]products!$A$1:$A$49,0),MATCH([1]orders!K$1,[1]products!$A$1:$G$1,0))</f>
        <v>0.2</v>
      </c>
      <c r="L289" s="4">
        <f>INDEX(products!$A$1:$G$49,MATCH(orders!$D289,products!$A$1:$A$49,0),MATCH(orders!L$1,products!$A$1:$G$1,0))</f>
        <v>3.5849999999999995</v>
      </c>
      <c r="M289" s="4">
        <f t="shared" si="12"/>
        <v>14.339999999999998</v>
      </c>
      <c r="N289" t="str">
        <f t="shared" si="13"/>
        <v>Робуста</v>
      </c>
      <c r="O289" t="str">
        <f t="shared" si="14"/>
        <v>Легкая</v>
      </c>
      <c r="P289" t="str">
        <f>_xlfn.XLOOKUP(orders[[#This Row],[Customer ID]],customers!$A$1:$A$1001,customers!$I$1:$I$1001,,0)</f>
        <v>No</v>
      </c>
    </row>
    <row r="290" spans="1:16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_xlfn.XLOOKUP(C290,customers!$A$1:$A$1001,customers!$B$1:$B$1001,,0)</f>
        <v>Mathew Goulter</v>
      </c>
      <c r="G290" s="2" t="str" cm="1">
        <f t="array" ref="G290">IF(_xlfn.XLOOKUP(C290,customers!A289:$A$1001,customers!C289:$C$1001,,0)=0,"",(_xlfn.XLOOKUP(C290,customers!A289:$A$1001,customers!C289:$C$1001,,0)))</f>
        <v/>
      </c>
      <c r="H290" s="2" t="str">
        <f>_xlfn.XLOOKUP(C290,customers!$A$1:$A$1001,customers!$G$1:$G$1001,,0)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8">
        <f>INDEX([1]products!$A$1:$G$49,MATCH([1]orders!$D290,[1]products!$A$1:$A$49,0),MATCH([1]orders!K$1,[1]products!$A$1:$G$1,0))</f>
        <v>0.5</v>
      </c>
      <c r="L290" s="4">
        <f>INDEX(products!$A$1:$G$49,MATCH(orders!$D290,products!$A$1:$A$49,0),MATCH(orders!L$1,products!$A$1:$G$1,0))</f>
        <v>8.25</v>
      </c>
      <c r="M290" s="4">
        <f t="shared" si="12"/>
        <v>8.25</v>
      </c>
      <c r="N290" t="str">
        <f t="shared" si="13"/>
        <v>Эксцельса</v>
      </c>
      <c r="O290" t="str">
        <f t="shared" si="14"/>
        <v>Средняя</v>
      </c>
      <c r="P290" t="str">
        <f>_xlfn.XLOOKUP(orders[[#This Row],[Customer ID]],customers!$A$1:$A$1001,customers!$I$1:$I$1001,,0)</f>
        <v>Yes</v>
      </c>
    </row>
    <row r="291" spans="1:16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_xlfn.XLOOKUP(C291,customers!$A$1:$A$1001,customers!$B$1:$B$1001,,0)</f>
        <v>Marris Grcic</v>
      </c>
      <c r="G291" s="2" t="str" cm="1">
        <f t="array" ref="G291">IF(_xlfn.XLOOKUP(C291,customers!A290:$A$1001,customers!C290:$C$1001,,0)=0,"",(_xlfn.XLOOKUP(C291,customers!A290:$A$1001,customers!C290:$C$1001,,0)))</f>
        <v/>
      </c>
      <c r="H291" s="2" t="str">
        <f>_xlfn.XLOOKUP(C291,customers!$A$1:$A$1001,customers!$G$1:$G$1001,,0)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8">
        <f>INDEX([1]products!$A$1:$G$49,MATCH([1]orders!$D291,[1]products!$A$1:$A$49,0),MATCH([1]orders!K$1,[1]products!$A$1:$G$1,0))</f>
        <v>0.2</v>
      </c>
      <c r="L291" s="4">
        <f>INDEX(products!$A$1:$G$49,MATCH(orders!$D291,products!$A$1:$A$49,0),MATCH(orders!L$1,products!$A$1:$G$1,0))</f>
        <v>2.6849999999999996</v>
      </c>
      <c r="M291" s="4">
        <f t="shared" si="12"/>
        <v>13.424999999999997</v>
      </c>
      <c r="N291" t="str">
        <f t="shared" si="13"/>
        <v>Робуста</v>
      </c>
      <c r="O291" t="str">
        <f t="shared" si="14"/>
        <v>Сильная</v>
      </c>
      <c r="P291" t="str">
        <f>_xlfn.XLOOKUP(orders[[#This Row],[Customer ID]],customers!$A$1:$A$1001,customers!$I$1:$I$1001,,0)</f>
        <v>Yes</v>
      </c>
    </row>
    <row r="292" spans="1:16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_xlfn.XLOOKUP(C292,customers!$A$1:$A$1001,customers!$B$1:$B$1001,,0)</f>
        <v>Domeniga Duke</v>
      </c>
      <c r="G292" s="2" t="str" cm="1">
        <f t="array" ref="G292">IF(_xlfn.XLOOKUP(C292,customers!A291:$A$1001,customers!C291:$C$1001,,0)=0,"",(_xlfn.XLOOKUP(C292,customers!A291:$A$1001,customers!C291:$C$1001,,0)))</f>
        <v>dduke82@vkontakte.ru</v>
      </c>
      <c r="H292" s="2" t="str">
        <f>_xlfn.XLOOKUP(C292,customers!$A$1:$A$1001,customers!$G$1:$G$1001,,0)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8">
        <f>INDEX([1]products!$A$1:$G$49,MATCH([1]orders!$D292,[1]products!$A$1:$A$49,0),MATCH([1]orders!K$1,[1]products!$A$1:$G$1,0))</f>
        <v>1</v>
      </c>
      <c r="L292" s="4">
        <f>INDEX(products!$A$1:$G$49,MATCH(orders!$D292,products!$A$1:$A$49,0),MATCH(orders!L$1,products!$A$1:$G$1,0))</f>
        <v>9.9499999999999993</v>
      </c>
      <c r="M292" s="4">
        <f t="shared" si="12"/>
        <v>49.75</v>
      </c>
      <c r="N292" t="str">
        <f t="shared" si="13"/>
        <v>Арабика</v>
      </c>
      <c r="O292" t="str">
        <f t="shared" si="14"/>
        <v>Сильная</v>
      </c>
      <c r="P292" t="str">
        <f>_xlfn.XLOOKUP(orders[[#This Row],[Customer ID]],customers!$A$1:$A$1001,customers!$I$1:$I$1001,,0)</f>
        <v>No</v>
      </c>
    </row>
    <row r="293" spans="1:16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_xlfn.XLOOKUP(C293,customers!$A$1:$A$1001,customers!$B$1:$B$1001,,0)</f>
        <v>Violante Skouling</v>
      </c>
      <c r="G293" s="2" t="str" cm="1">
        <f t="array" ref="G293">IF(_xlfn.XLOOKUP(C293,customers!A292:$A$1001,customers!C292:$C$1001,,0)=0,"",(_xlfn.XLOOKUP(C293,customers!A292:$A$1001,customers!C292:$C$1001,,0)))</f>
        <v/>
      </c>
      <c r="H293" s="2" t="str">
        <f>_xlfn.XLOOKUP(C293,customers!$A$1:$A$1001,customers!$G$1:$G$1001,,0)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8">
        <f>INDEX([1]products!$A$1:$G$49,MATCH([1]orders!$D293,[1]products!$A$1:$A$49,0),MATCH([1]orders!K$1,[1]products!$A$1:$G$1,0))</f>
        <v>0.5</v>
      </c>
      <c r="L293" s="4">
        <f>INDEX(products!$A$1:$G$49,MATCH(orders!$D293,products!$A$1:$A$49,0),MATCH(orders!L$1,products!$A$1:$G$1,0))</f>
        <v>8.25</v>
      </c>
      <c r="M293" s="4">
        <f t="shared" si="12"/>
        <v>16.5</v>
      </c>
      <c r="N293" t="str">
        <f t="shared" si="13"/>
        <v>Эксцельса</v>
      </c>
      <c r="O293" t="str">
        <f t="shared" si="14"/>
        <v>Средняя</v>
      </c>
      <c r="P293" t="str">
        <f>_xlfn.XLOOKUP(orders[[#This Row],[Customer ID]],customers!$A$1:$A$1001,customers!$I$1:$I$1001,,0)</f>
        <v>No</v>
      </c>
    </row>
    <row r="294" spans="1:16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_xlfn.XLOOKUP(C294,customers!$A$1:$A$1001,customers!$B$1:$B$1001,,0)</f>
        <v>Isidore Hussey</v>
      </c>
      <c r="G294" s="2" t="str" cm="1">
        <f t="array" ref="G294">IF(_xlfn.XLOOKUP(C294,customers!A293:$A$1001,customers!C293:$C$1001,,0)=0,"",(_xlfn.XLOOKUP(C294,customers!A293:$A$1001,customers!C293:$C$1001,,0)))</f>
        <v>ihussey84@mapy.cz</v>
      </c>
      <c r="H294" s="2" t="str">
        <f>_xlfn.XLOOKUP(C294,customers!$A$1:$A$1001,customers!$G$1:$G$1001,,0)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8">
        <f>INDEX([1]products!$A$1:$G$49,MATCH([1]orders!$D294,[1]products!$A$1:$A$49,0),MATCH([1]orders!K$1,[1]products!$A$1:$G$1,0))</f>
        <v>0.5</v>
      </c>
      <c r="L294" s="4">
        <f>INDEX(products!$A$1:$G$49,MATCH(orders!$D294,products!$A$1:$A$49,0),MATCH(orders!L$1,products!$A$1:$G$1,0))</f>
        <v>5.97</v>
      </c>
      <c r="M294" s="4">
        <f t="shared" si="12"/>
        <v>17.91</v>
      </c>
      <c r="N294" t="str">
        <f t="shared" si="13"/>
        <v>Арабика</v>
      </c>
      <c r="O294" t="str">
        <f t="shared" si="14"/>
        <v>Сильная</v>
      </c>
      <c r="P294" t="str">
        <f>_xlfn.XLOOKUP(orders[[#This Row],[Customer ID]],customers!$A$1:$A$1001,customers!$I$1:$I$1001,,0)</f>
        <v>No</v>
      </c>
    </row>
    <row r="295" spans="1:16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_xlfn.XLOOKUP(C295,customers!$A$1:$A$1001,customers!$B$1:$B$1001,,0)</f>
        <v>Cassie Pinkerton</v>
      </c>
      <c r="G295" s="2" t="str" cm="1">
        <f t="array" ref="G295">IF(_xlfn.XLOOKUP(C295,customers!A294:$A$1001,customers!C294:$C$1001,,0)=0,"",(_xlfn.XLOOKUP(C295,customers!A294:$A$1001,customers!C294:$C$1001,,0)))</f>
        <v>cpinkerton85@upenn.edu</v>
      </c>
      <c r="H295" s="2" t="str">
        <f>_xlfn.XLOOKUP(C295,customers!$A$1:$A$1001,customers!$G$1:$G$1001,,0)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8">
        <f>INDEX([1]products!$A$1:$G$49,MATCH([1]orders!$D295,[1]products!$A$1:$A$49,0),MATCH([1]orders!K$1,[1]products!$A$1:$G$1,0))</f>
        <v>0.5</v>
      </c>
      <c r="L295" s="4">
        <f>INDEX(products!$A$1:$G$49,MATCH(orders!$D295,products!$A$1:$A$49,0),MATCH(orders!L$1,products!$A$1:$G$1,0))</f>
        <v>5.97</v>
      </c>
      <c r="M295" s="4">
        <f t="shared" si="12"/>
        <v>29.849999999999998</v>
      </c>
      <c r="N295" t="str">
        <f t="shared" si="13"/>
        <v>Арабика</v>
      </c>
      <c r="O295" t="str">
        <f t="shared" si="14"/>
        <v>Сильная</v>
      </c>
      <c r="P295" t="str">
        <f>_xlfn.XLOOKUP(orders[[#This Row],[Customer ID]],customers!$A$1:$A$1001,customers!$I$1:$I$1001,,0)</f>
        <v>No</v>
      </c>
    </row>
    <row r="296" spans="1:16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_xlfn.XLOOKUP(C296,customers!$A$1:$A$1001,customers!$B$1:$B$1001,,0)</f>
        <v>Micki Fero</v>
      </c>
      <c r="G296" s="2" t="str" cm="1">
        <f t="array" ref="G296">IF(_xlfn.XLOOKUP(C296,customers!A295:$A$1001,customers!C295:$C$1001,,0)=0,"",(_xlfn.XLOOKUP(C296,customers!A295:$A$1001,customers!C295:$C$1001,,0)))</f>
        <v/>
      </c>
      <c r="H296" s="2" t="str">
        <f>_xlfn.XLOOKUP(C296,customers!$A$1:$A$1001,customers!$G$1:$G$1001,,0)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8">
        <f>INDEX([1]products!$A$1:$G$49,MATCH([1]orders!$D296,[1]products!$A$1:$A$49,0),MATCH([1]orders!K$1,[1]products!$A$1:$G$1,0))</f>
        <v>1</v>
      </c>
      <c r="L296" s="4">
        <f>INDEX(products!$A$1:$G$49,MATCH(orders!$D296,products!$A$1:$A$49,0),MATCH(orders!L$1,products!$A$1:$G$1,0))</f>
        <v>14.85</v>
      </c>
      <c r="M296" s="4">
        <f t="shared" si="12"/>
        <v>44.55</v>
      </c>
      <c r="N296" t="str">
        <f t="shared" si="13"/>
        <v>Эксцельса</v>
      </c>
      <c r="O296" t="str">
        <f t="shared" si="14"/>
        <v>Легкая</v>
      </c>
      <c r="P296" t="str">
        <f>_xlfn.XLOOKUP(orders[[#This Row],[Customer ID]],customers!$A$1:$A$1001,customers!$I$1:$I$1001,,0)</f>
        <v>No</v>
      </c>
    </row>
    <row r="297" spans="1:16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_xlfn.XLOOKUP(C297,customers!$A$1:$A$1001,customers!$B$1:$B$1001,,0)</f>
        <v>Cybill Graddell</v>
      </c>
      <c r="G297" s="2" t="str" cm="1">
        <f t="array" ref="G297">IF(_xlfn.XLOOKUP(C297,customers!A296:$A$1001,customers!C296:$C$1001,,0)=0,"",(_xlfn.XLOOKUP(C297,customers!A296:$A$1001,customers!C296:$C$1001,,0)))</f>
        <v/>
      </c>
      <c r="H297" s="2" t="str">
        <f>_xlfn.XLOOKUP(C297,customers!$A$1:$A$1001,customers!$G$1:$G$1001,,0)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8">
        <f>INDEX([1]products!$A$1:$G$49,MATCH([1]orders!$D297,[1]products!$A$1:$A$49,0),MATCH([1]orders!K$1,[1]products!$A$1:$G$1,0))</f>
        <v>1</v>
      </c>
      <c r="L297" s="4">
        <f>INDEX(products!$A$1:$G$49,MATCH(orders!$D297,products!$A$1:$A$49,0),MATCH(orders!L$1,products!$A$1:$G$1,0))</f>
        <v>13.75</v>
      </c>
      <c r="M297" s="4">
        <f t="shared" si="12"/>
        <v>27.5</v>
      </c>
      <c r="N297" t="str">
        <f t="shared" si="13"/>
        <v>Эксцельса</v>
      </c>
      <c r="O297" t="str">
        <f t="shared" si="14"/>
        <v>Средняя</v>
      </c>
      <c r="P297" t="str">
        <f>_xlfn.XLOOKUP(orders[[#This Row],[Customer ID]],customers!$A$1:$A$1001,customers!$I$1:$I$1001,,0)</f>
        <v>No</v>
      </c>
    </row>
    <row r="298" spans="1:16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_xlfn.XLOOKUP(C298,customers!$A$1:$A$1001,customers!$B$1:$B$1001,,0)</f>
        <v>Dorian Vizor</v>
      </c>
      <c r="G298" s="2" t="str" cm="1">
        <f t="array" ref="G298">IF(_xlfn.XLOOKUP(C298,customers!A297:$A$1001,customers!C297:$C$1001,,0)=0,"",(_xlfn.XLOOKUP(C298,customers!A297:$A$1001,customers!C297:$C$1001,,0)))</f>
        <v>dvizor88@furl.net</v>
      </c>
      <c r="H298" s="2" t="str">
        <f>_xlfn.XLOOKUP(C298,customers!$A$1:$A$1001,customers!$G$1:$G$1001,,0)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8">
        <f>INDEX([1]products!$A$1:$G$49,MATCH([1]orders!$D298,[1]products!$A$1:$A$49,0),MATCH([1]orders!K$1,[1]products!$A$1:$G$1,0))</f>
        <v>0.5</v>
      </c>
      <c r="L298" s="4">
        <f>INDEX(products!$A$1:$G$49,MATCH(orders!$D298,products!$A$1:$A$49,0),MATCH(orders!L$1,products!$A$1:$G$1,0))</f>
        <v>5.97</v>
      </c>
      <c r="M298" s="4">
        <f t="shared" si="12"/>
        <v>35.82</v>
      </c>
      <c r="N298" t="str">
        <f t="shared" si="13"/>
        <v>Робуста</v>
      </c>
      <c r="O298" t="str">
        <f t="shared" si="14"/>
        <v>Средняя</v>
      </c>
      <c r="P298" t="str">
        <f>_xlfn.XLOOKUP(orders[[#This Row],[Customer ID]],customers!$A$1:$A$1001,customers!$I$1:$I$1001,,0)</f>
        <v>Yes</v>
      </c>
    </row>
    <row r="299" spans="1:16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_xlfn.XLOOKUP(C299,customers!$A$1:$A$1001,customers!$B$1:$B$1001,,0)</f>
        <v>Eddi Sedgebeer</v>
      </c>
      <c r="G299" s="2" t="str" cm="1">
        <f t="array" ref="G299">IF(_xlfn.XLOOKUP(C299,customers!A298:$A$1001,customers!C298:$C$1001,,0)=0,"",(_xlfn.XLOOKUP(C299,customers!A298:$A$1001,customers!C298:$C$1001,,0)))</f>
        <v>esedgebeer89@oaic.gov.au</v>
      </c>
      <c r="H299" s="2" t="str">
        <f>_xlfn.XLOOKUP(C299,customers!$A$1:$A$1001,customers!$G$1:$G$1001,,0)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8">
        <f>INDEX([1]products!$A$1:$G$49,MATCH([1]orders!$D299,[1]products!$A$1:$A$49,0),MATCH([1]orders!K$1,[1]products!$A$1:$G$1,0))</f>
        <v>0.5</v>
      </c>
      <c r="L299" s="4">
        <f>INDEX(products!$A$1:$G$49,MATCH(orders!$D299,products!$A$1:$A$49,0),MATCH(orders!L$1,products!$A$1:$G$1,0))</f>
        <v>5.3699999999999992</v>
      </c>
      <c r="M299" s="4">
        <f t="shared" si="12"/>
        <v>16.11</v>
      </c>
      <c r="N299" t="str">
        <f t="shared" si="13"/>
        <v>Робуста</v>
      </c>
      <c r="O299" t="str">
        <f t="shared" si="14"/>
        <v>Сильная</v>
      </c>
      <c r="P299" t="str">
        <f>_xlfn.XLOOKUP(orders[[#This Row],[Customer ID]],customers!$A$1:$A$1001,customers!$I$1:$I$1001,,0)</f>
        <v>Yes</v>
      </c>
    </row>
    <row r="300" spans="1:16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_xlfn.XLOOKUP(C300,customers!$A$1:$A$1001,customers!$B$1:$B$1001,,0)</f>
        <v>Ken Lestrange</v>
      </c>
      <c r="G300" s="2" t="str" cm="1">
        <f t="array" ref="G300">IF(_xlfn.XLOOKUP(C300,customers!A299:$A$1001,customers!C299:$C$1001,,0)=0,"",(_xlfn.XLOOKUP(C300,customers!A299:$A$1001,customers!C299:$C$1001,,0)))</f>
        <v>klestrange8a@lulu.com</v>
      </c>
      <c r="H300" s="2" t="str">
        <f>_xlfn.XLOOKUP(C300,customers!$A$1:$A$1001,customers!$G$1:$G$1001,,0)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8">
        <f>INDEX([1]products!$A$1:$G$49,MATCH([1]orders!$D300,[1]products!$A$1:$A$49,0),MATCH([1]orders!K$1,[1]products!$A$1:$G$1,0))</f>
        <v>0.2</v>
      </c>
      <c r="L300" s="4">
        <f>INDEX(products!$A$1:$G$49,MATCH(orders!$D300,products!$A$1:$A$49,0),MATCH(orders!L$1,products!$A$1:$G$1,0))</f>
        <v>4.4550000000000001</v>
      </c>
      <c r="M300" s="4">
        <f t="shared" si="12"/>
        <v>26.73</v>
      </c>
      <c r="N300" t="str">
        <f t="shared" si="13"/>
        <v>Эксцельса</v>
      </c>
      <c r="O300" t="str">
        <f t="shared" si="14"/>
        <v>Легкая</v>
      </c>
      <c r="P300" t="str">
        <f>_xlfn.XLOOKUP(orders[[#This Row],[Customer ID]],customers!$A$1:$A$1001,customers!$I$1:$I$1001,,0)</f>
        <v>Yes</v>
      </c>
    </row>
    <row r="301" spans="1:16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_xlfn.XLOOKUP(C301,customers!$A$1:$A$1001,customers!$B$1:$B$1001,,0)</f>
        <v>Lacee Tanti</v>
      </c>
      <c r="G301" s="2" t="str" cm="1">
        <f t="array" ref="G301">IF(_xlfn.XLOOKUP(C301,customers!A300:$A$1001,customers!C300:$C$1001,,0)=0,"",(_xlfn.XLOOKUP(C301,customers!A300:$A$1001,customers!C300:$C$1001,,0)))</f>
        <v>ltanti8b@techcrunch.com</v>
      </c>
      <c r="H301" s="2" t="str">
        <f>_xlfn.XLOOKUP(C301,customers!$A$1:$A$1001,customers!$G$1:$G$1001,,0)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8">
        <f>INDEX([1]products!$A$1:$G$49,MATCH([1]orders!$D301,[1]products!$A$1:$A$49,0),MATCH([1]orders!K$1,[1]products!$A$1:$G$1,0))</f>
        <v>2.5</v>
      </c>
      <c r="L301" s="4">
        <f>INDEX(products!$A$1:$G$49,MATCH(orders!$D301,products!$A$1:$A$49,0),MATCH(orders!L$1,products!$A$1:$G$1,0))</f>
        <v>34.154999999999994</v>
      </c>
      <c r="M301" s="4">
        <f t="shared" si="12"/>
        <v>204.92999999999995</v>
      </c>
      <c r="N301" t="str">
        <f t="shared" si="13"/>
        <v>Эксцельса</v>
      </c>
      <c r="O301" t="str">
        <f t="shared" si="14"/>
        <v>Легкая</v>
      </c>
      <c r="P301" t="str">
        <f>_xlfn.XLOOKUP(orders[[#This Row],[Customer ID]],customers!$A$1:$A$1001,customers!$I$1:$I$1001,,0)</f>
        <v>Yes</v>
      </c>
    </row>
    <row r="302" spans="1:16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_xlfn.XLOOKUP(C302,customers!$A$1:$A$1001,customers!$B$1:$B$1001,,0)</f>
        <v>Arel De Lasci</v>
      </c>
      <c r="G302" s="2" t="str" cm="1">
        <f t="array" ref="G302">IF(_xlfn.XLOOKUP(C302,customers!A301:$A$1001,customers!C301:$C$1001,,0)=0,"",(_xlfn.XLOOKUP(C302,customers!A301:$A$1001,customers!C301:$C$1001,,0)))</f>
        <v>ade8c@1und1.de</v>
      </c>
      <c r="H302" s="2" t="str">
        <f>_xlfn.XLOOKUP(C302,customers!$A$1:$A$1001,customers!$G$1:$G$1001,,0)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8">
        <f>INDEX([1]products!$A$1:$G$49,MATCH([1]orders!$D302,[1]products!$A$1:$A$49,0),MATCH([1]orders!K$1,[1]products!$A$1:$G$1,0))</f>
        <v>1</v>
      </c>
      <c r="L302" s="4">
        <f>INDEX(products!$A$1:$G$49,MATCH(orders!$D302,products!$A$1:$A$49,0),MATCH(orders!L$1,products!$A$1:$G$1,0))</f>
        <v>12.95</v>
      </c>
      <c r="M302" s="4">
        <f t="shared" si="12"/>
        <v>38.849999999999994</v>
      </c>
      <c r="N302" t="str">
        <f t="shared" si="13"/>
        <v>Арабика</v>
      </c>
      <c r="O302" t="str">
        <f t="shared" si="14"/>
        <v>Легкая</v>
      </c>
      <c r="P302" t="str">
        <f>_xlfn.XLOOKUP(orders[[#This Row],[Customer ID]],customers!$A$1:$A$1001,customers!$I$1:$I$1001,,0)</f>
        <v>Yes</v>
      </c>
    </row>
    <row r="303" spans="1:16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_xlfn.XLOOKUP(C303,customers!$A$1:$A$1001,customers!$B$1:$B$1001,,0)</f>
        <v>Trescha Jedrachowicz</v>
      </c>
      <c r="G303" s="2" t="str" cm="1">
        <f t="array" ref="G303">IF(_xlfn.XLOOKUP(C303,customers!A302:$A$1001,customers!C302:$C$1001,,0)=0,"",(_xlfn.XLOOKUP(C303,customers!A302:$A$1001,customers!C302:$C$1001,,0)))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8">
        <f>INDEX([1]products!$A$1:$G$49,MATCH([1]orders!$D303,[1]products!$A$1:$A$49,0),MATCH([1]orders!K$1,[1]products!$A$1:$G$1,0))</f>
        <v>0.2</v>
      </c>
      <c r="L303" s="4">
        <f>INDEX(products!$A$1:$G$49,MATCH(orders!$D303,products!$A$1:$A$49,0),MATCH(orders!L$1,products!$A$1:$G$1,0))</f>
        <v>3.8849999999999998</v>
      </c>
      <c r="M303" s="4">
        <f t="shared" si="12"/>
        <v>15.54</v>
      </c>
      <c r="N303" t="str">
        <f t="shared" si="13"/>
        <v>Либерика</v>
      </c>
      <c r="O303" t="str">
        <f t="shared" si="14"/>
        <v>Сильная</v>
      </c>
      <c r="P303" t="str">
        <f>_xlfn.XLOOKUP(orders[[#This Row],[Customer ID]],customers!$A$1:$A$1001,customers!$I$1:$I$1001,,0)</f>
        <v>Yes</v>
      </c>
    </row>
    <row r="304" spans="1:16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_xlfn.XLOOKUP(C304,customers!$A$1:$A$1001,customers!$B$1:$B$1001,,0)</f>
        <v>Perkin Stonner</v>
      </c>
      <c r="G304" s="2" t="str" cm="1">
        <f t="array" ref="G304">IF(_xlfn.XLOOKUP(C304,customers!A303:$A$1001,customers!C303:$C$1001,,0)=0,"",(_xlfn.XLOOKUP(C304,customers!A303:$A$1001,customers!C303:$C$1001,,0)))</f>
        <v>pstonner8e@moonfruit.com</v>
      </c>
      <c r="H304" s="2" t="str">
        <f>_xlfn.XLOOKUP(C304,customers!$A$1:$A$1001,customers!$G$1:$G$1001,,0)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8">
        <f>INDEX([1]products!$A$1:$G$49,MATCH([1]orders!$D304,[1]products!$A$1:$A$49,0),MATCH([1]orders!K$1,[1]products!$A$1:$G$1,0))</f>
        <v>0.5</v>
      </c>
      <c r="L304" s="4">
        <f>INDEX(products!$A$1:$G$49,MATCH(orders!$D304,products!$A$1:$A$49,0),MATCH(orders!L$1,products!$A$1:$G$1,0))</f>
        <v>6.75</v>
      </c>
      <c r="M304" s="4">
        <f t="shared" si="12"/>
        <v>6.75</v>
      </c>
      <c r="N304" t="str">
        <f t="shared" si="13"/>
        <v>Арабика</v>
      </c>
      <c r="O304" t="str">
        <f t="shared" si="14"/>
        <v>Средняя</v>
      </c>
      <c r="P304" t="str">
        <f>_xlfn.XLOOKUP(orders[[#This Row],[Customer ID]],customers!$A$1:$A$1001,customers!$I$1:$I$1001,,0)</f>
        <v>No</v>
      </c>
    </row>
    <row r="305" spans="1:16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_xlfn.XLOOKUP(C305,customers!$A$1:$A$1001,customers!$B$1:$B$1001,,0)</f>
        <v>Darrin Tingly</v>
      </c>
      <c r="G305" s="2" t="str" cm="1">
        <f t="array" ref="G305">IF(_xlfn.XLOOKUP(C305,customers!A304:$A$1001,customers!C304:$C$1001,,0)=0,"",(_xlfn.XLOOKUP(C305,customers!A304:$A$1001,customers!C304:$C$1001,,0)))</f>
        <v>dtingly8f@goo.ne.jp</v>
      </c>
      <c r="H305" s="2" t="str">
        <f>_xlfn.XLOOKUP(C305,customers!$A$1:$A$1001,customers!$G$1:$G$1001,,0)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8">
        <f>INDEX([1]products!$A$1:$G$49,MATCH([1]orders!$D305,[1]products!$A$1:$A$49,0),MATCH([1]orders!K$1,[1]products!$A$1:$G$1,0))</f>
        <v>2.5</v>
      </c>
      <c r="L305" s="4">
        <f>INDEX(products!$A$1:$G$49,MATCH(orders!$D305,products!$A$1:$A$49,0),MATCH(orders!L$1,products!$A$1:$G$1,0))</f>
        <v>27.945</v>
      </c>
      <c r="M305" s="4">
        <f t="shared" si="12"/>
        <v>111.78</v>
      </c>
      <c r="N305" t="str">
        <f t="shared" si="13"/>
        <v>Эксцельса</v>
      </c>
      <c r="O305" t="str">
        <f t="shared" si="14"/>
        <v>Сильная</v>
      </c>
      <c r="P305" t="str">
        <f>_xlfn.XLOOKUP(orders[[#This Row],[Customer ID]],customers!$A$1:$A$1001,customers!$I$1:$I$1001,,0)</f>
        <v>Yes</v>
      </c>
    </row>
    <row r="306" spans="1:16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_xlfn.XLOOKUP(C306,customers!$A$1:$A$1001,customers!$B$1:$B$1001,,0)</f>
        <v>Claudetta Rushe</v>
      </c>
      <c r="G306" s="2" t="str" cm="1">
        <f t="array" ref="G306">IF(_xlfn.XLOOKUP(C306,customers!A305:$A$1001,customers!C305:$C$1001,,0)=0,"",(_xlfn.XLOOKUP(C306,customers!A305:$A$1001,customers!C305:$C$1001,,0)))</f>
        <v>crushe8n@about.me</v>
      </c>
      <c r="H306" s="2" t="str">
        <f>_xlfn.XLOOKUP(C306,customers!$A$1:$A$1001,customers!$G$1:$G$1001,,0)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8">
        <f>INDEX([1]products!$A$1:$G$49,MATCH([1]orders!$D306,[1]products!$A$1:$A$49,0),MATCH([1]orders!K$1,[1]products!$A$1:$G$1,0))</f>
        <v>0.2</v>
      </c>
      <c r="L306" s="4">
        <f>INDEX(products!$A$1:$G$49,MATCH(orders!$D306,products!$A$1:$A$49,0),MATCH(orders!L$1,products!$A$1:$G$1,0))</f>
        <v>3.8849999999999998</v>
      </c>
      <c r="M306" s="4">
        <f t="shared" si="12"/>
        <v>3.8849999999999998</v>
      </c>
      <c r="N306" t="str">
        <f t="shared" si="13"/>
        <v>Арабика</v>
      </c>
      <c r="O306" t="str">
        <f t="shared" si="14"/>
        <v>Легкая</v>
      </c>
      <c r="P306" t="str">
        <f>_xlfn.XLOOKUP(orders[[#This Row],[Customer ID]],customers!$A$1:$A$1001,customers!$I$1:$I$1001,,0)</f>
        <v>Yes</v>
      </c>
    </row>
    <row r="307" spans="1:16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_xlfn.XLOOKUP(C307,customers!$A$1:$A$1001,customers!$B$1:$B$1001,,0)</f>
        <v>Benn Checci</v>
      </c>
      <c r="G307" s="2" t="str" cm="1">
        <f t="array" ref="G307">IF(_xlfn.XLOOKUP(C307,customers!A306:$A$1001,customers!C306:$C$1001,,0)=0,"",(_xlfn.XLOOKUP(C307,customers!A306:$A$1001,customers!C306:$C$1001,,0)))</f>
        <v>bchecci8h@usa.gov</v>
      </c>
      <c r="H307" s="2" t="str">
        <f>_xlfn.XLOOKUP(C307,customers!$A$1:$A$1001,customers!$G$1:$G$1001,,0)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8">
        <f>INDEX([1]products!$A$1:$G$49,MATCH([1]orders!$D307,[1]products!$A$1:$A$49,0),MATCH([1]orders!K$1,[1]products!$A$1:$G$1,0))</f>
        <v>0.2</v>
      </c>
      <c r="L307" s="4">
        <f>INDEX(products!$A$1:$G$49,MATCH(orders!$D307,products!$A$1:$A$49,0),MATCH(orders!L$1,products!$A$1:$G$1,0))</f>
        <v>4.3650000000000002</v>
      </c>
      <c r="M307" s="4">
        <f t="shared" si="12"/>
        <v>21.825000000000003</v>
      </c>
      <c r="N307" t="str">
        <f t="shared" si="13"/>
        <v>Либерика</v>
      </c>
      <c r="O307" t="str">
        <f t="shared" si="14"/>
        <v>Средняя</v>
      </c>
      <c r="P307" t="str">
        <f>_xlfn.XLOOKUP(orders[[#This Row],[Customer ID]],customers!$A$1:$A$1001,customers!$I$1:$I$1001,,0)</f>
        <v>No</v>
      </c>
    </row>
    <row r="308" spans="1:16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_xlfn.XLOOKUP(C308,customers!$A$1:$A$1001,customers!$B$1:$B$1001,,0)</f>
        <v>Janifer Bagot</v>
      </c>
      <c r="G308" s="2" t="str" cm="1">
        <f t="array" ref="G308">IF(_xlfn.XLOOKUP(C308,customers!A307:$A$1001,customers!C307:$C$1001,,0)=0,"",(_xlfn.XLOOKUP(C308,customers!A307:$A$1001,customers!C307:$C$1001,,0)))</f>
        <v>jbagot8i@mac.com</v>
      </c>
      <c r="H308" s="2" t="str">
        <f>_xlfn.XLOOKUP(C308,customers!$A$1:$A$1001,customers!$G$1:$G$1001,,0)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8">
        <f>INDEX([1]products!$A$1:$G$49,MATCH([1]orders!$D308,[1]products!$A$1:$A$49,0),MATCH([1]orders!K$1,[1]products!$A$1:$G$1,0))</f>
        <v>0.2</v>
      </c>
      <c r="L308" s="4">
        <f>INDEX(products!$A$1:$G$49,MATCH(orders!$D308,products!$A$1:$A$49,0),MATCH(orders!L$1,products!$A$1:$G$1,0))</f>
        <v>2.9849999999999999</v>
      </c>
      <c r="M308" s="4">
        <f t="shared" si="12"/>
        <v>14.924999999999999</v>
      </c>
      <c r="N308" t="str">
        <f t="shared" si="13"/>
        <v>Робуста</v>
      </c>
      <c r="O308" t="str">
        <f t="shared" si="14"/>
        <v>Средняя</v>
      </c>
      <c r="P308" t="str">
        <f>_xlfn.XLOOKUP(orders[[#This Row],[Customer ID]],customers!$A$1:$A$1001,customers!$I$1:$I$1001,,0)</f>
        <v>No</v>
      </c>
    </row>
    <row r="309" spans="1:16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_xlfn.XLOOKUP(C309,customers!$A$1:$A$1001,customers!$B$1:$B$1001,,0)</f>
        <v>Ermin Beeble</v>
      </c>
      <c r="G309" s="2" t="str" cm="1">
        <f t="array" ref="G309">IF(_xlfn.XLOOKUP(C309,customers!A308:$A$1001,customers!C308:$C$1001,,0)=0,"",(_xlfn.XLOOKUP(C309,customers!A308:$A$1001,customers!C308:$C$1001,,0)))</f>
        <v>ebeeble8j@soundcloud.com</v>
      </c>
      <c r="H309" s="2" t="str">
        <f>_xlfn.XLOOKUP(C309,customers!$A$1:$A$1001,customers!$G$1:$G$1001,,0)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8">
        <f>INDEX([1]products!$A$1:$G$49,MATCH([1]orders!$D309,[1]products!$A$1:$A$49,0),MATCH([1]orders!K$1,[1]products!$A$1:$G$1,0))</f>
        <v>1</v>
      </c>
      <c r="L309" s="4">
        <f>INDEX(products!$A$1:$G$49,MATCH(orders!$D309,products!$A$1:$A$49,0),MATCH(orders!L$1,products!$A$1:$G$1,0))</f>
        <v>11.25</v>
      </c>
      <c r="M309" s="4">
        <f t="shared" si="12"/>
        <v>33.75</v>
      </c>
      <c r="N309" t="str">
        <f t="shared" si="13"/>
        <v>Арабика</v>
      </c>
      <c r="O309" t="str">
        <f t="shared" si="14"/>
        <v>Средняя</v>
      </c>
      <c r="P309" t="str">
        <f>_xlfn.XLOOKUP(orders[[#This Row],[Customer ID]],customers!$A$1:$A$1001,customers!$I$1:$I$1001,,0)</f>
        <v>Yes</v>
      </c>
    </row>
    <row r="310" spans="1:16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_xlfn.XLOOKUP(C310,customers!$A$1:$A$1001,customers!$B$1:$B$1001,,0)</f>
        <v>Cos Fluin</v>
      </c>
      <c r="G310" s="2" t="str" cm="1">
        <f t="array" ref="G310">IF(_xlfn.XLOOKUP(C310,customers!A309:$A$1001,customers!C309:$C$1001,,0)=0,"",(_xlfn.XLOOKUP(C310,customers!A309:$A$1001,customers!C309:$C$1001,,0)))</f>
        <v>cfluin8k@flickr.com</v>
      </c>
      <c r="H310" s="2" t="str">
        <f>_xlfn.XLOOKUP(C310,customers!$A$1:$A$1001,customers!$G$1:$G$1001,,0)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8">
        <f>INDEX([1]products!$A$1:$G$49,MATCH([1]orders!$D310,[1]products!$A$1:$A$49,0),MATCH([1]orders!K$1,[1]products!$A$1:$G$1,0))</f>
        <v>1</v>
      </c>
      <c r="L310" s="4">
        <f>INDEX(products!$A$1:$G$49,MATCH(orders!$D310,products!$A$1:$A$49,0),MATCH(orders!L$1,products!$A$1:$G$1,0))</f>
        <v>11.25</v>
      </c>
      <c r="M310" s="4">
        <f t="shared" si="12"/>
        <v>33.75</v>
      </c>
      <c r="N310" t="str">
        <f t="shared" si="13"/>
        <v>Арабика</v>
      </c>
      <c r="O310" t="str">
        <f t="shared" si="14"/>
        <v>Средняя</v>
      </c>
      <c r="P310" t="str">
        <f>_xlfn.XLOOKUP(orders[[#This Row],[Customer ID]],customers!$A$1:$A$1001,customers!$I$1:$I$1001,,0)</f>
        <v>No</v>
      </c>
    </row>
    <row r="311" spans="1:16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_xlfn.XLOOKUP(C311,customers!$A$1:$A$1001,customers!$B$1:$B$1001,,0)</f>
        <v>Eveleen Bletsor</v>
      </c>
      <c r="G311" s="2" t="str" cm="1">
        <f t="array" ref="G311">IF(_xlfn.XLOOKUP(C311,customers!A310:$A$1001,customers!C310:$C$1001,,0)=0,"",(_xlfn.XLOOKUP(C311,customers!A310:$A$1001,customers!C310:$C$1001,,0)))</f>
        <v>ebletsor8l@vinaora.com</v>
      </c>
      <c r="H311" s="2" t="str">
        <f>_xlfn.XLOOKUP(C311,customers!$A$1:$A$1001,customers!$G$1:$G$1001,,0)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8">
        <f>INDEX([1]products!$A$1:$G$49,MATCH([1]orders!$D311,[1]products!$A$1:$A$49,0),MATCH([1]orders!K$1,[1]products!$A$1:$G$1,0))</f>
        <v>0.2</v>
      </c>
      <c r="L311" s="4">
        <f>INDEX(products!$A$1:$G$49,MATCH(orders!$D311,products!$A$1:$A$49,0),MATCH(orders!L$1,products!$A$1:$G$1,0))</f>
        <v>4.3650000000000002</v>
      </c>
      <c r="M311" s="4">
        <f t="shared" si="12"/>
        <v>26.19</v>
      </c>
      <c r="N311" t="str">
        <f t="shared" si="13"/>
        <v>Либерика</v>
      </c>
      <c r="O311" t="str">
        <f t="shared" si="14"/>
        <v>Средняя</v>
      </c>
      <c r="P311" t="str">
        <f>_xlfn.XLOOKUP(orders[[#This Row],[Customer ID]],customers!$A$1:$A$1001,customers!$I$1:$I$1001,,0)</f>
        <v>Yes</v>
      </c>
    </row>
    <row r="312" spans="1:16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_xlfn.XLOOKUP(C312,customers!$A$1:$A$1001,customers!$B$1:$B$1001,,0)</f>
        <v>Paola Brydell</v>
      </c>
      <c r="G312" s="2" t="str" cm="1">
        <f t="array" ref="G312">IF(_xlfn.XLOOKUP(C312,customers!A311:$A$1001,customers!C311:$C$1001,,0)=0,"",(_xlfn.XLOOKUP(C312,customers!A311:$A$1001,customers!C311:$C$1001,,0)))</f>
        <v>pbrydell8m@bloglovin.com</v>
      </c>
      <c r="H312" s="2" t="str">
        <f>_xlfn.XLOOKUP(C312,customers!$A$1:$A$1001,customers!$G$1:$G$1001,,0)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8">
        <f>INDEX([1]products!$A$1:$G$49,MATCH([1]orders!$D312,[1]products!$A$1:$A$49,0),MATCH([1]orders!K$1,[1]products!$A$1:$G$1,0))</f>
        <v>1</v>
      </c>
      <c r="L312" s="4">
        <f>INDEX(products!$A$1:$G$49,MATCH(orders!$D312,products!$A$1:$A$49,0),MATCH(orders!L$1,products!$A$1:$G$1,0))</f>
        <v>14.85</v>
      </c>
      <c r="M312" s="4">
        <f t="shared" si="12"/>
        <v>14.85</v>
      </c>
      <c r="N312" t="str">
        <f t="shared" si="13"/>
        <v>Эксцельса</v>
      </c>
      <c r="O312" t="str">
        <f t="shared" si="14"/>
        <v>Легкая</v>
      </c>
      <c r="P312" t="str">
        <f>_xlfn.XLOOKUP(orders[[#This Row],[Customer ID]],customers!$A$1:$A$1001,customers!$I$1:$I$1001,,0)</f>
        <v>No</v>
      </c>
    </row>
    <row r="313" spans="1:16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_xlfn.XLOOKUP(C313,customers!$A$1:$A$1001,customers!$B$1:$B$1001,,0)</f>
        <v>Claudetta Rushe</v>
      </c>
      <c r="G313" s="2" t="str" cm="1">
        <f t="array" ref="G313">IF(_xlfn.XLOOKUP(C313,customers!A312:$A$1001,customers!C312:$C$1001,,0)=0,"",(_xlfn.XLOOKUP(C313,customers!A312:$A$1001,customers!C312:$C$1001,,0)))</f>
        <v>crushe8n@about.me</v>
      </c>
      <c r="H313" s="2" t="str">
        <f>_xlfn.XLOOKUP(C313,customers!$A$1:$A$1001,customers!$G$1:$G$1001,,0)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8">
        <f>INDEX([1]products!$A$1:$G$49,MATCH([1]orders!$D313,[1]products!$A$1:$A$49,0),MATCH([1]orders!K$1,[1]products!$A$1:$G$1,0))</f>
        <v>2.5</v>
      </c>
      <c r="L313" s="4">
        <f>INDEX(products!$A$1:$G$49,MATCH(orders!$D313,products!$A$1:$A$49,0),MATCH(orders!L$1,products!$A$1:$G$1,0))</f>
        <v>31.624999999999996</v>
      </c>
      <c r="M313" s="4">
        <f t="shared" si="12"/>
        <v>189.74999999999997</v>
      </c>
      <c r="N313" t="str">
        <f t="shared" si="13"/>
        <v>Эксцельса</v>
      </c>
      <c r="O313" t="str">
        <f t="shared" si="14"/>
        <v>Средняя</v>
      </c>
      <c r="P313" t="str">
        <f>_xlfn.XLOOKUP(orders[[#This Row],[Customer ID]],customers!$A$1:$A$1001,customers!$I$1:$I$1001,,0)</f>
        <v>Yes</v>
      </c>
    </row>
    <row r="314" spans="1:16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_xlfn.XLOOKUP(C314,customers!$A$1:$A$1001,customers!$B$1:$B$1001,,0)</f>
        <v>Natka Leethem</v>
      </c>
      <c r="G314" s="2" t="str" cm="1">
        <f t="array" ref="G314">IF(_xlfn.XLOOKUP(C314,customers!A313:$A$1001,customers!C313:$C$1001,,0)=0,"",(_xlfn.XLOOKUP(C314,customers!A313:$A$1001,customers!C313:$C$1001,,0)))</f>
        <v>nleethem8o@mac.com</v>
      </c>
      <c r="H314" s="2" t="str">
        <f>_xlfn.XLOOKUP(C314,customers!$A$1:$A$1001,customers!$G$1:$G$1001,,0)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8">
        <f>INDEX([1]products!$A$1:$G$49,MATCH([1]orders!$D314,[1]products!$A$1:$A$49,0),MATCH([1]orders!K$1,[1]products!$A$1:$G$1,0))</f>
        <v>0.5</v>
      </c>
      <c r="L314" s="4">
        <f>INDEX(products!$A$1:$G$49,MATCH(orders!$D314,products!$A$1:$A$49,0),MATCH(orders!L$1,products!$A$1:$G$1,0))</f>
        <v>5.97</v>
      </c>
      <c r="M314" s="4">
        <f t="shared" si="12"/>
        <v>5.97</v>
      </c>
      <c r="N314" t="str">
        <f t="shared" si="13"/>
        <v>Робуста</v>
      </c>
      <c r="O314" t="str">
        <f t="shared" si="14"/>
        <v>Средняя</v>
      </c>
      <c r="P314" t="str">
        <f>_xlfn.XLOOKUP(orders[[#This Row],[Customer ID]],customers!$A$1:$A$1001,customers!$I$1:$I$1001,,0)</f>
        <v>Yes</v>
      </c>
    </row>
    <row r="315" spans="1:16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_xlfn.XLOOKUP(C315,customers!$A$1:$A$1001,customers!$B$1:$B$1001,,0)</f>
        <v>Ailene Nesfield</v>
      </c>
      <c r="G315" s="2" t="str" cm="1">
        <f t="array" ref="G315">IF(_xlfn.XLOOKUP(C315,customers!A314:$A$1001,customers!C314:$C$1001,,0)=0,"",(_xlfn.XLOOKUP(C315,customers!A314:$A$1001,customers!C314:$C$1001,,0)))</f>
        <v>anesfield8p@people.com.cn</v>
      </c>
      <c r="H315" s="2" t="str">
        <f>_xlfn.XLOOKUP(C315,customers!$A$1:$A$1001,customers!$G$1:$G$1001,,0)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8">
        <f>INDEX([1]products!$A$1:$G$49,MATCH([1]orders!$D315,[1]products!$A$1:$A$49,0),MATCH([1]orders!K$1,[1]products!$A$1:$G$1,0))</f>
        <v>1</v>
      </c>
      <c r="L315" s="4">
        <f>INDEX(products!$A$1:$G$49,MATCH(orders!$D315,products!$A$1:$A$49,0),MATCH(orders!L$1,products!$A$1:$G$1,0))</f>
        <v>9.9499999999999993</v>
      </c>
      <c r="M315" s="4">
        <f t="shared" si="12"/>
        <v>29.849999999999998</v>
      </c>
      <c r="N315" t="str">
        <f t="shared" si="13"/>
        <v>Робуста</v>
      </c>
      <c r="O315" t="str">
        <f t="shared" si="14"/>
        <v>Средняя</v>
      </c>
      <c r="P315" t="str">
        <f>_xlfn.XLOOKUP(orders[[#This Row],[Customer ID]],customers!$A$1:$A$1001,customers!$I$1:$I$1001,,0)</f>
        <v>Yes</v>
      </c>
    </row>
    <row r="316" spans="1:16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_xlfn.XLOOKUP(C316,customers!$A$1:$A$1001,customers!$B$1:$B$1001,,0)</f>
        <v>Stacy Pickworth</v>
      </c>
      <c r="G316" s="2" t="str" cm="1">
        <f t="array" ref="G316">IF(_xlfn.XLOOKUP(C316,customers!A315:$A$1001,customers!C315:$C$1001,,0)=0,"",(_xlfn.XLOOKUP(C316,customers!A315:$A$1001,customers!C315:$C$1001,,0)))</f>
        <v/>
      </c>
      <c r="H316" s="2" t="str">
        <f>_xlfn.XLOOKUP(C316,customers!$A$1:$A$1001,customers!$G$1:$G$1001,,0)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8">
        <f>INDEX([1]products!$A$1:$G$49,MATCH([1]orders!$D316,[1]products!$A$1:$A$49,0),MATCH([1]orders!K$1,[1]products!$A$1:$G$1,0))</f>
        <v>1</v>
      </c>
      <c r="L316" s="4">
        <f>INDEX(products!$A$1:$G$49,MATCH(orders!$D316,products!$A$1:$A$49,0),MATCH(orders!L$1,products!$A$1:$G$1,0))</f>
        <v>8.9499999999999993</v>
      </c>
      <c r="M316" s="4">
        <f t="shared" si="12"/>
        <v>44.75</v>
      </c>
      <c r="N316" t="str">
        <f t="shared" si="13"/>
        <v>Робуста</v>
      </c>
      <c r="O316" t="str">
        <f t="shared" si="14"/>
        <v>Сильная</v>
      </c>
      <c r="P316" t="str">
        <f>_xlfn.XLOOKUP(orders[[#This Row],[Customer ID]],customers!$A$1:$A$1001,customers!$I$1:$I$1001,,0)</f>
        <v>No</v>
      </c>
    </row>
    <row r="317" spans="1:16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_xlfn.XLOOKUP(C317,customers!$A$1:$A$1001,customers!$B$1:$B$1001,,0)</f>
        <v>Melli Brockway</v>
      </c>
      <c r="G317" s="2" t="str" cm="1">
        <f t="array" ref="G317">IF(_xlfn.XLOOKUP(C317,customers!A316:$A$1001,customers!C316:$C$1001,,0)=0,"",(_xlfn.XLOOKUP(C317,customers!A316:$A$1001,customers!C316:$C$1001,,0)))</f>
        <v>mbrockway8r@ibm.com</v>
      </c>
      <c r="H317" s="2" t="str">
        <f>_xlfn.XLOOKUP(C317,customers!$A$1:$A$1001,customers!$G$1:$G$1001,,0)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8">
        <f>INDEX([1]products!$A$1:$G$49,MATCH([1]orders!$D317,[1]products!$A$1:$A$49,0),MATCH([1]orders!K$1,[1]products!$A$1:$G$1,0))</f>
        <v>2.5</v>
      </c>
      <c r="L317" s="4">
        <f>INDEX(products!$A$1:$G$49,MATCH(orders!$D317,products!$A$1:$A$49,0),MATCH(orders!L$1,products!$A$1:$G$1,0))</f>
        <v>34.154999999999994</v>
      </c>
      <c r="M317" s="4">
        <f t="shared" si="12"/>
        <v>34.154999999999994</v>
      </c>
      <c r="N317" t="str">
        <f t="shared" si="13"/>
        <v>Эксцельса</v>
      </c>
      <c r="O317" t="str">
        <f t="shared" si="14"/>
        <v>Легкая</v>
      </c>
      <c r="P317" t="str">
        <f>_xlfn.XLOOKUP(orders[[#This Row],[Customer ID]],customers!$A$1:$A$1001,customers!$I$1:$I$1001,,0)</f>
        <v>Yes</v>
      </c>
    </row>
    <row r="318" spans="1:16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_xlfn.XLOOKUP(C318,customers!$A$1:$A$1001,customers!$B$1:$B$1001,,0)</f>
        <v>Nanny Lush</v>
      </c>
      <c r="G318" s="2" t="str" cm="1">
        <f t="array" ref="G318">IF(_xlfn.XLOOKUP(C318,customers!A317:$A$1001,customers!C317:$C$1001,,0)=0,"",(_xlfn.XLOOKUP(C318,customers!A317:$A$1001,customers!C317:$C$1001,,0)))</f>
        <v>nlush8s@dedecms.com</v>
      </c>
      <c r="H318" s="2" t="str">
        <f>_xlfn.XLOOKUP(C318,customers!$A$1:$A$1001,customers!$G$1:$G$1001,,0)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8">
        <f>INDEX([1]products!$A$1:$G$49,MATCH([1]orders!$D318,[1]products!$A$1:$A$49,0),MATCH([1]orders!K$1,[1]products!$A$1:$G$1,0))</f>
        <v>2.5</v>
      </c>
      <c r="L318" s="4">
        <f>INDEX(products!$A$1:$G$49,MATCH(orders!$D318,products!$A$1:$A$49,0),MATCH(orders!L$1,products!$A$1:$G$1,0))</f>
        <v>34.154999999999994</v>
      </c>
      <c r="M318" s="4">
        <f t="shared" si="12"/>
        <v>204.92999999999995</v>
      </c>
      <c r="N318" t="str">
        <f t="shared" si="13"/>
        <v>Эксцельса</v>
      </c>
      <c r="O318" t="str">
        <f t="shared" si="14"/>
        <v>Легкая</v>
      </c>
      <c r="P318" t="str">
        <f>_xlfn.XLOOKUP(orders[[#This Row],[Customer ID]],customers!$A$1:$A$1001,customers!$I$1:$I$1001,,0)</f>
        <v>No</v>
      </c>
    </row>
    <row r="319" spans="1:16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_xlfn.XLOOKUP(C319,customers!$A$1:$A$1001,customers!$B$1:$B$1001,,0)</f>
        <v>Selma McMillian</v>
      </c>
      <c r="G319" s="2" t="str" cm="1">
        <f t="array" ref="G319">IF(_xlfn.XLOOKUP(C319,customers!A318:$A$1001,customers!C318:$C$1001,,0)=0,"",(_xlfn.XLOOKUP(C319,customers!A318:$A$1001,customers!C318:$C$1001,,0)))</f>
        <v>smcmillian8t@csmonitor.com</v>
      </c>
      <c r="H319" s="2" t="str">
        <f>_xlfn.XLOOKUP(C319,customers!$A$1:$A$1001,customers!$G$1:$G$1001,,0)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8">
        <f>INDEX([1]products!$A$1:$G$49,MATCH([1]orders!$D319,[1]products!$A$1:$A$49,0),MATCH([1]orders!K$1,[1]products!$A$1:$G$1,0))</f>
        <v>0.5</v>
      </c>
      <c r="L319" s="4">
        <f>INDEX(products!$A$1:$G$49,MATCH(orders!$D319,products!$A$1:$A$49,0),MATCH(orders!L$1,products!$A$1:$G$1,0))</f>
        <v>7.29</v>
      </c>
      <c r="M319" s="4">
        <f t="shared" si="12"/>
        <v>21.87</v>
      </c>
      <c r="N319" t="str">
        <f t="shared" si="13"/>
        <v>Эксцельса</v>
      </c>
      <c r="O319" t="str">
        <f t="shared" si="14"/>
        <v>Сильная</v>
      </c>
      <c r="P319" t="str">
        <f>_xlfn.XLOOKUP(orders[[#This Row],[Customer ID]],customers!$A$1:$A$1001,customers!$I$1:$I$1001,,0)</f>
        <v>No</v>
      </c>
    </row>
    <row r="320" spans="1:16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_xlfn.XLOOKUP(C320,customers!$A$1:$A$1001,customers!$B$1:$B$1001,,0)</f>
        <v>Tess Bennison</v>
      </c>
      <c r="G320" s="2" t="str" cm="1">
        <f t="array" ref="G320">IF(_xlfn.XLOOKUP(C320,customers!A319:$A$1001,customers!C319:$C$1001,,0)=0,"",(_xlfn.XLOOKUP(C320,customers!A319:$A$1001,customers!C319:$C$1001,,0)))</f>
        <v>tbennison8u@google.cn</v>
      </c>
      <c r="H320" s="2" t="str">
        <f>_xlfn.XLOOKUP(C320,customers!$A$1:$A$1001,customers!$G$1:$G$1001,,0)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8">
        <f>INDEX([1]products!$A$1:$G$49,MATCH([1]orders!$D320,[1]products!$A$1:$A$49,0),MATCH([1]orders!K$1,[1]products!$A$1:$G$1,0))</f>
        <v>2.5</v>
      </c>
      <c r="L320" s="4">
        <f>INDEX(products!$A$1:$G$49,MATCH(orders!$D320,products!$A$1:$A$49,0),MATCH(orders!L$1,products!$A$1:$G$1,0))</f>
        <v>25.874999999999996</v>
      </c>
      <c r="M320" s="4">
        <f t="shared" si="12"/>
        <v>51.749999999999993</v>
      </c>
      <c r="N320" t="str">
        <f t="shared" si="13"/>
        <v>Арабика</v>
      </c>
      <c r="O320" t="str">
        <f t="shared" si="14"/>
        <v>Средняя</v>
      </c>
      <c r="P320" t="str">
        <f>_xlfn.XLOOKUP(orders[[#This Row],[Customer ID]],customers!$A$1:$A$1001,customers!$I$1:$I$1001,,0)</f>
        <v>Yes</v>
      </c>
    </row>
    <row r="321" spans="1:16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_xlfn.XLOOKUP(C321,customers!$A$1:$A$1001,customers!$B$1:$B$1001,,0)</f>
        <v>Gabie Tweed</v>
      </c>
      <c r="G321" s="2" t="str" cm="1">
        <f t="array" ref="G321">IF(_xlfn.XLOOKUP(C321,customers!A320:$A$1001,customers!C320:$C$1001,,0)=0,"",(_xlfn.XLOOKUP(C321,customers!A320:$A$1001,customers!C320:$C$1001,,0)))</f>
        <v>gtweed8v@yolasite.com</v>
      </c>
      <c r="H321" s="2" t="str">
        <f>_xlfn.XLOOKUP(C321,customers!$A$1:$A$1001,customers!$G$1:$G$1001,,0)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8">
        <f>INDEX([1]products!$A$1:$G$49,MATCH([1]orders!$D321,[1]products!$A$1:$A$49,0),MATCH([1]orders!K$1,[1]products!$A$1:$G$1,0))</f>
        <v>0.2</v>
      </c>
      <c r="L321" s="4">
        <f>INDEX(products!$A$1:$G$49,MATCH(orders!$D321,products!$A$1:$A$49,0),MATCH(orders!L$1,products!$A$1:$G$1,0))</f>
        <v>4.125</v>
      </c>
      <c r="M321" s="4">
        <f t="shared" si="12"/>
        <v>8.25</v>
      </c>
      <c r="N321" t="str">
        <f t="shared" si="13"/>
        <v>Эксцельса</v>
      </c>
      <c r="O321" t="str">
        <f t="shared" si="14"/>
        <v>Средняя</v>
      </c>
      <c r="P321" t="str">
        <f>_xlfn.XLOOKUP(orders[[#This Row],[Customer ID]],customers!$A$1:$A$1001,customers!$I$1:$I$1001,,0)</f>
        <v>Yes</v>
      </c>
    </row>
    <row r="322" spans="1:16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_xlfn.XLOOKUP(C322,customers!$A$1:$A$1001,customers!$B$1:$B$1001,,0)</f>
        <v>Gabie Tweed</v>
      </c>
      <c r="G322" s="2" t="str" cm="1">
        <f t="array" ref="G322">IF(_xlfn.XLOOKUP(C322,customers!A321:$A$1001,customers!C321:$C$1001,,0)=0,"",(_xlfn.XLOOKUP(C322,customers!A321:$A$1001,customers!C321:$C$1001,,0)))</f>
        <v>gtweed8v@yolasite.com</v>
      </c>
      <c r="H322" s="2" t="str">
        <f>_xlfn.XLOOKUP(C322,customers!$A$1:$A$1001,customers!$G$1:$G$1001,,0)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8">
        <f>INDEX([1]products!$A$1:$G$49,MATCH([1]orders!$D322,[1]products!$A$1:$A$49,0),MATCH([1]orders!K$1,[1]products!$A$1:$G$1,0))</f>
        <v>0.2</v>
      </c>
      <c r="L322" s="4">
        <f>INDEX(products!$A$1:$G$49,MATCH(orders!$D322,products!$A$1:$A$49,0),MATCH(orders!L$1,products!$A$1:$G$1,0))</f>
        <v>3.8849999999999998</v>
      </c>
      <c r="M322" s="4">
        <f t="shared" si="12"/>
        <v>19.424999999999997</v>
      </c>
      <c r="N322" t="str">
        <f t="shared" si="13"/>
        <v>Арабика</v>
      </c>
      <c r="O322" t="str">
        <f t="shared" si="14"/>
        <v>Легкая</v>
      </c>
      <c r="P322" t="str">
        <f>_xlfn.XLOOKUP(orders[[#This Row],[Customer ID]],customers!$A$1:$A$1001,customers!$I$1:$I$1001,,0)</f>
        <v>Yes</v>
      </c>
    </row>
    <row r="323" spans="1:16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_xlfn.XLOOKUP(C323,customers!$A$1:$A$1001,customers!$B$1:$B$1001,,0)</f>
        <v>Gaile Goggin</v>
      </c>
      <c r="G323" s="2" t="str" cm="1">
        <f t="array" ref="G323">IF(_xlfn.XLOOKUP(C323,customers!A322:$A$1001,customers!C322:$C$1001,,0)=0,"",(_xlfn.XLOOKUP(C323,customers!A322:$A$1001,customers!C322:$C$1001,,0)))</f>
        <v>ggoggin8x@wix.com</v>
      </c>
      <c r="H323" s="2" t="str">
        <f>_xlfn.XLOOKUP(C323,customers!$A$1:$A$1001,customers!$G$1:$G$1001,,0)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8">
        <f>INDEX([1]products!$A$1:$G$49,MATCH([1]orders!$D323,[1]products!$A$1:$A$49,0),MATCH([1]orders!K$1,[1]products!$A$1:$G$1,0))</f>
        <v>0.2</v>
      </c>
      <c r="L323" s="4">
        <f>INDEX(products!$A$1:$G$49,MATCH(orders!$D323,products!$A$1:$A$49,0),MATCH(orders!L$1,products!$A$1:$G$1,0))</f>
        <v>3.375</v>
      </c>
      <c r="M323" s="4">
        <f t="shared" ref="M323:M386" si="15">L323*E323</f>
        <v>20.25</v>
      </c>
      <c r="N323" t="str">
        <f t="shared" ref="N323:N386" si="16">IF(I323="Rob","Робуста",IF(I323="Exc","Эксцельса",IF(I323="Ara","Арабика",IF(I323="Lib","Либерика",""))))</f>
        <v>Арабика</v>
      </c>
      <c r="O323" t="str">
        <f t="shared" ref="O323:O386" si="17">IF(J323="M","Средняя",IF(J323="L","Легкая",IF(J323="D","Сильная","")))</f>
        <v>Средняя</v>
      </c>
      <c r="P323" t="str">
        <f>_xlfn.XLOOKUP(orders[[#This Row],[Customer ID]],customers!$A$1:$A$1001,customers!$I$1:$I$1001,,0)</f>
        <v>Yes</v>
      </c>
    </row>
    <row r="324" spans="1:16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_xlfn.XLOOKUP(C324,customers!$A$1:$A$1001,customers!$B$1:$B$1001,,0)</f>
        <v>Skylar Jeyness</v>
      </c>
      <c r="G324" s="2" t="str" cm="1">
        <f t="array" ref="G324">IF(_xlfn.XLOOKUP(C324,customers!A323:$A$1001,customers!C323:$C$1001,,0)=0,"",(_xlfn.XLOOKUP(C324,customers!A323:$A$1001,customers!C323:$C$1001,,0)))</f>
        <v>sjeyness8y@biglobe.ne.jp</v>
      </c>
      <c r="H324" s="2" t="str">
        <f>_xlfn.XLOOKUP(C324,customers!$A$1:$A$1001,customers!$G$1:$G$1001,,0)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8">
        <f>INDEX([1]products!$A$1:$G$49,MATCH([1]orders!$D324,[1]products!$A$1:$A$49,0),MATCH([1]orders!K$1,[1]products!$A$1:$G$1,0))</f>
        <v>0.5</v>
      </c>
      <c r="L324" s="4">
        <f>INDEX(products!$A$1:$G$49,MATCH(orders!$D324,products!$A$1:$A$49,0),MATCH(orders!L$1,products!$A$1:$G$1,0))</f>
        <v>7.77</v>
      </c>
      <c r="M324" s="4">
        <f t="shared" si="15"/>
        <v>23.31</v>
      </c>
      <c r="N324" t="str">
        <f t="shared" si="16"/>
        <v>Либерика</v>
      </c>
      <c r="O324" t="str">
        <f t="shared" si="17"/>
        <v>Сильная</v>
      </c>
      <c r="P324" t="str">
        <f>_xlfn.XLOOKUP(orders[[#This Row],[Customer ID]],customers!$A$1:$A$1001,customers!$I$1:$I$1001,,0)</f>
        <v>No</v>
      </c>
    </row>
    <row r="325" spans="1:16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_xlfn.XLOOKUP(C325,customers!$A$1:$A$1001,customers!$B$1:$B$1001,,0)</f>
        <v>Donica Bonhome</v>
      </c>
      <c r="G325" s="2" t="str" cm="1">
        <f t="array" ref="G325">IF(_xlfn.XLOOKUP(C325,customers!A324:$A$1001,customers!C324:$C$1001,,0)=0,"",(_xlfn.XLOOKUP(C325,customers!A324:$A$1001,customers!C324:$C$1001,,0)))</f>
        <v>dbonhome8z@shinystat.com</v>
      </c>
      <c r="H325" s="2" t="str">
        <f>_xlfn.XLOOKUP(C325,customers!$A$1:$A$1001,customers!$G$1:$G$1001,,0)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8">
        <f>INDEX([1]products!$A$1:$G$49,MATCH([1]orders!$D325,[1]products!$A$1:$A$49,0),MATCH([1]orders!K$1,[1]products!$A$1:$G$1,0))</f>
        <v>0.2</v>
      </c>
      <c r="L325" s="4">
        <f>INDEX(products!$A$1:$G$49,MATCH(orders!$D325,products!$A$1:$A$49,0),MATCH(orders!L$1,products!$A$1:$G$1,0))</f>
        <v>3.645</v>
      </c>
      <c r="M325" s="4">
        <f t="shared" si="15"/>
        <v>18.225000000000001</v>
      </c>
      <c r="N325" t="str">
        <f t="shared" si="16"/>
        <v>Эксцельса</v>
      </c>
      <c r="O325" t="str">
        <f t="shared" si="17"/>
        <v>Сильная</v>
      </c>
      <c r="P325" t="str">
        <f>_xlfn.XLOOKUP(orders[[#This Row],[Customer ID]],customers!$A$1:$A$1001,customers!$I$1:$I$1001,,0)</f>
        <v>Yes</v>
      </c>
    </row>
    <row r="326" spans="1:16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_xlfn.XLOOKUP(C326,customers!$A$1:$A$1001,customers!$B$1:$B$1001,,0)</f>
        <v>Diena Peetermann</v>
      </c>
      <c r="G326" s="2" t="str" cm="1">
        <f t="array" ref="G326">IF(_xlfn.XLOOKUP(C326,customers!A325:$A$1001,customers!C325:$C$1001,,0)=0,"",(_xlfn.XLOOKUP(C326,customers!A325:$A$1001,customers!C325:$C$1001,,0)))</f>
        <v/>
      </c>
      <c r="H326" s="2" t="str">
        <f>_xlfn.XLOOKUP(C326,customers!$A$1:$A$1001,customers!$G$1:$G$1001,,0)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8">
        <f>INDEX([1]products!$A$1:$G$49,MATCH([1]orders!$D326,[1]products!$A$1:$A$49,0),MATCH([1]orders!K$1,[1]products!$A$1:$G$1,0))</f>
        <v>1</v>
      </c>
      <c r="L326" s="4">
        <f>INDEX(products!$A$1:$G$49,MATCH(orders!$D326,products!$A$1:$A$49,0),MATCH(orders!L$1,products!$A$1:$G$1,0))</f>
        <v>13.75</v>
      </c>
      <c r="M326" s="4">
        <f t="shared" si="15"/>
        <v>13.75</v>
      </c>
      <c r="N326" t="str">
        <f t="shared" si="16"/>
        <v>Эксцельса</v>
      </c>
      <c r="O326" t="str">
        <f t="shared" si="17"/>
        <v>Средняя</v>
      </c>
      <c r="P326" t="str">
        <f>_xlfn.XLOOKUP(orders[[#This Row],[Customer ID]],customers!$A$1:$A$1001,customers!$I$1:$I$1001,,0)</f>
        <v>No</v>
      </c>
    </row>
    <row r="327" spans="1:16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_xlfn.XLOOKUP(C327,customers!$A$1:$A$1001,customers!$B$1:$B$1001,,0)</f>
        <v>Trina Le Sarr</v>
      </c>
      <c r="G327" s="2" t="str" cm="1">
        <f t="array" ref="G327">IF(_xlfn.XLOOKUP(C327,customers!A326:$A$1001,customers!C326:$C$1001,,0)=0,"",(_xlfn.XLOOKUP(C327,customers!A326:$A$1001,customers!C326:$C$1001,,0)))</f>
        <v>tle91@epa.gov</v>
      </c>
      <c r="H327" s="2" t="str">
        <f>_xlfn.XLOOKUP(C327,customers!$A$1:$A$1001,customers!$G$1:$G$1001,,0)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8">
        <f>INDEX([1]products!$A$1:$G$49,MATCH([1]orders!$D327,[1]products!$A$1:$A$49,0),MATCH([1]orders!K$1,[1]products!$A$1:$G$1,0))</f>
        <v>2.5</v>
      </c>
      <c r="L327" s="4">
        <f>INDEX(products!$A$1:$G$49,MATCH(orders!$D327,products!$A$1:$A$49,0),MATCH(orders!L$1,products!$A$1:$G$1,0))</f>
        <v>29.784999999999997</v>
      </c>
      <c r="M327" s="4">
        <f t="shared" si="15"/>
        <v>29.784999999999997</v>
      </c>
      <c r="N327" t="str">
        <f t="shared" si="16"/>
        <v>Арабика</v>
      </c>
      <c r="O327" t="str">
        <f t="shared" si="17"/>
        <v>Легкая</v>
      </c>
      <c r="P327" t="str">
        <f>_xlfn.XLOOKUP(orders[[#This Row],[Customer ID]],customers!$A$1:$A$1001,customers!$I$1:$I$1001,,0)</f>
        <v>Yes</v>
      </c>
    </row>
    <row r="328" spans="1:16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_xlfn.XLOOKUP(C328,customers!$A$1:$A$1001,customers!$B$1:$B$1001,,0)</f>
        <v>Flynn Antony</v>
      </c>
      <c r="G328" s="2" t="str" cm="1">
        <f t="array" ref="G328">IF(_xlfn.XLOOKUP(C328,customers!A327:$A$1001,customers!C327:$C$1001,,0)=0,"",(_xlfn.XLOOKUP(C328,customers!A327:$A$1001,customers!C327:$C$1001,,0)))</f>
        <v/>
      </c>
      <c r="H328" s="2" t="str">
        <f>_xlfn.XLOOKUP(C328,customers!$A$1:$A$1001,customers!$G$1:$G$1001,,0)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8">
        <f>INDEX([1]products!$A$1:$G$49,MATCH([1]orders!$D328,[1]products!$A$1:$A$49,0),MATCH([1]orders!K$1,[1]products!$A$1:$G$1,0))</f>
        <v>1</v>
      </c>
      <c r="L328" s="4">
        <f>INDEX(products!$A$1:$G$49,MATCH(orders!$D328,products!$A$1:$A$49,0),MATCH(orders!L$1,products!$A$1:$G$1,0))</f>
        <v>8.9499999999999993</v>
      </c>
      <c r="M328" s="4">
        <f t="shared" si="15"/>
        <v>44.75</v>
      </c>
      <c r="N328" t="str">
        <f t="shared" si="16"/>
        <v>Робуста</v>
      </c>
      <c r="O328" t="str">
        <f t="shared" si="17"/>
        <v>Сильная</v>
      </c>
      <c r="P328" t="str">
        <f>_xlfn.XLOOKUP(orders[[#This Row],[Customer ID]],customers!$A$1:$A$1001,customers!$I$1:$I$1001,,0)</f>
        <v>No</v>
      </c>
    </row>
    <row r="329" spans="1:16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_xlfn.XLOOKUP(C329,customers!$A$1:$A$1001,customers!$B$1:$B$1001,,0)</f>
        <v>Baudoin Alldridge</v>
      </c>
      <c r="G329" s="2" t="str" cm="1">
        <f t="array" ref="G329">IF(_xlfn.XLOOKUP(C329,customers!A328:$A$1001,customers!C328:$C$1001,,0)=0,"",(_xlfn.XLOOKUP(C329,customers!A328:$A$1001,customers!C328:$C$1001,,0)))</f>
        <v>balldridge93@yandex.ru</v>
      </c>
      <c r="H329" s="2" t="str">
        <f>_xlfn.XLOOKUP(C329,customers!$A$1:$A$1001,customers!$G$1:$G$1001,,0)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8">
        <f>INDEX([1]products!$A$1:$G$49,MATCH([1]orders!$D329,[1]products!$A$1:$A$49,0),MATCH([1]orders!K$1,[1]products!$A$1:$G$1,0))</f>
        <v>1</v>
      </c>
      <c r="L329" s="4">
        <f>INDEX(products!$A$1:$G$49,MATCH(orders!$D329,products!$A$1:$A$49,0),MATCH(orders!L$1,products!$A$1:$G$1,0))</f>
        <v>8.9499999999999993</v>
      </c>
      <c r="M329" s="4">
        <f t="shared" si="15"/>
        <v>44.75</v>
      </c>
      <c r="N329" t="str">
        <f t="shared" si="16"/>
        <v>Робуста</v>
      </c>
      <c r="O329" t="str">
        <f t="shared" si="17"/>
        <v>Сильная</v>
      </c>
      <c r="P329" t="str">
        <f>_xlfn.XLOOKUP(orders[[#This Row],[Customer ID]],customers!$A$1:$A$1001,customers!$I$1:$I$1001,,0)</f>
        <v>Yes</v>
      </c>
    </row>
    <row r="330" spans="1:16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_xlfn.XLOOKUP(C330,customers!$A$1:$A$1001,customers!$B$1:$B$1001,,0)</f>
        <v>Homer Dulany</v>
      </c>
      <c r="G330" s="2" t="str" cm="1">
        <f t="array" ref="G330">IF(_xlfn.XLOOKUP(C330,customers!A329:$A$1001,customers!C329:$C$1001,,0)=0,"",(_xlfn.XLOOKUP(C330,customers!A329:$A$1001,customers!C329:$C$1001,,0)))</f>
        <v/>
      </c>
      <c r="H330" s="2" t="str">
        <f>_xlfn.XLOOKUP(C330,customers!$A$1:$A$1001,customers!$G$1:$G$1001,,0)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8">
        <f>INDEX([1]products!$A$1:$G$49,MATCH([1]orders!$D330,[1]products!$A$1:$A$49,0),MATCH([1]orders!K$1,[1]products!$A$1:$G$1,0))</f>
        <v>0.5</v>
      </c>
      <c r="L330" s="4">
        <f>INDEX(products!$A$1:$G$49,MATCH(orders!$D330,products!$A$1:$A$49,0),MATCH(orders!L$1,products!$A$1:$G$1,0))</f>
        <v>9.51</v>
      </c>
      <c r="M330" s="4">
        <f t="shared" si="15"/>
        <v>38.04</v>
      </c>
      <c r="N330" t="str">
        <f t="shared" si="16"/>
        <v>Либерика</v>
      </c>
      <c r="O330" t="str">
        <f t="shared" si="17"/>
        <v>Легкая</v>
      </c>
      <c r="P330" t="str">
        <f>_xlfn.XLOOKUP(orders[[#This Row],[Customer ID]],customers!$A$1:$A$1001,customers!$I$1:$I$1001,,0)</f>
        <v>Yes</v>
      </c>
    </row>
    <row r="331" spans="1:16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_xlfn.XLOOKUP(C331,customers!$A$1:$A$1001,customers!$B$1:$B$1001,,0)</f>
        <v>Lisa Goodger</v>
      </c>
      <c r="G331" s="2" t="str" cm="1">
        <f t="array" ref="G331">IF(_xlfn.XLOOKUP(C331,customers!A330:$A$1001,customers!C330:$C$1001,,0)=0,"",(_xlfn.XLOOKUP(C331,customers!A330:$A$1001,customers!C330:$C$1001,,0)))</f>
        <v>lgoodger95@guardian.co.uk</v>
      </c>
      <c r="H331" s="2" t="str">
        <f>_xlfn.XLOOKUP(C331,customers!$A$1:$A$1001,customers!$G$1:$G$1001,,0)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8">
        <f>INDEX([1]products!$A$1:$G$49,MATCH([1]orders!$D331,[1]products!$A$1:$A$49,0),MATCH([1]orders!K$1,[1]products!$A$1:$G$1,0))</f>
        <v>0.5</v>
      </c>
      <c r="L331" s="4">
        <f>INDEX(products!$A$1:$G$49,MATCH(orders!$D331,products!$A$1:$A$49,0),MATCH(orders!L$1,products!$A$1:$G$1,0))</f>
        <v>5.3699999999999992</v>
      </c>
      <c r="M331" s="4">
        <f t="shared" si="15"/>
        <v>21.479999999999997</v>
      </c>
      <c r="N331" t="str">
        <f t="shared" si="16"/>
        <v>Робуста</v>
      </c>
      <c r="O331" t="str">
        <f t="shared" si="17"/>
        <v>Сильная</v>
      </c>
      <c r="P331" t="str">
        <f>_xlfn.XLOOKUP(orders[[#This Row],[Customer ID]],customers!$A$1:$A$1001,customers!$I$1:$I$1001,,0)</f>
        <v>Yes</v>
      </c>
    </row>
    <row r="332" spans="1:16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_xlfn.XLOOKUP(C332,customers!$A$1:$A$1001,customers!$B$1:$B$1001,,0)</f>
        <v>Selma McMillian</v>
      </c>
      <c r="G332" s="2" t="e" cm="1">
        <f t="array" ref="G332">IF(_xlfn.XLOOKUP(C332,customers!A331:$A$1001,customers!C331:$C$1001,,0)=0,"",(_xlfn.XLOOKUP(C332,customers!A331:$A$1001,customers!C331:$C$1001,,0)))</f>
        <v>#N/A</v>
      </c>
      <c r="H332" s="2" t="str">
        <f>_xlfn.XLOOKUP(C332,customers!$A$1:$A$1001,customers!$G$1:$G$1001,,0)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8">
        <f>INDEX([1]products!$A$1:$G$49,MATCH([1]orders!$D332,[1]products!$A$1:$A$49,0),MATCH([1]orders!K$1,[1]products!$A$1:$G$1,0))</f>
        <v>0.5</v>
      </c>
      <c r="L332" s="4">
        <f>INDEX(products!$A$1:$G$49,MATCH(orders!$D332,products!$A$1:$A$49,0),MATCH(orders!L$1,products!$A$1:$G$1,0))</f>
        <v>5.3699999999999992</v>
      </c>
      <c r="M332" s="4">
        <f t="shared" si="15"/>
        <v>16.11</v>
      </c>
      <c r="N332" t="str">
        <f t="shared" si="16"/>
        <v>Робуста</v>
      </c>
      <c r="O332" t="str">
        <f t="shared" si="17"/>
        <v>Сильная</v>
      </c>
      <c r="P332" t="str">
        <f>_xlfn.XLOOKUP(orders[[#This Row],[Customer ID]],customers!$A$1:$A$1001,customers!$I$1:$I$1001,,0)</f>
        <v>No</v>
      </c>
    </row>
    <row r="333" spans="1:16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_xlfn.XLOOKUP(C333,customers!$A$1:$A$1001,customers!$B$1:$B$1001,,0)</f>
        <v>Corine Drewett</v>
      </c>
      <c r="G333" s="2" t="str" cm="1">
        <f t="array" ref="G333">IF(_xlfn.XLOOKUP(C333,customers!A332:$A$1001,customers!C332:$C$1001,,0)=0,"",(_xlfn.XLOOKUP(C333,customers!A332:$A$1001,customers!C332:$C$1001,,0)))</f>
        <v>cdrewett97@wikipedia.org</v>
      </c>
      <c r="H333" s="2" t="str">
        <f>_xlfn.XLOOKUP(C333,customers!$A$1:$A$1001,customers!$G$1:$G$1001,,0)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8">
        <f>INDEX([1]products!$A$1:$G$49,MATCH([1]orders!$D333,[1]products!$A$1:$A$49,0),MATCH([1]orders!K$1,[1]products!$A$1:$G$1,0))</f>
        <v>2.5</v>
      </c>
      <c r="L333" s="4">
        <f>INDEX(products!$A$1:$G$49,MATCH(orders!$D333,products!$A$1:$A$49,0),MATCH(orders!L$1,products!$A$1:$G$1,0))</f>
        <v>22.884999999999998</v>
      </c>
      <c r="M333" s="4">
        <f t="shared" si="15"/>
        <v>22.884999999999998</v>
      </c>
      <c r="N333" t="str">
        <f t="shared" si="16"/>
        <v>Робуста</v>
      </c>
      <c r="O333" t="str">
        <f t="shared" si="17"/>
        <v>Средняя</v>
      </c>
      <c r="P333" t="str">
        <f>_xlfn.XLOOKUP(orders[[#This Row],[Customer ID]],customers!$A$1:$A$1001,customers!$I$1:$I$1001,,0)</f>
        <v>Yes</v>
      </c>
    </row>
    <row r="334" spans="1:16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_xlfn.XLOOKUP(C334,customers!$A$1:$A$1001,customers!$B$1:$B$1001,,0)</f>
        <v>Quinn Parsons</v>
      </c>
      <c r="G334" s="2" t="str" cm="1">
        <f t="array" ref="G334">IF(_xlfn.XLOOKUP(C334,customers!A333:$A$1001,customers!C333:$C$1001,,0)=0,"",(_xlfn.XLOOKUP(C334,customers!A333:$A$1001,customers!C333:$C$1001,,0)))</f>
        <v>qparsons98@blogtalkradio.com</v>
      </c>
      <c r="H334" s="2" t="str">
        <f>_xlfn.XLOOKUP(C334,customers!$A$1:$A$1001,customers!$G$1:$G$1001,,0)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8">
        <f>INDEX([1]products!$A$1:$G$49,MATCH([1]orders!$D334,[1]products!$A$1:$A$49,0),MATCH([1]orders!K$1,[1]products!$A$1:$G$1,0))</f>
        <v>0.5</v>
      </c>
      <c r="L334" s="4">
        <f>INDEX(products!$A$1:$G$49,MATCH(orders!$D334,products!$A$1:$A$49,0),MATCH(orders!L$1,products!$A$1:$G$1,0))</f>
        <v>5.97</v>
      </c>
      <c r="M334" s="4">
        <f t="shared" si="15"/>
        <v>17.91</v>
      </c>
      <c r="N334" t="str">
        <f t="shared" si="16"/>
        <v>Арабика</v>
      </c>
      <c r="O334" t="str">
        <f t="shared" si="17"/>
        <v>Сильная</v>
      </c>
      <c r="P334" t="str">
        <f>_xlfn.XLOOKUP(orders[[#This Row],[Customer ID]],customers!$A$1:$A$1001,customers!$I$1:$I$1001,,0)</f>
        <v>Yes</v>
      </c>
    </row>
    <row r="335" spans="1:16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_xlfn.XLOOKUP(C335,customers!$A$1:$A$1001,customers!$B$1:$B$1001,,0)</f>
        <v>Vivyan Ceely</v>
      </c>
      <c r="G335" s="2" t="str" cm="1">
        <f t="array" ref="G335">IF(_xlfn.XLOOKUP(C335,customers!A334:$A$1001,customers!C334:$C$1001,,0)=0,"",(_xlfn.XLOOKUP(C335,customers!A334:$A$1001,customers!C334:$C$1001,,0)))</f>
        <v>vceely99@auda.org.au</v>
      </c>
      <c r="H335" s="2" t="str">
        <f>_xlfn.XLOOKUP(C335,customers!$A$1:$A$1001,customers!$G$1:$G$1001,,0)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8">
        <f>INDEX([1]products!$A$1:$G$49,MATCH([1]orders!$D335,[1]products!$A$1:$A$49,0),MATCH([1]orders!K$1,[1]products!$A$1:$G$1,0))</f>
        <v>0.5</v>
      </c>
      <c r="L335" s="4">
        <f>INDEX(products!$A$1:$G$49,MATCH(orders!$D335,products!$A$1:$A$49,0),MATCH(orders!L$1,products!$A$1:$G$1,0))</f>
        <v>5.97</v>
      </c>
      <c r="M335" s="4">
        <f t="shared" si="15"/>
        <v>23.88</v>
      </c>
      <c r="N335" t="str">
        <f t="shared" si="16"/>
        <v>Робуста</v>
      </c>
      <c r="O335" t="str">
        <f t="shared" si="17"/>
        <v>Средняя</v>
      </c>
      <c r="P335" t="str">
        <f>_xlfn.XLOOKUP(orders[[#This Row],[Customer ID]],customers!$A$1:$A$1001,customers!$I$1:$I$1001,,0)</f>
        <v>Yes</v>
      </c>
    </row>
    <row r="336" spans="1:16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_xlfn.XLOOKUP(C336,customers!$A$1:$A$1001,customers!$B$1:$B$1001,,0)</f>
        <v>Elonore Goodings</v>
      </c>
      <c r="G336" s="2" t="str" cm="1">
        <f t="array" ref="G336">IF(_xlfn.XLOOKUP(C336,customers!A335:$A$1001,customers!C335:$C$1001,,0)=0,"",(_xlfn.XLOOKUP(C336,customers!A335:$A$1001,customers!C335:$C$1001,,0)))</f>
        <v/>
      </c>
      <c r="H336" s="2" t="str">
        <f>_xlfn.XLOOKUP(C336,customers!$A$1:$A$1001,customers!$G$1:$G$1001,,0)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8">
        <f>INDEX([1]products!$A$1:$G$49,MATCH([1]orders!$D336,[1]products!$A$1:$A$49,0),MATCH([1]orders!K$1,[1]products!$A$1:$G$1,0))</f>
        <v>1</v>
      </c>
      <c r="L336" s="4">
        <f>INDEX(products!$A$1:$G$49,MATCH(orders!$D336,products!$A$1:$A$49,0),MATCH(orders!L$1,products!$A$1:$G$1,0))</f>
        <v>11.95</v>
      </c>
      <c r="M336" s="4">
        <f t="shared" si="15"/>
        <v>59.75</v>
      </c>
      <c r="N336" t="str">
        <f t="shared" si="16"/>
        <v>Робуста</v>
      </c>
      <c r="O336" t="str">
        <f t="shared" si="17"/>
        <v>Легкая</v>
      </c>
      <c r="P336" t="str">
        <f>_xlfn.XLOOKUP(orders[[#This Row],[Customer ID]],customers!$A$1:$A$1001,customers!$I$1:$I$1001,,0)</f>
        <v>No</v>
      </c>
    </row>
    <row r="337" spans="1:16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_xlfn.XLOOKUP(C337,customers!$A$1:$A$1001,customers!$B$1:$B$1001,,0)</f>
        <v>Clement Vasiliev</v>
      </c>
      <c r="G337" s="2" t="str" cm="1">
        <f t="array" ref="G337">IF(_xlfn.XLOOKUP(C337,customers!A336:$A$1001,customers!C336:$C$1001,,0)=0,"",(_xlfn.XLOOKUP(C337,customers!A336:$A$1001,customers!C336:$C$1001,,0)))</f>
        <v>cvasiliev9b@discuz.net</v>
      </c>
      <c r="H337" s="2" t="str">
        <f>_xlfn.XLOOKUP(C337,customers!$A$1:$A$1001,customers!$G$1:$G$1001,,0)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8">
        <f>INDEX([1]products!$A$1:$G$49,MATCH([1]orders!$D337,[1]products!$A$1:$A$49,0),MATCH([1]orders!K$1,[1]products!$A$1:$G$1,0))</f>
        <v>0.2</v>
      </c>
      <c r="L337" s="4">
        <f>INDEX(products!$A$1:$G$49,MATCH(orders!$D337,products!$A$1:$A$49,0),MATCH(orders!L$1,products!$A$1:$G$1,0))</f>
        <v>4.7549999999999999</v>
      </c>
      <c r="M337" s="4">
        <f t="shared" si="15"/>
        <v>28.53</v>
      </c>
      <c r="N337" t="str">
        <f t="shared" si="16"/>
        <v>Либерика</v>
      </c>
      <c r="O337" t="str">
        <f t="shared" si="17"/>
        <v>Легкая</v>
      </c>
      <c r="P337" t="str">
        <f>_xlfn.XLOOKUP(orders[[#This Row],[Customer ID]],customers!$A$1:$A$1001,customers!$I$1:$I$1001,,0)</f>
        <v>Yes</v>
      </c>
    </row>
    <row r="338" spans="1:16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_xlfn.XLOOKUP(C338,customers!$A$1:$A$1001,customers!$B$1:$B$1001,,0)</f>
        <v>Terencio O'Moylan</v>
      </c>
      <c r="G338" s="2" t="str" cm="1">
        <f t="array" ref="G338">IF(_xlfn.XLOOKUP(C338,customers!A337:$A$1001,customers!C337:$C$1001,,0)=0,"",(_xlfn.XLOOKUP(C338,customers!A337:$A$1001,customers!C337:$C$1001,,0)))</f>
        <v>tomoylan9c@liveinternet.ru</v>
      </c>
      <c r="H338" s="2" t="str">
        <f>_xlfn.XLOOKUP(C338,customers!$A$1:$A$1001,customers!$G$1:$G$1001,,0)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8">
        <f>INDEX([1]products!$A$1:$G$49,MATCH([1]orders!$D338,[1]products!$A$1:$A$49,0),MATCH([1]orders!K$1,[1]products!$A$1:$G$1,0))</f>
        <v>1</v>
      </c>
      <c r="L338" s="4">
        <f>INDEX(products!$A$1:$G$49,MATCH(orders!$D338,products!$A$1:$A$49,0),MATCH(orders!L$1,products!$A$1:$G$1,0))</f>
        <v>11.25</v>
      </c>
      <c r="M338" s="4">
        <f t="shared" si="15"/>
        <v>45</v>
      </c>
      <c r="N338" t="str">
        <f t="shared" si="16"/>
        <v>Арабика</v>
      </c>
      <c r="O338" t="str">
        <f t="shared" si="17"/>
        <v>Средняя</v>
      </c>
      <c r="P338" t="str">
        <f>_xlfn.XLOOKUP(orders[[#This Row],[Customer ID]],customers!$A$1:$A$1001,customers!$I$1:$I$1001,,0)</f>
        <v>No</v>
      </c>
    </row>
    <row r="339" spans="1:16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_xlfn.XLOOKUP(C339,customers!$A$1:$A$1001,customers!$B$1:$B$1001,,0)</f>
        <v>Flynn Antony</v>
      </c>
      <c r="G339" s="2" t="e" cm="1">
        <f t="array" ref="G339">IF(_xlfn.XLOOKUP(C339,customers!A338:$A$1001,customers!C338:$C$1001,,0)=0,"",(_xlfn.XLOOKUP(C339,customers!A338:$A$1001,customers!C338:$C$1001,,0)))</f>
        <v>#N/A</v>
      </c>
      <c r="H339" s="2" t="str">
        <f>_xlfn.XLOOKUP(C339,customers!$A$1:$A$1001,customers!$G$1:$G$1001,,0)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8">
        <f>INDEX([1]products!$A$1:$G$49,MATCH([1]orders!$D339,[1]products!$A$1:$A$49,0),MATCH([1]orders!K$1,[1]products!$A$1:$G$1,0))</f>
        <v>2.5</v>
      </c>
      <c r="L339" s="4">
        <f>INDEX(products!$A$1:$G$49,MATCH(orders!$D339,products!$A$1:$A$49,0),MATCH(orders!L$1,products!$A$1:$G$1,0))</f>
        <v>27.945</v>
      </c>
      <c r="M339" s="4">
        <f t="shared" si="15"/>
        <v>55.89</v>
      </c>
      <c r="N339" t="str">
        <f t="shared" si="16"/>
        <v>Эксцельса</v>
      </c>
      <c r="O339" t="str">
        <f t="shared" si="17"/>
        <v>Сильная</v>
      </c>
      <c r="P339" t="str">
        <f>_xlfn.XLOOKUP(orders[[#This Row],[Customer ID]],customers!$A$1:$A$1001,customers!$I$1:$I$1001,,0)</f>
        <v>No</v>
      </c>
    </row>
    <row r="340" spans="1:16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_xlfn.XLOOKUP(C340,customers!$A$1:$A$1001,customers!$B$1:$B$1001,,0)</f>
        <v>Wyatan Fetherston</v>
      </c>
      <c r="G340" s="2" t="str" cm="1">
        <f t="array" ref="G340">IF(_xlfn.XLOOKUP(C340,customers!A339:$A$1001,customers!C339:$C$1001,,0)=0,"",(_xlfn.XLOOKUP(C340,customers!A339:$A$1001,customers!C339:$C$1001,,0)))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8">
        <f>INDEX([1]products!$A$1:$G$49,MATCH([1]orders!$D340,[1]products!$A$1:$A$49,0),MATCH([1]orders!K$1,[1]products!$A$1:$G$1,0))</f>
        <v>1</v>
      </c>
      <c r="L340" s="4">
        <f>INDEX(products!$A$1:$G$49,MATCH(orders!$D340,products!$A$1:$A$49,0),MATCH(orders!L$1,products!$A$1:$G$1,0))</f>
        <v>14.85</v>
      </c>
      <c r="M340" s="4">
        <f t="shared" si="15"/>
        <v>59.4</v>
      </c>
      <c r="N340" t="str">
        <f t="shared" si="16"/>
        <v>Эксцельса</v>
      </c>
      <c r="O340" t="str">
        <f t="shared" si="17"/>
        <v>Легкая</v>
      </c>
      <c r="P340" t="str">
        <f>_xlfn.XLOOKUP(orders[[#This Row],[Customer ID]],customers!$A$1:$A$1001,customers!$I$1:$I$1001,,0)</f>
        <v>No</v>
      </c>
    </row>
    <row r="341" spans="1:16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_xlfn.XLOOKUP(C341,customers!$A$1:$A$1001,customers!$B$1:$B$1001,,0)</f>
        <v>Emmaline Rasmus</v>
      </c>
      <c r="G341" s="2" t="str" cm="1">
        <f t="array" ref="G341">IF(_xlfn.XLOOKUP(C341,customers!A340:$A$1001,customers!C340:$C$1001,,0)=0,"",(_xlfn.XLOOKUP(C341,customers!A340:$A$1001,customers!C340:$C$1001,,0)))</f>
        <v>erasmus9f@techcrunch.com</v>
      </c>
      <c r="H341" s="2" t="str">
        <f>_xlfn.XLOOKUP(C341,customers!$A$1:$A$1001,customers!$G$1:$G$1001,,0)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8">
        <f>INDEX([1]products!$A$1:$G$49,MATCH([1]orders!$D341,[1]products!$A$1:$A$49,0),MATCH([1]orders!K$1,[1]products!$A$1:$G$1,0))</f>
        <v>0.2</v>
      </c>
      <c r="L341" s="4">
        <f>INDEX(products!$A$1:$G$49,MATCH(orders!$D341,products!$A$1:$A$49,0),MATCH(orders!L$1,products!$A$1:$G$1,0))</f>
        <v>3.645</v>
      </c>
      <c r="M341" s="4">
        <f t="shared" si="15"/>
        <v>7.29</v>
      </c>
      <c r="N341" t="str">
        <f t="shared" si="16"/>
        <v>Эксцельса</v>
      </c>
      <c r="O341" t="str">
        <f t="shared" si="17"/>
        <v>Сильная</v>
      </c>
      <c r="P341" t="str">
        <f>_xlfn.XLOOKUP(orders[[#This Row],[Customer ID]],customers!$A$1:$A$1001,customers!$I$1:$I$1001,,0)</f>
        <v>Yes</v>
      </c>
    </row>
    <row r="342" spans="1:16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_xlfn.XLOOKUP(C342,customers!$A$1:$A$1001,customers!$B$1:$B$1001,,0)</f>
        <v>Wesley Giorgioni</v>
      </c>
      <c r="G342" s="2" t="str" cm="1">
        <f t="array" ref="G342">IF(_xlfn.XLOOKUP(C342,customers!A341:$A$1001,customers!C341:$C$1001,,0)=0,"",(_xlfn.XLOOKUP(C342,customers!A341:$A$1001,customers!C341:$C$1001,,0)))</f>
        <v>wgiorgioni9g@wikipedia.org</v>
      </c>
      <c r="H342" s="2" t="str">
        <f>_xlfn.XLOOKUP(C342,customers!$A$1:$A$1001,customers!$G$1:$G$1001,,0)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8">
        <f>INDEX([1]products!$A$1:$G$49,MATCH([1]orders!$D342,[1]products!$A$1:$A$49,0),MATCH([1]orders!K$1,[1]products!$A$1:$G$1,0))</f>
        <v>0.5</v>
      </c>
      <c r="L342" s="4">
        <f>INDEX(products!$A$1:$G$49,MATCH(orders!$D342,products!$A$1:$A$49,0),MATCH(orders!L$1,products!$A$1:$G$1,0))</f>
        <v>7.29</v>
      </c>
      <c r="M342" s="4">
        <f t="shared" si="15"/>
        <v>7.29</v>
      </c>
      <c r="N342" t="str">
        <f t="shared" si="16"/>
        <v>Эксцельса</v>
      </c>
      <c r="O342" t="str">
        <f t="shared" si="17"/>
        <v>Сильная</v>
      </c>
      <c r="P342" t="str">
        <f>_xlfn.XLOOKUP(orders[[#This Row],[Customer ID]],customers!$A$1:$A$1001,customers!$I$1:$I$1001,,0)</f>
        <v>Yes</v>
      </c>
    </row>
    <row r="343" spans="1:16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_xlfn.XLOOKUP(C343,customers!$A$1:$A$1001,customers!$B$1:$B$1001,,0)</f>
        <v>Lucienne Scargle</v>
      </c>
      <c r="G343" s="2" t="str" cm="1">
        <f t="array" ref="G343">IF(_xlfn.XLOOKUP(C343,customers!A342:$A$1001,customers!C342:$C$1001,,0)=0,"",(_xlfn.XLOOKUP(C343,customers!A342:$A$1001,customers!C342:$C$1001,,0)))</f>
        <v>lscargle9h@myspace.com</v>
      </c>
      <c r="H343" s="2" t="str">
        <f>_xlfn.XLOOKUP(C343,customers!$A$1:$A$1001,customers!$G$1:$G$1001,,0)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8">
        <f>INDEX([1]products!$A$1:$G$49,MATCH([1]orders!$D343,[1]products!$A$1:$A$49,0),MATCH([1]orders!K$1,[1]products!$A$1:$G$1,0))</f>
        <v>0.5</v>
      </c>
      <c r="L343" s="4">
        <f>INDEX(products!$A$1:$G$49,MATCH(orders!$D343,products!$A$1:$A$49,0),MATCH(orders!L$1,products!$A$1:$G$1,0))</f>
        <v>8.91</v>
      </c>
      <c r="M343" s="4">
        <f t="shared" si="15"/>
        <v>17.82</v>
      </c>
      <c r="N343" t="str">
        <f t="shared" si="16"/>
        <v>Эксцельса</v>
      </c>
      <c r="O343" t="str">
        <f t="shared" si="17"/>
        <v>Легкая</v>
      </c>
      <c r="P343" t="str">
        <f>_xlfn.XLOOKUP(orders[[#This Row],[Customer ID]],customers!$A$1:$A$1001,customers!$I$1:$I$1001,,0)</f>
        <v>No</v>
      </c>
    </row>
    <row r="344" spans="1:16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_xlfn.XLOOKUP(C344,customers!$A$1:$A$1001,customers!$B$1:$B$1001,,0)</f>
        <v>Lucienne Scargle</v>
      </c>
      <c r="G344" s="2" t="str" cm="1">
        <f t="array" ref="G344">IF(_xlfn.XLOOKUP(C344,customers!A343:$A$1001,customers!C343:$C$1001,,0)=0,"",(_xlfn.XLOOKUP(C344,customers!A343:$A$1001,customers!C343:$C$1001,,0)))</f>
        <v>lscargle9h@myspace.com</v>
      </c>
      <c r="H344" s="2" t="str">
        <f>_xlfn.XLOOKUP(C344,customers!$A$1:$A$1001,customers!$G$1:$G$1001,,0)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8">
        <f>INDEX([1]products!$A$1:$G$49,MATCH([1]orders!$D344,[1]products!$A$1:$A$49,0),MATCH([1]orders!K$1,[1]products!$A$1:$G$1,0))</f>
        <v>0.5</v>
      </c>
      <c r="L344" s="4">
        <f>INDEX(products!$A$1:$G$49,MATCH(orders!$D344,products!$A$1:$A$49,0),MATCH(orders!L$1,products!$A$1:$G$1,0))</f>
        <v>7.77</v>
      </c>
      <c r="M344" s="4">
        <f t="shared" si="15"/>
        <v>38.849999999999994</v>
      </c>
      <c r="N344" t="str">
        <f t="shared" si="16"/>
        <v>Либерика</v>
      </c>
      <c r="O344" t="str">
        <f t="shared" si="17"/>
        <v>Сильная</v>
      </c>
      <c r="P344" t="str">
        <f>_xlfn.XLOOKUP(orders[[#This Row],[Customer ID]],customers!$A$1:$A$1001,customers!$I$1:$I$1001,,0)</f>
        <v>No</v>
      </c>
    </row>
    <row r="345" spans="1:16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_xlfn.XLOOKUP(C345,customers!$A$1:$A$1001,customers!$B$1:$B$1001,,0)</f>
        <v>Noam Climance</v>
      </c>
      <c r="G345" s="2" t="str" cm="1">
        <f t="array" ref="G345">IF(_xlfn.XLOOKUP(C345,customers!A344:$A$1001,customers!C344:$C$1001,,0)=0,"",(_xlfn.XLOOKUP(C345,customers!A344:$A$1001,customers!C344:$C$1001,,0)))</f>
        <v>nclimance9j@europa.eu</v>
      </c>
      <c r="H345" s="2" t="str">
        <f>_xlfn.XLOOKUP(C345,customers!$A$1:$A$1001,customers!$G$1:$G$1001,,0)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8">
        <f>INDEX([1]products!$A$1:$G$49,MATCH([1]orders!$D345,[1]products!$A$1:$A$49,0),MATCH([1]orders!K$1,[1]products!$A$1:$G$1,0))</f>
        <v>0.5</v>
      </c>
      <c r="L345" s="4">
        <f>INDEX(products!$A$1:$G$49,MATCH(orders!$D345,products!$A$1:$A$49,0),MATCH(orders!L$1,products!$A$1:$G$1,0))</f>
        <v>5.3699999999999992</v>
      </c>
      <c r="M345" s="4">
        <f t="shared" si="15"/>
        <v>32.22</v>
      </c>
      <c r="N345" t="str">
        <f t="shared" si="16"/>
        <v>Робуста</v>
      </c>
      <c r="O345" t="str">
        <f t="shared" si="17"/>
        <v>Сильная</v>
      </c>
      <c r="P345" t="str">
        <f>_xlfn.XLOOKUP(orders[[#This Row],[Customer ID]],customers!$A$1:$A$1001,customers!$I$1:$I$1001,,0)</f>
        <v>No</v>
      </c>
    </row>
    <row r="346" spans="1:16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_xlfn.XLOOKUP(C346,customers!$A$1:$A$1001,customers!$B$1:$B$1001,,0)</f>
        <v>Catarina Donn</v>
      </c>
      <c r="G346" s="2" t="str" cm="1">
        <f t="array" ref="G346">IF(_xlfn.XLOOKUP(C346,customers!A345:$A$1001,customers!C345:$C$1001,,0)=0,"",(_xlfn.XLOOKUP(C346,customers!A345:$A$1001,customers!C345:$C$1001,,0)))</f>
        <v/>
      </c>
      <c r="H346" s="2" t="str">
        <f>_xlfn.XLOOKUP(C346,customers!$A$1:$A$1001,customers!$G$1:$G$1001,,0)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8">
        <f>INDEX([1]products!$A$1:$G$49,MATCH([1]orders!$D346,[1]products!$A$1:$A$49,0),MATCH([1]orders!K$1,[1]products!$A$1:$G$1,0))</f>
        <v>1</v>
      </c>
      <c r="L346" s="4">
        <f>INDEX(products!$A$1:$G$49,MATCH(orders!$D346,products!$A$1:$A$49,0),MATCH(orders!L$1,products!$A$1:$G$1,0))</f>
        <v>9.9499999999999993</v>
      </c>
      <c r="M346" s="4">
        <f t="shared" si="15"/>
        <v>19.899999999999999</v>
      </c>
      <c r="N346" t="str">
        <f t="shared" si="16"/>
        <v>Робуста</v>
      </c>
      <c r="O346" t="str">
        <f t="shared" si="17"/>
        <v>Средняя</v>
      </c>
      <c r="P346" t="str">
        <f>_xlfn.XLOOKUP(orders[[#This Row],[Customer ID]],customers!$A$1:$A$1001,customers!$I$1:$I$1001,,0)</f>
        <v>Yes</v>
      </c>
    </row>
    <row r="347" spans="1:16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_xlfn.XLOOKUP(C347,customers!$A$1:$A$1001,customers!$B$1:$B$1001,,0)</f>
        <v>Ameline Snazle</v>
      </c>
      <c r="G347" s="2" t="str" cm="1">
        <f t="array" ref="G347">IF(_xlfn.XLOOKUP(C347,customers!A346:$A$1001,customers!C346:$C$1001,,0)=0,"",(_xlfn.XLOOKUP(C347,customers!A346:$A$1001,customers!C346:$C$1001,,0)))</f>
        <v>asnazle9l@oracle.com</v>
      </c>
      <c r="H347" s="2" t="str">
        <f>_xlfn.XLOOKUP(C347,customers!$A$1:$A$1001,customers!$G$1:$G$1001,,0)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8">
        <f>INDEX([1]products!$A$1:$G$49,MATCH([1]orders!$D347,[1]products!$A$1:$A$49,0),MATCH([1]orders!K$1,[1]products!$A$1:$G$1,0))</f>
        <v>1</v>
      </c>
      <c r="L347" s="4">
        <f>INDEX(products!$A$1:$G$49,MATCH(orders!$D347,products!$A$1:$A$49,0),MATCH(orders!L$1,products!$A$1:$G$1,0))</f>
        <v>11.95</v>
      </c>
      <c r="M347" s="4">
        <f t="shared" si="15"/>
        <v>59.75</v>
      </c>
      <c r="N347" t="str">
        <f t="shared" si="16"/>
        <v>Робуста</v>
      </c>
      <c r="O347" t="str">
        <f t="shared" si="17"/>
        <v>Легкая</v>
      </c>
      <c r="P347" t="str">
        <f>_xlfn.XLOOKUP(orders[[#This Row],[Customer ID]],customers!$A$1:$A$1001,customers!$I$1:$I$1001,,0)</f>
        <v>No</v>
      </c>
    </row>
    <row r="348" spans="1:16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_xlfn.XLOOKUP(C348,customers!$A$1:$A$1001,customers!$B$1:$B$1001,,0)</f>
        <v>Rebeka Worg</v>
      </c>
      <c r="G348" s="2" t="str" cm="1">
        <f t="array" ref="G348">IF(_xlfn.XLOOKUP(C348,customers!A347:$A$1001,customers!C347:$C$1001,,0)=0,"",(_xlfn.XLOOKUP(C348,customers!A347:$A$1001,customers!C347:$C$1001,,0)))</f>
        <v>rworg9m@arstechnica.com</v>
      </c>
      <c r="H348" s="2" t="str">
        <f>_xlfn.XLOOKUP(C348,customers!$A$1:$A$1001,customers!$G$1:$G$1001,,0)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8">
        <f>INDEX([1]products!$A$1:$G$49,MATCH([1]orders!$D348,[1]products!$A$1:$A$49,0),MATCH([1]orders!K$1,[1]products!$A$1:$G$1,0))</f>
        <v>0.5</v>
      </c>
      <c r="L348" s="4">
        <f>INDEX(products!$A$1:$G$49,MATCH(orders!$D348,products!$A$1:$A$49,0),MATCH(orders!L$1,products!$A$1:$G$1,0))</f>
        <v>7.77</v>
      </c>
      <c r="M348" s="4">
        <f t="shared" si="15"/>
        <v>23.31</v>
      </c>
      <c r="N348" t="str">
        <f t="shared" si="16"/>
        <v>Арабика</v>
      </c>
      <c r="O348" t="str">
        <f t="shared" si="17"/>
        <v>Легкая</v>
      </c>
      <c r="P348" t="str">
        <f>_xlfn.XLOOKUP(orders[[#This Row],[Customer ID]],customers!$A$1:$A$1001,customers!$I$1:$I$1001,,0)</f>
        <v>Yes</v>
      </c>
    </row>
    <row r="349" spans="1:16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_xlfn.XLOOKUP(C349,customers!$A$1:$A$1001,customers!$B$1:$B$1001,,0)</f>
        <v>Lewes Danes</v>
      </c>
      <c r="G349" s="2" t="str" cm="1">
        <f t="array" ref="G349">IF(_xlfn.XLOOKUP(C349,customers!A348:$A$1001,customers!C348:$C$1001,,0)=0,"",(_xlfn.XLOOKUP(C349,customers!A348:$A$1001,customers!C348:$C$1001,,0)))</f>
        <v>ldanes9n@umn.edu</v>
      </c>
      <c r="H349" s="2" t="str">
        <f>_xlfn.XLOOKUP(C349,customers!$A$1:$A$1001,customers!$G$1:$G$1001,,0)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8">
        <f>INDEX([1]products!$A$1:$G$49,MATCH([1]orders!$D349,[1]products!$A$1:$A$49,0),MATCH([1]orders!K$1,[1]products!$A$1:$G$1,0))</f>
        <v>1</v>
      </c>
      <c r="L349" s="4">
        <f>INDEX(products!$A$1:$G$49,MATCH(orders!$D349,products!$A$1:$A$49,0),MATCH(orders!L$1,products!$A$1:$G$1,0))</f>
        <v>14.55</v>
      </c>
      <c r="M349" s="4">
        <f t="shared" si="15"/>
        <v>43.650000000000006</v>
      </c>
      <c r="N349" t="str">
        <f t="shared" si="16"/>
        <v>Либерика</v>
      </c>
      <c r="O349" t="str">
        <f t="shared" si="17"/>
        <v>Средняя</v>
      </c>
      <c r="P349" t="str">
        <f>_xlfn.XLOOKUP(orders[[#This Row],[Customer ID]],customers!$A$1:$A$1001,customers!$I$1:$I$1001,,0)</f>
        <v>No</v>
      </c>
    </row>
    <row r="350" spans="1:16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_xlfn.XLOOKUP(C350,customers!$A$1:$A$1001,customers!$B$1:$B$1001,,0)</f>
        <v>Shelli Keynd</v>
      </c>
      <c r="G350" s="2" t="str" cm="1">
        <f t="array" ref="G350">IF(_xlfn.XLOOKUP(C350,customers!A349:$A$1001,customers!C349:$C$1001,,0)=0,"",(_xlfn.XLOOKUP(C350,customers!A349:$A$1001,customers!C349:$C$1001,,0)))</f>
        <v>skeynd9o@narod.ru</v>
      </c>
      <c r="H350" s="2" t="str">
        <f>_xlfn.XLOOKUP(C350,customers!$A$1:$A$1001,customers!$G$1:$G$1001,,0)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8">
        <f>INDEX([1]products!$A$1:$G$49,MATCH([1]orders!$D350,[1]products!$A$1:$A$49,0),MATCH([1]orders!K$1,[1]products!$A$1:$G$1,0))</f>
        <v>2.5</v>
      </c>
      <c r="L350" s="4">
        <f>INDEX(products!$A$1:$G$49,MATCH(orders!$D350,products!$A$1:$A$49,0),MATCH(orders!L$1,products!$A$1:$G$1,0))</f>
        <v>34.154999999999994</v>
      </c>
      <c r="M350" s="4">
        <f t="shared" si="15"/>
        <v>204.92999999999995</v>
      </c>
      <c r="N350" t="str">
        <f t="shared" si="16"/>
        <v>Эксцельса</v>
      </c>
      <c r="O350" t="str">
        <f t="shared" si="17"/>
        <v>Легкая</v>
      </c>
      <c r="P350" t="str">
        <f>_xlfn.XLOOKUP(orders[[#This Row],[Customer ID]],customers!$A$1:$A$1001,customers!$I$1:$I$1001,,0)</f>
        <v>No</v>
      </c>
    </row>
    <row r="351" spans="1:16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_xlfn.XLOOKUP(C351,customers!$A$1:$A$1001,customers!$B$1:$B$1001,,0)</f>
        <v>Dell Daveridge</v>
      </c>
      <c r="G351" s="2" t="str" cm="1">
        <f t="array" ref="G351">IF(_xlfn.XLOOKUP(C351,customers!A350:$A$1001,customers!C350:$C$1001,,0)=0,"",(_xlfn.XLOOKUP(C351,customers!A350:$A$1001,customers!C350:$C$1001,,0)))</f>
        <v>ddaveridge9p@arstechnica.com</v>
      </c>
      <c r="H351" s="2" t="str">
        <f>_xlfn.XLOOKUP(C351,customers!$A$1:$A$1001,customers!$G$1:$G$1001,,0)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8">
        <f>INDEX([1]products!$A$1:$G$49,MATCH([1]orders!$D351,[1]products!$A$1:$A$49,0),MATCH([1]orders!K$1,[1]products!$A$1:$G$1,0))</f>
        <v>0.2</v>
      </c>
      <c r="L351" s="4">
        <f>INDEX(products!$A$1:$G$49,MATCH(orders!$D351,products!$A$1:$A$49,0),MATCH(orders!L$1,products!$A$1:$G$1,0))</f>
        <v>3.5849999999999995</v>
      </c>
      <c r="M351" s="4">
        <f t="shared" si="15"/>
        <v>14.339999999999998</v>
      </c>
      <c r="N351" t="str">
        <f t="shared" si="16"/>
        <v>Робуста</v>
      </c>
      <c r="O351" t="str">
        <f t="shared" si="17"/>
        <v>Легкая</v>
      </c>
      <c r="P351" t="str">
        <f>_xlfn.XLOOKUP(orders[[#This Row],[Customer ID]],customers!$A$1:$A$1001,customers!$I$1:$I$1001,,0)</f>
        <v>No</v>
      </c>
    </row>
    <row r="352" spans="1:16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_xlfn.XLOOKUP(C352,customers!$A$1:$A$1001,customers!$B$1:$B$1001,,0)</f>
        <v>Joshuah Awdry</v>
      </c>
      <c r="G352" s="2" t="str" cm="1">
        <f t="array" ref="G352">IF(_xlfn.XLOOKUP(C352,customers!A351:$A$1001,customers!C351:$C$1001,,0)=0,"",(_xlfn.XLOOKUP(C352,customers!A351:$A$1001,customers!C351:$C$1001,,0)))</f>
        <v>jawdry9q@utexas.edu</v>
      </c>
      <c r="H352" s="2" t="str">
        <f>_xlfn.XLOOKUP(C352,customers!$A$1:$A$1001,customers!$G$1:$G$1001,,0)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8">
        <f>INDEX([1]products!$A$1:$G$49,MATCH([1]orders!$D352,[1]products!$A$1:$A$49,0),MATCH([1]orders!K$1,[1]products!$A$1:$G$1,0))</f>
        <v>0.5</v>
      </c>
      <c r="L352" s="4">
        <f>INDEX(products!$A$1:$G$49,MATCH(orders!$D352,products!$A$1:$A$49,0),MATCH(orders!L$1,products!$A$1:$G$1,0))</f>
        <v>5.97</v>
      </c>
      <c r="M352" s="4">
        <f t="shared" si="15"/>
        <v>23.88</v>
      </c>
      <c r="N352" t="str">
        <f t="shared" si="16"/>
        <v>Арабика</v>
      </c>
      <c r="O352" t="str">
        <f t="shared" si="17"/>
        <v>Сильная</v>
      </c>
      <c r="P352" t="str">
        <f>_xlfn.XLOOKUP(orders[[#This Row],[Customer ID]],customers!$A$1:$A$1001,customers!$I$1:$I$1001,,0)</f>
        <v>No</v>
      </c>
    </row>
    <row r="353" spans="1:16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_xlfn.XLOOKUP(C353,customers!$A$1:$A$1001,customers!$B$1:$B$1001,,0)</f>
        <v>Ethel Ryles</v>
      </c>
      <c r="G353" s="2" t="str" cm="1">
        <f t="array" ref="G353">IF(_xlfn.XLOOKUP(C353,customers!A352:$A$1001,customers!C352:$C$1001,,0)=0,"",(_xlfn.XLOOKUP(C353,customers!A352:$A$1001,customers!C352:$C$1001,,0)))</f>
        <v>eryles9r@fastcompany.com</v>
      </c>
      <c r="H353" s="2" t="str">
        <f>_xlfn.XLOOKUP(C353,customers!$A$1:$A$1001,customers!$G$1:$G$1001,,0)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8">
        <f>INDEX([1]products!$A$1:$G$49,MATCH([1]orders!$D353,[1]products!$A$1:$A$49,0),MATCH([1]orders!K$1,[1]products!$A$1:$G$1,0))</f>
        <v>1</v>
      </c>
      <c r="L353" s="4">
        <f>INDEX(products!$A$1:$G$49,MATCH(orders!$D353,products!$A$1:$A$49,0),MATCH(orders!L$1,products!$A$1:$G$1,0))</f>
        <v>11.25</v>
      </c>
      <c r="M353" s="4">
        <f t="shared" si="15"/>
        <v>22.5</v>
      </c>
      <c r="N353" t="str">
        <f t="shared" si="16"/>
        <v>Арабика</v>
      </c>
      <c r="O353" t="str">
        <f t="shared" si="17"/>
        <v>Средняя</v>
      </c>
      <c r="P353" t="str">
        <f>_xlfn.XLOOKUP(orders[[#This Row],[Customer ID]],customers!$A$1:$A$1001,customers!$I$1:$I$1001,,0)</f>
        <v>No</v>
      </c>
    </row>
    <row r="354" spans="1:16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_xlfn.XLOOKUP(C354,customers!$A$1:$A$1001,customers!$B$1:$B$1001,,0)</f>
        <v>Flynn Antony</v>
      </c>
      <c r="G354" s="2" t="e" cm="1">
        <f t="array" ref="G354">IF(_xlfn.XLOOKUP(C354,customers!A353:$A$1001,customers!C353:$C$1001,,0)=0,"",(_xlfn.XLOOKUP(C354,customers!A353:$A$1001,customers!C353:$C$1001,,0)))</f>
        <v>#N/A</v>
      </c>
      <c r="H354" s="2" t="str">
        <f>_xlfn.XLOOKUP(C354,customers!$A$1:$A$1001,customers!$G$1:$G$1001,,0)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8">
        <f>INDEX([1]products!$A$1:$G$49,MATCH([1]orders!$D354,[1]products!$A$1:$A$49,0),MATCH([1]orders!K$1,[1]products!$A$1:$G$1,0))</f>
        <v>0.5</v>
      </c>
      <c r="L354" s="4">
        <f>INDEX(products!$A$1:$G$49,MATCH(orders!$D354,products!$A$1:$A$49,0),MATCH(orders!L$1,products!$A$1:$G$1,0))</f>
        <v>7.29</v>
      </c>
      <c r="M354" s="4">
        <f t="shared" si="15"/>
        <v>36.450000000000003</v>
      </c>
      <c r="N354" t="str">
        <f t="shared" si="16"/>
        <v>Эксцельса</v>
      </c>
      <c r="O354" t="str">
        <f t="shared" si="17"/>
        <v>Сильная</v>
      </c>
      <c r="P354" t="str">
        <f>_xlfn.XLOOKUP(orders[[#This Row],[Customer ID]],customers!$A$1:$A$1001,customers!$I$1:$I$1001,,0)</f>
        <v>No</v>
      </c>
    </row>
    <row r="355" spans="1:16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_xlfn.XLOOKUP(C355,customers!$A$1:$A$1001,customers!$B$1:$B$1001,,0)</f>
        <v>Maitilde Boxill</v>
      </c>
      <c r="G355" s="2" t="str" cm="1">
        <f t="array" ref="G355">IF(_xlfn.XLOOKUP(C355,customers!A354:$A$1001,customers!C354:$C$1001,,0)=0,"",(_xlfn.XLOOKUP(C355,customers!A354:$A$1001,customers!C354:$C$1001,,0)))</f>
        <v/>
      </c>
      <c r="H355" s="2" t="str">
        <f>_xlfn.XLOOKUP(C355,customers!$A$1:$A$1001,customers!$G$1:$G$1001,,0)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8">
        <f>INDEX([1]products!$A$1:$G$49,MATCH([1]orders!$D355,[1]products!$A$1:$A$49,0),MATCH([1]orders!K$1,[1]products!$A$1:$G$1,0))</f>
        <v>0.5</v>
      </c>
      <c r="L355" s="4">
        <f>INDEX(products!$A$1:$G$49,MATCH(orders!$D355,products!$A$1:$A$49,0),MATCH(orders!L$1,products!$A$1:$G$1,0))</f>
        <v>6.75</v>
      </c>
      <c r="M355" s="4">
        <f t="shared" si="15"/>
        <v>27</v>
      </c>
      <c r="N355" t="str">
        <f t="shared" si="16"/>
        <v>Арабика</v>
      </c>
      <c r="O355" t="str">
        <f t="shared" si="17"/>
        <v>Средняя</v>
      </c>
      <c r="P355" t="str">
        <f>_xlfn.XLOOKUP(orders[[#This Row],[Customer ID]],customers!$A$1:$A$1001,customers!$I$1:$I$1001,,0)</f>
        <v>Yes</v>
      </c>
    </row>
    <row r="356" spans="1:16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_xlfn.XLOOKUP(C356,customers!$A$1:$A$1001,customers!$B$1:$B$1001,,0)</f>
        <v>Jodee Caldicott</v>
      </c>
      <c r="G356" s="2" t="str" cm="1">
        <f t="array" ref="G356">IF(_xlfn.XLOOKUP(C356,customers!A355:$A$1001,customers!C355:$C$1001,,0)=0,"",(_xlfn.XLOOKUP(C356,customers!A355:$A$1001,customers!C355:$C$1001,,0)))</f>
        <v>jcaldicott9u@usda.gov</v>
      </c>
      <c r="H356" s="2" t="str">
        <f>_xlfn.XLOOKUP(C356,customers!$A$1:$A$1001,customers!$G$1:$G$1001,,0)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8">
        <f>INDEX([1]products!$A$1:$G$49,MATCH([1]orders!$D356,[1]products!$A$1:$A$49,0),MATCH([1]orders!K$1,[1]products!$A$1:$G$1,0))</f>
        <v>2.5</v>
      </c>
      <c r="L356" s="4">
        <f>INDEX(products!$A$1:$G$49,MATCH(orders!$D356,products!$A$1:$A$49,0),MATCH(orders!L$1,products!$A$1:$G$1,0))</f>
        <v>25.874999999999996</v>
      </c>
      <c r="M356" s="4">
        <f t="shared" si="15"/>
        <v>155.24999999999997</v>
      </c>
      <c r="N356" t="str">
        <f t="shared" si="16"/>
        <v>Арабика</v>
      </c>
      <c r="O356" t="str">
        <f t="shared" si="17"/>
        <v>Средняя</v>
      </c>
      <c r="P356" t="str">
        <f>_xlfn.XLOOKUP(orders[[#This Row],[Customer ID]],customers!$A$1:$A$1001,customers!$I$1:$I$1001,,0)</f>
        <v>No</v>
      </c>
    </row>
    <row r="357" spans="1:16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_xlfn.XLOOKUP(C357,customers!$A$1:$A$1001,customers!$B$1:$B$1001,,0)</f>
        <v>Marianna Vedmore</v>
      </c>
      <c r="G357" s="2" t="str" cm="1">
        <f t="array" ref="G357">IF(_xlfn.XLOOKUP(C357,customers!A356:$A$1001,customers!C356:$C$1001,,0)=0,"",(_xlfn.XLOOKUP(C357,customers!A356:$A$1001,customers!C356:$C$1001,,0)))</f>
        <v>mvedmore9v@a8.net</v>
      </c>
      <c r="H357" s="2" t="str">
        <f>_xlfn.XLOOKUP(C357,customers!$A$1:$A$1001,customers!$G$1:$G$1001,,0)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8">
        <f>INDEX([1]products!$A$1:$G$49,MATCH([1]orders!$D357,[1]products!$A$1:$A$49,0),MATCH([1]orders!K$1,[1]products!$A$1:$G$1,0))</f>
        <v>2.5</v>
      </c>
      <c r="L357" s="4">
        <f>INDEX(products!$A$1:$G$49,MATCH(orders!$D357,products!$A$1:$A$49,0),MATCH(orders!L$1,products!$A$1:$G$1,0))</f>
        <v>22.884999999999998</v>
      </c>
      <c r="M357" s="4">
        <f t="shared" si="15"/>
        <v>114.42499999999998</v>
      </c>
      <c r="N357" t="str">
        <f t="shared" si="16"/>
        <v>Арабика</v>
      </c>
      <c r="O357" t="str">
        <f t="shared" si="17"/>
        <v>Сильная</v>
      </c>
      <c r="P357" t="str">
        <f>_xlfn.XLOOKUP(orders[[#This Row],[Customer ID]],customers!$A$1:$A$1001,customers!$I$1:$I$1001,,0)</f>
        <v>Yes</v>
      </c>
    </row>
    <row r="358" spans="1:16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_xlfn.XLOOKUP(C358,customers!$A$1:$A$1001,customers!$B$1:$B$1001,,0)</f>
        <v>Willey Romao</v>
      </c>
      <c r="G358" s="2" t="str" cm="1">
        <f t="array" ref="G358">IF(_xlfn.XLOOKUP(C358,customers!A357:$A$1001,customers!C357:$C$1001,,0)=0,"",(_xlfn.XLOOKUP(C358,customers!A357:$A$1001,customers!C357:$C$1001,,0)))</f>
        <v>wromao9w@chronoengine.com</v>
      </c>
      <c r="H358" s="2" t="str">
        <f>_xlfn.XLOOKUP(C358,customers!$A$1:$A$1001,customers!$G$1:$G$1001,,0)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8">
        <f>INDEX([1]products!$A$1:$G$49,MATCH([1]orders!$D358,[1]products!$A$1:$A$49,0),MATCH([1]orders!K$1,[1]products!$A$1:$G$1,0))</f>
        <v>1</v>
      </c>
      <c r="L358" s="4">
        <f>INDEX(products!$A$1:$G$49,MATCH(orders!$D358,products!$A$1:$A$49,0),MATCH(orders!L$1,products!$A$1:$G$1,0))</f>
        <v>12.95</v>
      </c>
      <c r="M358" s="4">
        <f t="shared" si="15"/>
        <v>51.8</v>
      </c>
      <c r="N358" t="str">
        <f t="shared" si="16"/>
        <v>Либерика</v>
      </c>
      <c r="O358" t="str">
        <f t="shared" si="17"/>
        <v>Сильная</v>
      </c>
      <c r="P358" t="str">
        <f>_xlfn.XLOOKUP(orders[[#This Row],[Customer ID]],customers!$A$1:$A$1001,customers!$I$1:$I$1001,,0)</f>
        <v>Yes</v>
      </c>
    </row>
    <row r="359" spans="1:16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_xlfn.XLOOKUP(C359,customers!$A$1:$A$1001,customers!$B$1:$B$1001,,0)</f>
        <v>Enriqueta Ixor</v>
      </c>
      <c r="G359" s="2" t="str" cm="1">
        <f t="array" ref="G359">IF(_xlfn.XLOOKUP(C359,customers!A358:$A$1001,customers!C358:$C$1001,,0)=0,"",(_xlfn.XLOOKUP(C359,customers!A358:$A$1001,customers!C358:$C$1001,,0)))</f>
        <v/>
      </c>
      <c r="H359" s="2" t="str">
        <f>_xlfn.XLOOKUP(C359,customers!$A$1:$A$1001,customers!$G$1:$G$1001,,0)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8">
        <f>INDEX([1]products!$A$1:$G$49,MATCH([1]orders!$D359,[1]products!$A$1:$A$49,0),MATCH([1]orders!K$1,[1]products!$A$1:$G$1,0))</f>
        <v>2.5</v>
      </c>
      <c r="L359" s="4">
        <f>INDEX(products!$A$1:$G$49,MATCH(orders!$D359,products!$A$1:$A$49,0),MATCH(orders!L$1,products!$A$1:$G$1,0))</f>
        <v>25.874999999999996</v>
      </c>
      <c r="M359" s="4">
        <f t="shared" si="15"/>
        <v>155.24999999999997</v>
      </c>
      <c r="N359" t="str">
        <f t="shared" si="16"/>
        <v>Арабика</v>
      </c>
      <c r="O359" t="str">
        <f t="shared" si="17"/>
        <v>Средняя</v>
      </c>
      <c r="P359" t="str">
        <f>_xlfn.XLOOKUP(orders[[#This Row],[Customer ID]],customers!$A$1:$A$1001,customers!$I$1:$I$1001,,0)</f>
        <v>No</v>
      </c>
    </row>
    <row r="360" spans="1:16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_xlfn.XLOOKUP(C360,customers!$A$1:$A$1001,customers!$B$1:$B$1001,,0)</f>
        <v>Tomasina Cotmore</v>
      </c>
      <c r="G360" s="2" t="str" cm="1">
        <f t="array" ref="G360">IF(_xlfn.XLOOKUP(C360,customers!A359:$A$1001,customers!C359:$C$1001,,0)=0,"",(_xlfn.XLOOKUP(C360,customers!A359:$A$1001,customers!C359:$C$1001,,0)))</f>
        <v>tcotmore9y@amazonaws.com</v>
      </c>
      <c r="H360" s="2" t="str">
        <f>_xlfn.XLOOKUP(C360,customers!$A$1:$A$1001,customers!$G$1:$G$1001,,0)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8">
        <f>INDEX([1]products!$A$1:$G$49,MATCH([1]orders!$D360,[1]products!$A$1:$A$49,0),MATCH([1]orders!K$1,[1]products!$A$1:$G$1,0))</f>
        <v>2.5</v>
      </c>
      <c r="L360" s="4">
        <f>INDEX(products!$A$1:$G$49,MATCH(orders!$D360,products!$A$1:$A$49,0),MATCH(orders!L$1,products!$A$1:$G$1,0))</f>
        <v>29.784999999999997</v>
      </c>
      <c r="M360" s="4">
        <f t="shared" si="15"/>
        <v>29.784999999999997</v>
      </c>
      <c r="N360" t="str">
        <f t="shared" si="16"/>
        <v>Арабика</v>
      </c>
      <c r="O360" t="str">
        <f t="shared" si="17"/>
        <v>Легкая</v>
      </c>
      <c r="P360" t="str">
        <f>_xlfn.XLOOKUP(orders[[#This Row],[Customer ID]],customers!$A$1:$A$1001,customers!$I$1:$I$1001,,0)</f>
        <v>No</v>
      </c>
    </row>
    <row r="361" spans="1:16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_xlfn.XLOOKUP(C361,customers!$A$1:$A$1001,customers!$B$1:$B$1001,,0)</f>
        <v>Yuma Skipsey</v>
      </c>
      <c r="G361" s="2" t="str" cm="1">
        <f t="array" ref="G361">IF(_xlfn.XLOOKUP(C361,customers!A360:$A$1001,customers!C360:$C$1001,,0)=0,"",(_xlfn.XLOOKUP(C361,customers!A360:$A$1001,customers!C360:$C$1001,,0)))</f>
        <v>yskipsey9z@spotify.com</v>
      </c>
      <c r="H361" s="2" t="str">
        <f>_xlfn.XLOOKUP(C361,customers!$A$1:$A$1001,customers!$G$1:$G$1001,,0)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8">
        <f>INDEX([1]products!$A$1:$G$49,MATCH([1]orders!$D361,[1]products!$A$1:$A$49,0),MATCH([1]orders!K$1,[1]products!$A$1:$G$1,0))</f>
        <v>0.2</v>
      </c>
      <c r="L361" s="4">
        <f>INDEX(products!$A$1:$G$49,MATCH(orders!$D361,products!$A$1:$A$49,0),MATCH(orders!L$1,products!$A$1:$G$1,0))</f>
        <v>3.5849999999999995</v>
      </c>
      <c r="M361" s="4">
        <f t="shared" si="15"/>
        <v>21.509999999999998</v>
      </c>
      <c r="N361" t="str">
        <f t="shared" si="16"/>
        <v>Робуста</v>
      </c>
      <c r="O361" t="str">
        <f t="shared" si="17"/>
        <v>Легкая</v>
      </c>
      <c r="P361" t="str">
        <f>_xlfn.XLOOKUP(orders[[#This Row],[Customer ID]],customers!$A$1:$A$1001,customers!$I$1:$I$1001,,0)</f>
        <v>No</v>
      </c>
    </row>
    <row r="362" spans="1:16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_xlfn.XLOOKUP(C362,customers!$A$1:$A$1001,customers!$B$1:$B$1001,,0)</f>
        <v>Nicko Corps</v>
      </c>
      <c r="G362" s="2" t="str" cm="1">
        <f t="array" ref="G362">IF(_xlfn.XLOOKUP(C362,customers!A361:$A$1001,customers!C361:$C$1001,,0)=0,"",(_xlfn.XLOOKUP(C362,customers!A361:$A$1001,customers!C361:$C$1001,,0)))</f>
        <v>ncorpsa0@gmpg.org</v>
      </c>
      <c r="H362" s="2" t="str">
        <f>_xlfn.XLOOKUP(C362,customers!$A$1:$A$1001,customers!$G$1:$G$1001,,0)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8">
        <f>INDEX([1]products!$A$1:$G$49,MATCH([1]orders!$D362,[1]products!$A$1:$A$49,0),MATCH([1]orders!K$1,[1]products!$A$1:$G$1,0))</f>
        <v>2.5</v>
      </c>
      <c r="L362" s="4">
        <f>INDEX(products!$A$1:$G$49,MATCH(orders!$D362,products!$A$1:$A$49,0),MATCH(orders!L$1,products!$A$1:$G$1,0))</f>
        <v>20.584999999999997</v>
      </c>
      <c r="M362" s="4">
        <f t="shared" si="15"/>
        <v>41.169999999999995</v>
      </c>
      <c r="N362" t="str">
        <f t="shared" si="16"/>
        <v>Робуста</v>
      </c>
      <c r="O362" t="str">
        <f t="shared" si="17"/>
        <v>Сильная</v>
      </c>
      <c r="P362" t="str">
        <f>_xlfn.XLOOKUP(orders[[#This Row],[Customer ID]],customers!$A$1:$A$1001,customers!$I$1:$I$1001,,0)</f>
        <v>No</v>
      </c>
    </row>
    <row r="363" spans="1:16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_xlfn.XLOOKUP(C363,customers!$A$1:$A$1001,customers!$B$1:$B$1001,,0)</f>
        <v>Nicko Corps</v>
      </c>
      <c r="G363" s="2" t="str" cm="1">
        <f t="array" ref="G363">IF(_xlfn.XLOOKUP(C363,customers!A362:$A$1001,customers!C362:$C$1001,,0)=0,"",(_xlfn.XLOOKUP(C363,customers!A362:$A$1001,customers!C362:$C$1001,,0)))</f>
        <v>ncorpsa0@gmpg.org</v>
      </c>
      <c r="H363" s="2" t="str">
        <f>_xlfn.XLOOKUP(C363,customers!$A$1:$A$1001,customers!$G$1:$G$1001,,0)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8">
        <f>INDEX([1]products!$A$1:$G$49,MATCH([1]orders!$D363,[1]products!$A$1:$A$49,0),MATCH([1]orders!K$1,[1]products!$A$1:$G$1,0))</f>
        <v>0.5</v>
      </c>
      <c r="L363" s="4">
        <f>INDEX(products!$A$1:$G$49,MATCH(orders!$D363,products!$A$1:$A$49,0),MATCH(orders!L$1,products!$A$1:$G$1,0))</f>
        <v>5.97</v>
      </c>
      <c r="M363" s="4">
        <f t="shared" si="15"/>
        <v>5.97</v>
      </c>
      <c r="N363" t="str">
        <f t="shared" si="16"/>
        <v>Робуста</v>
      </c>
      <c r="O363" t="str">
        <f t="shared" si="17"/>
        <v>Средняя</v>
      </c>
      <c r="P363" t="str">
        <f>_xlfn.XLOOKUP(orders[[#This Row],[Customer ID]],customers!$A$1:$A$1001,customers!$I$1:$I$1001,,0)</f>
        <v>No</v>
      </c>
    </row>
    <row r="364" spans="1:16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_xlfn.XLOOKUP(C364,customers!$A$1:$A$1001,customers!$B$1:$B$1001,,0)</f>
        <v>Feliks Babber</v>
      </c>
      <c r="G364" s="2" t="str" cm="1">
        <f t="array" ref="G364">IF(_xlfn.XLOOKUP(C364,customers!A363:$A$1001,customers!C363:$C$1001,,0)=0,"",(_xlfn.XLOOKUP(C364,customers!A363:$A$1001,customers!C363:$C$1001,,0)))</f>
        <v>fbabbera2@stanford.edu</v>
      </c>
      <c r="H364" s="2" t="str">
        <f>_xlfn.XLOOKUP(C364,customers!$A$1:$A$1001,customers!$G$1:$G$1001,,0)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8">
        <f>INDEX([1]products!$A$1:$G$49,MATCH([1]orders!$D364,[1]products!$A$1:$A$49,0),MATCH([1]orders!K$1,[1]products!$A$1:$G$1,0))</f>
        <v>1</v>
      </c>
      <c r="L364" s="4">
        <f>INDEX(products!$A$1:$G$49,MATCH(orders!$D364,products!$A$1:$A$49,0),MATCH(orders!L$1,products!$A$1:$G$1,0))</f>
        <v>14.85</v>
      </c>
      <c r="M364" s="4">
        <f t="shared" si="15"/>
        <v>74.25</v>
      </c>
      <c r="N364" t="str">
        <f t="shared" si="16"/>
        <v>Эксцельса</v>
      </c>
      <c r="O364" t="str">
        <f t="shared" si="17"/>
        <v>Легкая</v>
      </c>
      <c r="P364" t="str">
        <f>_xlfn.XLOOKUP(orders[[#This Row],[Customer ID]],customers!$A$1:$A$1001,customers!$I$1:$I$1001,,0)</f>
        <v>Yes</v>
      </c>
    </row>
    <row r="365" spans="1:16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_xlfn.XLOOKUP(C365,customers!$A$1:$A$1001,customers!$B$1:$B$1001,,0)</f>
        <v>Kaja Loxton</v>
      </c>
      <c r="G365" s="2" t="str" cm="1">
        <f t="array" ref="G365">IF(_xlfn.XLOOKUP(C365,customers!A364:$A$1001,customers!C364:$C$1001,,0)=0,"",(_xlfn.XLOOKUP(C365,customers!A364:$A$1001,customers!C364:$C$1001,,0)))</f>
        <v>kloxtona3@opensource.org</v>
      </c>
      <c r="H365" s="2" t="str">
        <f>_xlfn.XLOOKUP(C365,customers!$A$1:$A$1001,customers!$G$1:$G$1001,,0)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8">
        <f>INDEX([1]products!$A$1:$G$49,MATCH([1]orders!$D365,[1]products!$A$1:$A$49,0),MATCH([1]orders!K$1,[1]products!$A$1:$G$1,0))</f>
        <v>1</v>
      </c>
      <c r="L365" s="4">
        <f>INDEX(products!$A$1:$G$49,MATCH(orders!$D365,products!$A$1:$A$49,0),MATCH(orders!L$1,products!$A$1:$G$1,0))</f>
        <v>14.55</v>
      </c>
      <c r="M365" s="4">
        <f t="shared" si="15"/>
        <v>87.300000000000011</v>
      </c>
      <c r="N365" t="str">
        <f t="shared" si="16"/>
        <v>Либерика</v>
      </c>
      <c r="O365" t="str">
        <f t="shared" si="17"/>
        <v>Средняя</v>
      </c>
      <c r="P365" t="str">
        <f>_xlfn.XLOOKUP(orders[[#This Row],[Customer ID]],customers!$A$1:$A$1001,customers!$I$1:$I$1001,,0)</f>
        <v>No</v>
      </c>
    </row>
    <row r="366" spans="1:16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_xlfn.XLOOKUP(C366,customers!$A$1:$A$1001,customers!$B$1:$B$1001,,0)</f>
        <v>Parker Tofful</v>
      </c>
      <c r="G366" s="2" t="str" cm="1">
        <f t="array" ref="G366">IF(_xlfn.XLOOKUP(C366,customers!A365:$A$1001,customers!C365:$C$1001,,0)=0,"",(_xlfn.XLOOKUP(C366,customers!A365:$A$1001,customers!C365:$C$1001,,0)))</f>
        <v>ptoffula4@posterous.com</v>
      </c>
      <c r="H366" s="2" t="str">
        <f>_xlfn.XLOOKUP(C366,customers!$A$1:$A$1001,customers!$G$1:$G$1001,,0)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8">
        <f>INDEX([1]products!$A$1:$G$49,MATCH([1]orders!$D366,[1]products!$A$1:$A$49,0),MATCH([1]orders!K$1,[1]products!$A$1:$G$1,0))</f>
        <v>1</v>
      </c>
      <c r="L366" s="4">
        <f>INDEX(products!$A$1:$G$49,MATCH(orders!$D366,products!$A$1:$A$49,0),MATCH(orders!L$1,products!$A$1:$G$1,0))</f>
        <v>12.15</v>
      </c>
      <c r="M366" s="4">
        <f t="shared" si="15"/>
        <v>72.900000000000006</v>
      </c>
      <c r="N366" t="str">
        <f t="shared" si="16"/>
        <v>Эксцельса</v>
      </c>
      <c r="O366" t="str">
        <f t="shared" si="17"/>
        <v>Сильная</v>
      </c>
      <c r="P366" t="str">
        <f>_xlfn.XLOOKUP(orders[[#This Row],[Customer ID]],customers!$A$1:$A$1001,customers!$I$1:$I$1001,,0)</f>
        <v>Yes</v>
      </c>
    </row>
    <row r="367" spans="1:16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_xlfn.XLOOKUP(C367,customers!$A$1:$A$1001,customers!$B$1:$B$1001,,0)</f>
        <v>Casi Gwinnett</v>
      </c>
      <c r="G367" s="2" t="str" cm="1">
        <f t="array" ref="G367">IF(_xlfn.XLOOKUP(C367,customers!A366:$A$1001,customers!C366:$C$1001,,0)=0,"",(_xlfn.XLOOKUP(C367,customers!A366:$A$1001,customers!C366:$C$1001,,0)))</f>
        <v>cgwinnetta5@behance.net</v>
      </c>
      <c r="H367" s="2" t="str">
        <f>_xlfn.XLOOKUP(C367,customers!$A$1:$A$1001,customers!$G$1:$G$1001,,0)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8">
        <f>INDEX([1]products!$A$1:$G$49,MATCH([1]orders!$D367,[1]products!$A$1:$A$49,0),MATCH([1]orders!K$1,[1]products!$A$1:$G$1,0))</f>
        <v>0.5</v>
      </c>
      <c r="L367" s="4">
        <f>INDEX(products!$A$1:$G$49,MATCH(orders!$D367,products!$A$1:$A$49,0),MATCH(orders!L$1,products!$A$1:$G$1,0))</f>
        <v>7.77</v>
      </c>
      <c r="M367" s="4">
        <f t="shared" si="15"/>
        <v>7.77</v>
      </c>
      <c r="N367" t="str">
        <f t="shared" si="16"/>
        <v>Либерика</v>
      </c>
      <c r="O367" t="str">
        <f t="shared" si="17"/>
        <v>Сильная</v>
      </c>
      <c r="P367" t="str">
        <f>_xlfn.XLOOKUP(orders[[#This Row],[Customer ID]],customers!$A$1:$A$1001,customers!$I$1:$I$1001,,0)</f>
        <v>No</v>
      </c>
    </row>
    <row r="368" spans="1:16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_xlfn.XLOOKUP(C368,customers!$A$1:$A$1001,customers!$B$1:$B$1001,,0)</f>
        <v>Saree Ellesworth</v>
      </c>
      <c r="G368" s="2" t="str" cm="1">
        <f t="array" ref="G368">IF(_xlfn.XLOOKUP(C368,customers!A367:$A$1001,customers!C367:$C$1001,,0)=0,"",(_xlfn.XLOOKUP(C368,customers!A367:$A$1001,customers!C367:$C$1001,,0)))</f>
        <v/>
      </c>
      <c r="H368" s="2" t="str">
        <f>_xlfn.XLOOKUP(C368,customers!$A$1:$A$1001,customers!$G$1:$G$1001,,0)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8">
        <f>INDEX([1]products!$A$1:$G$49,MATCH([1]orders!$D368,[1]products!$A$1:$A$49,0),MATCH([1]orders!K$1,[1]products!$A$1:$G$1,0))</f>
        <v>0.5</v>
      </c>
      <c r="L368" s="4">
        <f>INDEX(products!$A$1:$G$49,MATCH(orders!$D368,products!$A$1:$A$49,0),MATCH(orders!L$1,products!$A$1:$G$1,0))</f>
        <v>7.29</v>
      </c>
      <c r="M368" s="4">
        <f t="shared" si="15"/>
        <v>43.74</v>
      </c>
      <c r="N368" t="str">
        <f t="shared" si="16"/>
        <v>Эксцельса</v>
      </c>
      <c r="O368" t="str">
        <f t="shared" si="17"/>
        <v>Сильная</v>
      </c>
      <c r="P368" t="str">
        <f>_xlfn.XLOOKUP(orders[[#This Row],[Customer ID]],customers!$A$1:$A$1001,customers!$I$1:$I$1001,,0)</f>
        <v>No</v>
      </c>
    </row>
    <row r="369" spans="1:16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_xlfn.XLOOKUP(C369,customers!$A$1:$A$1001,customers!$B$1:$B$1001,,0)</f>
        <v>Silvio Iorizzi</v>
      </c>
      <c r="G369" s="2" t="str" cm="1">
        <f t="array" ref="G369">IF(_xlfn.XLOOKUP(C369,customers!A368:$A$1001,customers!C368:$C$1001,,0)=0,"",(_xlfn.XLOOKUP(C369,customers!A368:$A$1001,customers!C368:$C$1001,,0)))</f>
        <v/>
      </c>
      <c r="H369" s="2" t="str">
        <f>_xlfn.XLOOKUP(C369,customers!$A$1:$A$1001,customers!$G$1:$G$1001,,0)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8">
        <f>INDEX([1]products!$A$1:$G$49,MATCH([1]orders!$D369,[1]products!$A$1:$A$49,0),MATCH([1]orders!K$1,[1]products!$A$1:$G$1,0))</f>
        <v>0.2</v>
      </c>
      <c r="L369" s="4">
        <f>INDEX(products!$A$1:$G$49,MATCH(orders!$D369,products!$A$1:$A$49,0),MATCH(orders!L$1,products!$A$1:$G$1,0))</f>
        <v>4.3650000000000002</v>
      </c>
      <c r="M369" s="4">
        <f t="shared" si="15"/>
        <v>8.73</v>
      </c>
      <c r="N369" t="str">
        <f t="shared" si="16"/>
        <v>Либерика</v>
      </c>
      <c r="O369" t="str">
        <f t="shared" si="17"/>
        <v>Средняя</v>
      </c>
      <c r="P369" t="str">
        <f>_xlfn.XLOOKUP(orders[[#This Row],[Customer ID]],customers!$A$1:$A$1001,customers!$I$1:$I$1001,,0)</f>
        <v>Yes</v>
      </c>
    </row>
    <row r="370" spans="1:16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_xlfn.XLOOKUP(C370,customers!$A$1:$A$1001,customers!$B$1:$B$1001,,0)</f>
        <v>Leesa Flaonier</v>
      </c>
      <c r="G370" s="2" t="str" cm="1">
        <f t="array" ref="G370">IF(_xlfn.XLOOKUP(C370,customers!A369:$A$1001,customers!C369:$C$1001,,0)=0,"",(_xlfn.XLOOKUP(C370,customers!A369:$A$1001,customers!C369:$C$1001,,0)))</f>
        <v>lflaoniera8@wordpress.org</v>
      </c>
      <c r="H370" s="2" t="str">
        <f>_xlfn.XLOOKUP(C370,customers!$A$1:$A$1001,customers!$G$1:$G$1001,,0)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8">
        <f>INDEX([1]products!$A$1:$G$49,MATCH([1]orders!$D370,[1]products!$A$1:$A$49,0),MATCH([1]orders!K$1,[1]products!$A$1:$G$1,0))</f>
        <v>2.5</v>
      </c>
      <c r="L370" s="4">
        <f>INDEX(products!$A$1:$G$49,MATCH(orders!$D370,products!$A$1:$A$49,0),MATCH(orders!L$1,products!$A$1:$G$1,0))</f>
        <v>31.624999999999996</v>
      </c>
      <c r="M370" s="4">
        <f t="shared" si="15"/>
        <v>63.249999999999993</v>
      </c>
      <c r="N370" t="str">
        <f t="shared" si="16"/>
        <v>Эксцельса</v>
      </c>
      <c r="O370" t="str">
        <f t="shared" si="17"/>
        <v>Средняя</v>
      </c>
      <c r="P370" t="str">
        <f>_xlfn.XLOOKUP(orders[[#This Row],[Customer ID]],customers!$A$1:$A$1001,customers!$I$1:$I$1001,,0)</f>
        <v>No</v>
      </c>
    </row>
    <row r="371" spans="1:16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_xlfn.XLOOKUP(C371,customers!$A$1:$A$1001,customers!$B$1:$B$1001,,0)</f>
        <v>Abba Pummell</v>
      </c>
      <c r="G371" s="2" t="str" cm="1">
        <f t="array" ref="G371">IF(_xlfn.XLOOKUP(C371,customers!A370:$A$1001,customers!C370:$C$1001,,0)=0,"",(_xlfn.XLOOKUP(C371,customers!A370:$A$1001,customers!C370:$C$1001,,0)))</f>
        <v/>
      </c>
      <c r="H371" s="2" t="str">
        <f>_xlfn.XLOOKUP(C371,customers!$A$1:$A$1001,customers!$G$1:$G$1001,,0)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8">
        <f>INDEX([1]products!$A$1:$G$49,MATCH([1]orders!$D371,[1]products!$A$1:$A$49,0),MATCH([1]orders!K$1,[1]products!$A$1:$G$1,0))</f>
        <v>0.5</v>
      </c>
      <c r="L371" s="4">
        <f>INDEX(products!$A$1:$G$49,MATCH(orders!$D371,products!$A$1:$A$49,0),MATCH(orders!L$1,products!$A$1:$G$1,0))</f>
        <v>8.91</v>
      </c>
      <c r="M371" s="4">
        <f t="shared" si="15"/>
        <v>8.91</v>
      </c>
      <c r="N371" t="str">
        <f t="shared" si="16"/>
        <v>Эксцельса</v>
      </c>
      <c r="O371" t="str">
        <f t="shared" si="17"/>
        <v>Легкая</v>
      </c>
      <c r="P371" t="str">
        <f>_xlfn.XLOOKUP(orders[[#This Row],[Customer ID]],customers!$A$1:$A$1001,customers!$I$1:$I$1001,,0)</f>
        <v>Yes</v>
      </c>
    </row>
    <row r="372" spans="1:16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_xlfn.XLOOKUP(C372,customers!$A$1:$A$1001,customers!$B$1:$B$1001,,0)</f>
        <v>Corinna Catcheside</v>
      </c>
      <c r="G372" s="2" t="str" cm="1">
        <f t="array" ref="G372">IF(_xlfn.XLOOKUP(C372,customers!A371:$A$1001,customers!C371:$C$1001,,0)=0,"",(_xlfn.XLOOKUP(C372,customers!A371:$A$1001,customers!C371:$C$1001,,0)))</f>
        <v>ccatchesideaa@macromedia.com</v>
      </c>
      <c r="H372" s="2" t="str">
        <f>_xlfn.XLOOKUP(C372,customers!$A$1:$A$1001,customers!$G$1:$G$1001,,0)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8">
        <f>INDEX([1]products!$A$1:$G$49,MATCH([1]orders!$D372,[1]products!$A$1:$A$49,0),MATCH([1]orders!K$1,[1]products!$A$1:$G$1,0))</f>
        <v>1</v>
      </c>
      <c r="L372" s="4">
        <f>INDEX(products!$A$1:$G$49,MATCH(orders!$D372,products!$A$1:$A$49,0),MATCH(orders!L$1,products!$A$1:$G$1,0))</f>
        <v>12.15</v>
      </c>
      <c r="M372" s="4">
        <f t="shared" si="15"/>
        <v>24.3</v>
      </c>
      <c r="N372" t="str">
        <f t="shared" si="16"/>
        <v>Эксцельса</v>
      </c>
      <c r="O372" t="str">
        <f t="shared" si="17"/>
        <v>Сильная</v>
      </c>
      <c r="P372" t="str">
        <f>_xlfn.XLOOKUP(orders[[#This Row],[Customer ID]],customers!$A$1:$A$1001,customers!$I$1:$I$1001,,0)</f>
        <v>Yes</v>
      </c>
    </row>
    <row r="373" spans="1:16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_xlfn.XLOOKUP(C373,customers!$A$1:$A$1001,customers!$B$1:$B$1001,,0)</f>
        <v>Cortney Gibbonson</v>
      </c>
      <c r="G373" s="2" t="str" cm="1">
        <f t="array" ref="G373">IF(_xlfn.XLOOKUP(C373,customers!A372:$A$1001,customers!C372:$C$1001,,0)=0,"",(_xlfn.XLOOKUP(C373,customers!A372:$A$1001,customers!C372:$C$1001,,0)))</f>
        <v>cgibbonsonab@accuweather.com</v>
      </c>
      <c r="H373" s="2" t="str">
        <f>_xlfn.XLOOKUP(C373,customers!$A$1:$A$1001,customers!$G$1:$G$1001,,0)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8">
        <f>INDEX([1]products!$A$1:$G$49,MATCH([1]orders!$D373,[1]products!$A$1:$A$49,0),MATCH([1]orders!K$1,[1]products!$A$1:$G$1,0))</f>
        <v>0.5</v>
      </c>
      <c r="L373" s="4">
        <f>INDEX(products!$A$1:$G$49,MATCH(orders!$D373,products!$A$1:$A$49,0),MATCH(orders!L$1,products!$A$1:$G$1,0))</f>
        <v>7.77</v>
      </c>
      <c r="M373" s="4">
        <f t="shared" si="15"/>
        <v>46.62</v>
      </c>
      <c r="N373" t="str">
        <f t="shared" si="16"/>
        <v>Арабика</v>
      </c>
      <c r="O373" t="str">
        <f t="shared" si="17"/>
        <v>Легкая</v>
      </c>
      <c r="P373" t="str">
        <f>_xlfn.XLOOKUP(orders[[#This Row],[Customer ID]],customers!$A$1:$A$1001,customers!$I$1:$I$1001,,0)</f>
        <v>Yes</v>
      </c>
    </row>
    <row r="374" spans="1:16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_xlfn.XLOOKUP(C374,customers!$A$1:$A$1001,customers!$B$1:$B$1001,,0)</f>
        <v>Terri Farra</v>
      </c>
      <c r="G374" s="2" t="str" cm="1">
        <f t="array" ref="G374">IF(_xlfn.XLOOKUP(C374,customers!A373:$A$1001,customers!C373:$C$1001,,0)=0,"",(_xlfn.XLOOKUP(C374,customers!A373:$A$1001,customers!C373:$C$1001,,0)))</f>
        <v>tfarraac@behance.net</v>
      </c>
      <c r="H374" s="2" t="str">
        <f>_xlfn.XLOOKUP(C374,customers!$A$1:$A$1001,customers!$G$1:$G$1001,,0)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8">
        <f>INDEX([1]products!$A$1:$G$49,MATCH([1]orders!$D374,[1]products!$A$1:$A$49,0),MATCH([1]orders!K$1,[1]products!$A$1:$G$1,0))</f>
        <v>0.5</v>
      </c>
      <c r="L374" s="4">
        <f>INDEX(products!$A$1:$G$49,MATCH(orders!$D374,products!$A$1:$A$49,0),MATCH(orders!L$1,products!$A$1:$G$1,0))</f>
        <v>7.169999999999999</v>
      </c>
      <c r="M374" s="4">
        <f t="shared" si="15"/>
        <v>43.019999999999996</v>
      </c>
      <c r="N374" t="str">
        <f t="shared" si="16"/>
        <v>Робуста</v>
      </c>
      <c r="O374" t="str">
        <f t="shared" si="17"/>
        <v>Легкая</v>
      </c>
      <c r="P374" t="str">
        <f>_xlfn.XLOOKUP(orders[[#This Row],[Customer ID]],customers!$A$1:$A$1001,customers!$I$1:$I$1001,,0)</f>
        <v>No</v>
      </c>
    </row>
    <row r="375" spans="1:16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_xlfn.XLOOKUP(C375,customers!$A$1:$A$1001,customers!$B$1:$B$1001,,0)</f>
        <v>Corney Curme</v>
      </c>
      <c r="G375" s="2" t="str" cm="1">
        <f t="array" ref="G375">IF(_xlfn.XLOOKUP(C375,customers!A374:$A$1001,customers!C374:$C$1001,,0)=0,"",(_xlfn.XLOOKUP(C375,customers!A374:$A$1001,customers!C374:$C$1001,,0)))</f>
        <v/>
      </c>
      <c r="H375" s="2" t="str">
        <f>_xlfn.XLOOKUP(C375,customers!$A$1:$A$1001,customers!$G$1:$G$1001,,0)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8">
        <f>INDEX([1]products!$A$1:$G$49,MATCH([1]orders!$D375,[1]products!$A$1:$A$49,0),MATCH([1]orders!K$1,[1]products!$A$1:$G$1,0))</f>
        <v>0.5</v>
      </c>
      <c r="L375" s="4">
        <f>INDEX(products!$A$1:$G$49,MATCH(orders!$D375,products!$A$1:$A$49,0),MATCH(orders!L$1,products!$A$1:$G$1,0))</f>
        <v>5.97</v>
      </c>
      <c r="M375" s="4">
        <f t="shared" si="15"/>
        <v>17.91</v>
      </c>
      <c r="N375" t="str">
        <f t="shared" si="16"/>
        <v>Арабика</v>
      </c>
      <c r="O375" t="str">
        <f t="shared" si="17"/>
        <v>Сильная</v>
      </c>
      <c r="P375" t="str">
        <f>_xlfn.XLOOKUP(orders[[#This Row],[Customer ID]],customers!$A$1:$A$1001,customers!$I$1:$I$1001,,0)</f>
        <v>Yes</v>
      </c>
    </row>
    <row r="376" spans="1:16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_xlfn.XLOOKUP(C376,customers!$A$1:$A$1001,customers!$B$1:$B$1001,,0)</f>
        <v>Gothart Bamfield</v>
      </c>
      <c r="G376" s="2" t="str" cm="1">
        <f t="array" ref="G376">IF(_xlfn.XLOOKUP(C376,customers!A375:$A$1001,customers!C375:$C$1001,,0)=0,"",(_xlfn.XLOOKUP(C376,customers!A375:$A$1001,customers!C375:$C$1001,,0)))</f>
        <v>gbamfieldae@yellowpages.com</v>
      </c>
      <c r="H376" s="2" t="str">
        <f>_xlfn.XLOOKUP(C376,customers!$A$1:$A$1001,customers!$G$1:$G$1001,,0)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8">
        <f>INDEX([1]products!$A$1:$G$49,MATCH([1]orders!$D376,[1]products!$A$1:$A$49,0),MATCH([1]orders!K$1,[1]products!$A$1:$G$1,0))</f>
        <v>0.5</v>
      </c>
      <c r="L376" s="4">
        <f>INDEX(products!$A$1:$G$49,MATCH(orders!$D376,products!$A$1:$A$49,0),MATCH(orders!L$1,products!$A$1:$G$1,0))</f>
        <v>9.51</v>
      </c>
      <c r="M376" s="4">
        <f t="shared" si="15"/>
        <v>38.04</v>
      </c>
      <c r="N376" t="str">
        <f t="shared" si="16"/>
        <v>Либерика</v>
      </c>
      <c r="O376" t="str">
        <f t="shared" si="17"/>
        <v>Легкая</v>
      </c>
      <c r="P376" t="str">
        <f>_xlfn.XLOOKUP(orders[[#This Row],[Customer ID]],customers!$A$1:$A$1001,customers!$I$1:$I$1001,,0)</f>
        <v>Yes</v>
      </c>
    </row>
    <row r="377" spans="1:16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_xlfn.XLOOKUP(C377,customers!$A$1:$A$1001,customers!$B$1:$B$1001,,0)</f>
        <v>Waylin Hollingdale</v>
      </c>
      <c r="G377" s="2" t="str" cm="1">
        <f t="array" ref="G377">IF(_xlfn.XLOOKUP(C377,customers!A376:$A$1001,customers!C376:$C$1001,,0)=0,"",(_xlfn.XLOOKUP(C377,customers!A376:$A$1001,customers!C376:$C$1001,,0)))</f>
        <v>whollingdaleaf@about.me</v>
      </c>
      <c r="H377" s="2" t="str">
        <f>_xlfn.XLOOKUP(C377,customers!$A$1:$A$1001,customers!$G$1:$G$1001,,0)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8">
        <f>INDEX([1]products!$A$1:$G$49,MATCH([1]orders!$D377,[1]products!$A$1:$A$49,0),MATCH([1]orders!K$1,[1]products!$A$1:$G$1,0))</f>
        <v>0.2</v>
      </c>
      <c r="L377" s="4">
        <f>INDEX(products!$A$1:$G$49,MATCH(orders!$D377,products!$A$1:$A$49,0),MATCH(orders!L$1,products!$A$1:$G$1,0))</f>
        <v>3.375</v>
      </c>
      <c r="M377" s="4">
        <f t="shared" si="15"/>
        <v>6.75</v>
      </c>
      <c r="N377" t="str">
        <f t="shared" si="16"/>
        <v>Арабика</v>
      </c>
      <c r="O377" t="str">
        <f t="shared" si="17"/>
        <v>Средняя</v>
      </c>
      <c r="P377" t="str">
        <f>_xlfn.XLOOKUP(orders[[#This Row],[Customer ID]],customers!$A$1:$A$1001,customers!$I$1:$I$1001,,0)</f>
        <v>Yes</v>
      </c>
    </row>
    <row r="378" spans="1:16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_xlfn.XLOOKUP(C378,customers!$A$1:$A$1001,customers!$B$1:$B$1001,,0)</f>
        <v>Judd De Leek</v>
      </c>
      <c r="G378" s="2" t="str" cm="1">
        <f t="array" ref="G378">IF(_xlfn.XLOOKUP(C378,customers!A377:$A$1001,customers!C377:$C$1001,,0)=0,"",(_xlfn.XLOOKUP(C378,customers!A377:$A$1001,customers!C377:$C$1001,,0)))</f>
        <v>jdeag@xrea.com</v>
      </c>
      <c r="H378" s="2" t="str">
        <f>_xlfn.XLOOKUP(C378,customers!$A$1:$A$1001,customers!$G$1:$G$1001,,0)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8">
        <f>INDEX([1]products!$A$1:$G$49,MATCH([1]orders!$D378,[1]products!$A$1:$A$49,0),MATCH([1]orders!K$1,[1]products!$A$1:$G$1,0))</f>
        <v>0.5</v>
      </c>
      <c r="L378" s="4">
        <f>INDEX(products!$A$1:$G$49,MATCH(orders!$D378,products!$A$1:$A$49,0),MATCH(orders!L$1,products!$A$1:$G$1,0))</f>
        <v>5.97</v>
      </c>
      <c r="M378" s="4">
        <f t="shared" si="15"/>
        <v>5.97</v>
      </c>
      <c r="N378" t="str">
        <f t="shared" si="16"/>
        <v>Робуста</v>
      </c>
      <c r="O378" t="str">
        <f t="shared" si="17"/>
        <v>Средняя</v>
      </c>
      <c r="P378" t="str">
        <f>_xlfn.XLOOKUP(orders[[#This Row],[Customer ID]],customers!$A$1:$A$1001,customers!$I$1:$I$1001,,0)</f>
        <v>Yes</v>
      </c>
    </row>
    <row r="379" spans="1:16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_xlfn.XLOOKUP(C379,customers!$A$1:$A$1001,customers!$B$1:$B$1001,,0)</f>
        <v>Vanya Skullet</v>
      </c>
      <c r="G379" s="2" t="str" cm="1">
        <f t="array" ref="G379">IF(_xlfn.XLOOKUP(C379,customers!A378:$A$1001,customers!C378:$C$1001,,0)=0,"",(_xlfn.XLOOKUP(C379,customers!A378:$A$1001,customers!C378:$C$1001,,0)))</f>
        <v>vskulletah@tinyurl.com</v>
      </c>
      <c r="H379" s="2" t="str">
        <f>_xlfn.XLOOKUP(C379,customers!$A$1:$A$1001,customers!$G$1:$G$1001,,0)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8">
        <f>INDEX([1]products!$A$1:$G$49,MATCH([1]orders!$D379,[1]products!$A$1:$A$49,0),MATCH([1]orders!K$1,[1]products!$A$1:$G$1,0))</f>
        <v>0.2</v>
      </c>
      <c r="L379" s="4">
        <f>INDEX(products!$A$1:$G$49,MATCH(orders!$D379,products!$A$1:$A$49,0),MATCH(orders!L$1,products!$A$1:$G$1,0))</f>
        <v>2.6849999999999996</v>
      </c>
      <c r="M379" s="4">
        <f t="shared" si="15"/>
        <v>8.0549999999999997</v>
      </c>
      <c r="N379" t="str">
        <f t="shared" si="16"/>
        <v>Робуста</v>
      </c>
      <c r="O379" t="str">
        <f t="shared" si="17"/>
        <v>Сильная</v>
      </c>
      <c r="P379" t="str">
        <f>_xlfn.XLOOKUP(orders[[#This Row],[Customer ID]],customers!$A$1:$A$1001,customers!$I$1:$I$1001,,0)</f>
        <v>No</v>
      </c>
    </row>
    <row r="380" spans="1:16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_xlfn.XLOOKUP(C380,customers!$A$1:$A$1001,customers!$B$1:$B$1001,,0)</f>
        <v>Jany Rudeforth</v>
      </c>
      <c r="G380" s="2" t="str" cm="1">
        <f t="array" ref="G380">IF(_xlfn.XLOOKUP(C380,customers!A379:$A$1001,customers!C379:$C$1001,,0)=0,"",(_xlfn.XLOOKUP(C380,customers!A379:$A$1001,customers!C379:$C$1001,,0)))</f>
        <v>jrudeforthai@wunderground.com</v>
      </c>
      <c r="H380" s="2" t="str">
        <f>_xlfn.XLOOKUP(C380,customers!$A$1:$A$1001,customers!$G$1:$G$1001,,0)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8">
        <f>INDEX([1]products!$A$1:$G$49,MATCH([1]orders!$D380,[1]products!$A$1:$A$49,0),MATCH([1]orders!K$1,[1]products!$A$1:$G$1,0))</f>
        <v>0.5</v>
      </c>
      <c r="L380" s="4">
        <f>INDEX(products!$A$1:$G$49,MATCH(orders!$D380,products!$A$1:$A$49,0),MATCH(orders!L$1,products!$A$1:$G$1,0))</f>
        <v>7.77</v>
      </c>
      <c r="M380" s="4">
        <f t="shared" si="15"/>
        <v>23.31</v>
      </c>
      <c r="N380" t="str">
        <f t="shared" si="16"/>
        <v>Арабика</v>
      </c>
      <c r="O380" t="str">
        <f t="shared" si="17"/>
        <v>Легкая</v>
      </c>
      <c r="P380" t="str">
        <f>_xlfn.XLOOKUP(orders[[#This Row],[Customer ID]],customers!$A$1:$A$1001,customers!$I$1:$I$1001,,0)</f>
        <v>Yes</v>
      </c>
    </row>
    <row r="381" spans="1:16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_xlfn.XLOOKUP(C381,customers!$A$1:$A$1001,customers!$B$1:$B$1001,,0)</f>
        <v>Ashbey Tomaszewski</v>
      </c>
      <c r="G381" s="2" t="str" cm="1">
        <f t="array" ref="G381">IF(_xlfn.XLOOKUP(C381,customers!A380:$A$1001,customers!C380:$C$1001,,0)=0,"",(_xlfn.XLOOKUP(C381,customers!A380:$A$1001,customers!C380:$C$1001,,0)))</f>
        <v>atomaszewskiaj@answers.com</v>
      </c>
      <c r="H381" s="2" t="str">
        <f>_xlfn.XLOOKUP(C381,customers!$A$1:$A$1001,customers!$G$1:$G$1001,,0)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8">
        <f>INDEX([1]products!$A$1:$G$49,MATCH([1]orders!$D381,[1]products!$A$1:$A$49,0),MATCH([1]orders!K$1,[1]products!$A$1:$G$1,0))</f>
        <v>0.5</v>
      </c>
      <c r="L381" s="4">
        <f>INDEX(products!$A$1:$G$49,MATCH(orders!$D381,products!$A$1:$A$49,0),MATCH(orders!L$1,products!$A$1:$G$1,0))</f>
        <v>7.169999999999999</v>
      </c>
      <c r="M381" s="4">
        <f t="shared" si="15"/>
        <v>43.019999999999996</v>
      </c>
      <c r="N381" t="str">
        <f t="shared" si="16"/>
        <v>Робуста</v>
      </c>
      <c r="O381" t="str">
        <f t="shared" si="17"/>
        <v>Легкая</v>
      </c>
      <c r="P381" t="str">
        <f>_xlfn.XLOOKUP(orders[[#This Row],[Customer ID]],customers!$A$1:$A$1001,customers!$I$1:$I$1001,,0)</f>
        <v>Yes</v>
      </c>
    </row>
    <row r="382" spans="1:16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_xlfn.XLOOKUP(C382,customers!$A$1:$A$1001,customers!$B$1:$B$1001,,0)</f>
        <v>Flynn Antony</v>
      </c>
      <c r="G382" s="2" t="e" cm="1">
        <f t="array" ref="G382">IF(_xlfn.XLOOKUP(C382,customers!A381:$A$1001,customers!C381:$C$1001,,0)=0,"",(_xlfn.XLOOKUP(C382,customers!A381:$A$1001,customers!C381:$C$1001,,0)))</f>
        <v>#N/A</v>
      </c>
      <c r="H382" s="2" t="str">
        <f>_xlfn.XLOOKUP(C382,customers!$A$1:$A$1001,customers!$G$1:$G$1001,,0)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8">
        <f>INDEX([1]products!$A$1:$G$49,MATCH([1]orders!$D382,[1]products!$A$1:$A$49,0),MATCH([1]orders!K$1,[1]products!$A$1:$G$1,0))</f>
        <v>0.5</v>
      </c>
      <c r="L382" s="4">
        <f>INDEX(products!$A$1:$G$49,MATCH(orders!$D382,products!$A$1:$A$49,0),MATCH(orders!L$1,products!$A$1:$G$1,0))</f>
        <v>7.77</v>
      </c>
      <c r="M382" s="4">
        <f t="shared" si="15"/>
        <v>23.31</v>
      </c>
      <c r="N382" t="str">
        <f t="shared" si="16"/>
        <v>Либерика</v>
      </c>
      <c r="O382" t="str">
        <f t="shared" si="17"/>
        <v>Сильная</v>
      </c>
      <c r="P382" t="str">
        <f>_xlfn.XLOOKUP(orders[[#This Row],[Customer ID]],customers!$A$1:$A$1001,customers!$I$1:$I$1001,,0)</f>
        <v>No</v>
      </c>
    </row>
    <row r="383" spans="1:16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_xlfn.XLOOKUP(C383,customers!$A$1:$A$1001,customers!$B$1:$B$1001,,0)</f>
        <v>Pren Bess</v>
      </c>
      <c r="G383" s="2" t="str" cm="1">
        <f t="array" ref="G383">IF(_xlfn.XLOOKUP(C383,customers!A382:$A$1001,customers!C382:$C$1001,,0)=0,"",(_xlfn.XLOOKUP(C383,customers!A382:$A$1001,customers!C382:$C$1001,,0)))</f>
        <v>pbessal@qq.com</v>
      </c>
      <c r="H383" s="2" t="str">
        <f>_xlfn.XLOOKUP(C383,customers!$A$1:$A$1001,customers!$G$1:$G$1001,,0)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8">
        <f>INDEX([1]products!$A$1:$G$49,MATCH([1]orders!$D383,[1]products!$A$1:$A$49,0),MATCH([1]orders!K$1,[1]products!$A$1:$G$1,0))</f>
        <v>0.2</v>
      </c>
      <c r="L383" s="4">
        <f>INDEX(products!$A$1:$G$49,MATCH(orders!$D383,products!$A$1:$A$49,0),MATCH(orders!L$1,products!$A$1:$G$1,0))</f>
        <v>2.9849999999999999</v>
      </c>
      <c r="M383" s="4">
        <f t="shared" si="15"/>
        <v>14.924999999999999</v>
      </c>
      <c r="N383" t="str">
        <f t="shared" si="16"/>
        <v>Арабика</v>
      </c>
      <c r="O383" t="str">
        <f t="shared" si="17"/>
        <v>Сильная</v>
      </c>
      <c r="P383" t="str">
        <f>_xlfn.XLOOKUP(orders[[#This Row],[Customer ID]],customers!$A$1:$A$1001,customers!$I$1:$I$1001,,0)</f>
        <v>Yes</v>
      </c>
    </row>
    <row r="384" spans="1:16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_xlfn.XLOOKUP(C384,customers!$A$1:$A$1001,customers!$B$1:$B$1001,,0)</f>
        <v>Elka Windress</v>
      </c>
      <c r="G384" s="2" t="str" cm="1">
        <f t="array" ref="G384">IF(_xlfn.XLOOKUP(C384,customers!A383:$A$1001,customers!C383:$C$1001,,0)=0,"",(_xlfn.XLOOKUP(C384,customers!A383:$A$1001,customers!C383:$C$1001,,0)))</f>
        <v>ewindressam@marketwatch.com</v>
      </c>
      <c r="H384" s="2" t="str">
        <f>_xlfn.XLOOKUP(C384,customers!$A$1:$A$1001,customers!$G$1:$G$1001,,0)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8">
        <f>INDEX([1]products!$A$1:$G$49,MATCH([1]orders!$D384,[1]products!$A$1:$A$49,0),MATCH([1]orders!K$1,[1]products!$A$1:$G$1,0))</f>
        <v>0.5</v>
      </c>
      <c r="L384" s="4">
        <f>INDEX(products!$A$1:$G$49,MATCH(orders!$D384,products!$A$1:$A$49,0),MATCH(orders!L$1,products!$A$1:$G$1,0))</f>
        <v>7.29</v>
      </c>
      <c r="M384" s="4">
        <f t="shared" si="15"/>
        <v>21.87</v>
      </c>
      <c r="N384" t="str">
        <f t="shared" si="16"/>
        <v>Эксцельса</v>
      </c>
      <c r="O384" t="str">
        <f t="shared" si="17"/>
        <v>Сильная</v>
      </c>
      <c r="P384" t="str">
        <f>_xlfn.XLOOKUP(orders[[#This Row],[Customer ID]],customers!$A$1:$A$1001,customers!$I$1:$I$1001,,0)</f>
        <v>No</v>
      </c>
    </row>
    <row r="385" spans="1:16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_xlfn.XLOOKUP(C385,customers!$A$1:$A$1001,customers!$B$1:$B$1001,,0)</f>
        <v>Marty Kidstoun</v>
      </c>
      <c r="G385" s="2" t="str" cm="1">
        <f t="array" ref="G385">IF(_xlfn.XLOOKUP(C385,customers!A384:$A$1001,customers!C384:$C$1001,,0)=0,"",(_xlfn.XLOOKUP(C385,customers!A384:$A$1001,customers!C384:$C$1001,,0)))</f>
        <v/>
      </c>
      <c r="H385" s="2" t="str">
        <f>_xlfn.XLOOKUP(C385,customers!$A$1:$A$1001,customers!$G$1:$G$1001,,0)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8">
        <f>INDEX([1]products!$A$1:$G$49,MATCH([1]orders!$D385,[1]products!$A$1:$A$49,0),MATCH([1]orders!K$1,[1]products!$A$1:$G$1,0))</f>
        <v>0.5</v>
      </c>
      <c r="L385" s="4">
        <f>INDEX(products!$A$1:$G$49,MATCH(orders!$D385,products!$A$1:$A$49,0),MATCH(orders!L$1,products!$A$1:$G$1,0))</f>
        <v>8.91</v>
      </c>
      <c r="M385" s="4">
        <f t="shared" si="15"/>
        <v>53.46</v>
      </c>
      <c r="N385" t="str">
        <f t="shared" si="16"/>
        <v>Эксцельса</v>
      </c>
      <c r="O385" t="str">
        <f t="shared" si="17"/>
        <v>Легкая</v>
      </c>
      <c r="P385" t="str">
        <f>_xlfn.XLOOKUP(orders[[#This Row],[Customer ID]],customers!$A$1:$A$1001,customers!$I$1:$I$1001,,0)</f>
        <v>Yes</v>
      </c>
    </row>
    <row r="386" spans="1:16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_xlfn.XLOOKUP(C386,customers!$A$1:$A$1001,customers!$B$1:$B$1001,,0)</f>
        <v>Nickey Dimbleby</v>
      </c>
      <c r="G386" s="2" t="str" cm="1">
        <f t="array" ref="G386">IF(_xlfn.XLOOKUP(C386,customers!A385:$A$1001,customers!C385:$C$1001,,0)=0,"",(_xlfn.XLOOKUP(C386,customers!A385:$A$1001,customers!C385:$C$1001,,0)))</f>
        <v/>
      </c>
      <c r="H386" s="2" t="str">
        <f>_xlfn.XLOOKUP(C386,customers!$A$1:$A$1001,customers!$G$1:$G$1001,,0)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8">
        <f>INDEX([1]products!$A$1:$G$49,MATCH([1]orders!$D386,[1]products!$A$1:$A$49,0),MATCH([1]orders!K$1,[1]products!$A$1:$G$1,0))</f>
        <v>2.5</v>
      </c>
      <c r="L386" s="4">
        <f>INDEX(products!$A$1:$G$49,MATCH(orders!$D386,products!$A$1:$A$49,0),MATCH(orders!L$1,products!$A$1:$G$1,0))</f>
        <v>29.784999999999997</v>
      </c>
      <c r="M386" s="4">
        <f t="shared" si="15"/>
        <v>119.13999999999999</v>
      </c>
      <c r="N386" t="str">
        <f t="shared" si="16"/>
        <v>Арабика</v>
      </c>
      <c r="O386" t="str">
        <f t="shared" si="17"/>
        <v>Легкая</v>
      </c>
      <c r="P386" t="str">
        <f>_xlfn.XLOOKUP(orders[[#This Row],[Customer ID]],customers!$A$1:$A$1001,customers!$I$1:$I$1001,,0)</f>
        <v>No</v>
      </c>
    </row>
    <row r="387" spans="1:16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_xlfn.XLOOKUP(C387,customers!$A$1:$A$1001,customers!$B$1:$B$1001,,0)</f>
        <v>Virgil Baumadier</v>
      </c>
      <c r="G387" s="2" t="str" cm="1">
        <f t="array" ref="G387">IF(_xlfn.XLOOKUP(C387,customers!A386:$A$1001,customers!C386:$C$1001,,0)=0,"",(_xlfn.XLOOKUP(C387,customers!A386:$A$1001,customers!C386:$C$1001,,0)))</f>
        <v>vbaumadierap@google.cn</v>
      </c>
      <c r="H387" s="2" t="str">
        <f>_xlfn.XLOOKUP(C387,customers!$A$1:$A$1001,customers!$G$1:$G$1001,,0)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8">
        <f>INDEX([1]products!$A$1:$G$49,MATCH([1]orders!$D387,[1]products!$A$1:$A$49,0),MATCH([1]orders!K$1,[1]products!$A$1:$G$1,0))</f>
        <v>0.5</v>
      </c>
      <c r="L387" s="4">
        <f>INDEX(products!$A$1:$G$49,MATCH(orders!$D387,products!$A$1:$A$49,0),MATCH(orders!L$1,products!$A$1:$G$1,0))</f>
        <v>8.73</v>
      </c>
      <c r="M387" s="4">
        <f t="shared" ref="M387:M450" si="18">L387*E387</f>
        <v>43.650000000000006</v>
      </c>
      <c r="N387" t="str">
        <f t="shared" ref="N387:N450" si="19">IF(I387="Rob","Робуста",IF(I387="Exc","Эксцельса",IF(I387="Ara","Арабика",IF(I387="Lib","Либерика",""))))</f>
        <v>Либерика</v>
      </c>
      <c r="O387" t="str">
        <f t="shared" ref="O387:O450" si="20">IF(J387="M","Средняя",IF(J387="L","Легкая",IF(J387="D","Сильная","")))</f>
        <v>Средняя</v>
      </c>
      <c r="P387" t="str">
        <f>_xlfn.XLOOKUP(orders[[#This Row],[Customer ID]],customers!$A$1:$A$1001,customers!$I$1:$I$1001,,0)</f>
        <v>Yes</v>
      </c>
    </row>
    <row r="388" spans="1:16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_xlfn.XLOOKUP(C388,customers!$A$1:$A$1001,customers!$B$1:$B$1001,,0)</f>
        <v>Lenore Messenbird</v>
      </c>
      <c r="G388" s="2" t="str" cm="1">
        <f t="array" ref="G388">IF(_xlfn.XLOOKUP(C388,customers!A387:$A$1001,customers!C387:$C$1001,,0)=0,"",(_xlfn.XLOOKUP(C388,customers!A387:$A$1001,customers!C387:$C$1001,,0)))</f>
        <v/>
      </c>
      <c r="H388" s="2" t="str">
        <f>_xlfn.XLOOKUP(C388,customers!$A$1:$A$1001,customers!$G$1:$G$1001,,0)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8">
        <f>INDEX([1]products!$A$1:$G$49,MATCH([1]orders!$D388,[1]products!$A$1:$A$49,0),MATCH([1]orders!K$1,[1]products!$A$1:$G$1,0))</f>
        <v>0.2</v>
      </c>
      <c r="L388" s="4">
        <f>INDEX(products!$A$1:$G$49,MATCH(orders!$D388,products!$A$1:$A$49,0),MATCH(orders!L$1,products!$A$1:$G$1,0))</f>
        <v>2.9849999999999999</v>
      </c>
      <c r="M388" s="4">
        <f t="shared" si="18"/>
        <v>17.91</v>
      </c>
      <c r="N388" t="str">
        <f t="shared" si="19"/>
        <v>Арабика</v>
      </c>
      <c r="O388" t="str">
        <f t="shared" si="20"/>
        <v>Сильная</v>
      </c>
      <c r="P388" t="str">
        <f>_xlfn.XLOOKUP(orders[[#This Row],[Customer ID]],customers!$A$1:$A$1001,customers!$I$1:$I$1001,,0)</f>
        <v>Yes</v>
      </c>
    </row>
    <row r="389" spans="1:16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_xlfn.XLOOKUP(C389,customers!$A$1:$A$1001,customers!$B$1:$B$1001,,0)</f>
        <v>Shirleen Welds</v>
      </c>
      <c r="G389" s="2" t="str" cm="1">
        <f t="array" ref="G389">IF(_xlfn.XLOOKUP(C389,customers!A388:$A$1001,customers!C388:$C$1001,,0)=0,"",(_xlfn.XLOOKUP(C389,customers!A388:$A$1001,customers!C388:$C$1001,,0)))</f>
        <v>sweldsar@wired.com</v>
      </c>
      <c r="H389" s="2" t="str">
        <f>_xlfn.XLOOKUP(C389,customers!$A$1:$A$1001,customers!$G$1:$G$1001,,0)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8">
        <f>INDEX([1]products!$A$1:$G$49,MATCH([1]orders!$D389,[1]products!$A$1:$A$49,0),MATCH([1]orders!K$1,[1]products!$A$1:$G$1,0))</f>
        <v>1</v>
      </c>
      <c r="L389" s="4">
        <f>INDEX(products!$A$1:$G$49,MATCH(orders!$D389,products!$A$1:$A$49,0),MATCH(orders!L$1,products!$A$1:$G$1,0))</f>
        <v>14.85</v>
      </c>
      <c r="M389" s="4">
        <f t="shared" si="18"/>
        <v>74.25</v>
      </c>
      <c r="N389" t="str">
        <f t="shared" si="19"/>
        <v>Эксцельса</v>
      </c>
      <c r="O389" t="str">
        <f t="shared" si="20"/>
        <v>Легкая</v>
      </c>
      <c r="P389" t="str">
        <f>_xlfn.XLOOKUP(orders[[#This Row],[Customer ID]],customers!$A$1:$A$1001,customers!$I$1:$I$1001,,0)</f>
        <v>Yes</v>
      </c>
    </row>
    <row r="390" spans="1:16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_xlfn.XLOOKUP(C390,customers!$A$1:$A$1001,customers!$B$1:$B$1001,,0)</f>
        <v>Maisie Sarvar</v>
      </c>
      <c r="G390" s="2" t="str" cm="1">
        <f t="array" ref="G390">IF(_xlfn.XLOOKUP(C390,customers!A389:$A$1001,customers!C389:$C$1001,,0)=0,"",(_xlfn.XLOOKUP(C390,customers!A389:$A$1001,customers!C389:$C$1001,,0)))</f>
        <v>msarvaras@artisteer.com</v>
      </c>
      <c r="H390" s="2" t="str">
        <f>_xlfn.XLOOKUP(C390,customers!$A$1:$A$1001,customers!$G$1:$G$1001,,0)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8">
        <f>INDEX([1]products!$A$1:$G$49,MATCH([1]orders!$D390,[1]products!$A$1:$A$49,0),MATCH([1]orders!K$1,[1]products!$A$1:$G$1,0))</f>
        <v>0.2</v>
      </c>
      <c r="L390" s="4">
        <f>INDEX(products!$A$1:$G$49,MATCH(orders!$D390,products!$A$1:$A$49,0),MATCH(orders!L$1,products!$A$1:$G$1,0))</f>
        <v>3.8849999999999998</v>
      </c>
      <c r="M390" s="4">
        <f t="shared" si="18"/>
        <v>11.654999999999999</v>
      </c>
      <c r="N390" t="str">
        <f t="shared" si="19"/>
        <v>Либерика</v>
      </c>
      <c r="O390" t="str">
        <f t="shared" si="20"/>
        <v>Сильная</v>
      </c>
      <c r="P390" t="str">
        <f>_xlfn.XLOOKUP(orders[[#This Row],[Customer ID]],customers!$A$1:$A$1001,customers!$I$1:$I$1001,,0)</f>
        <v>Yes</v>
      </c>
    </row>
    <row r="391" spans="1:16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_xlfn.XLOOKUP(C391,customers!$A$1:$A$1001,customers!$B$1:$B$1001,,0)</f>
        <v>Andrej Havick</v>
      </c>
      <c r="G391" s="2" t="str" cm="1">
        <f t="array" ref="G391">IF(_xlfn.XLOOKUP(C391,customers!A390:$A$1001,customers!C390:$C$1001,,0)=0,"",(_xlfn.XLOOKUP(C391,customers!A390:$A$1001,customers!C390:$C$1001,,0)))</f>
        <v>ahavickat@nsw.gov.au</v>
      </c>
      <c r="H391" s="2" t="str">
        <f>_xlfn.XLOOKUP(C391,customers!$A$1:$A$1001,customers!$G$1:$G$1001,,0)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8">
        <f>INDEX([1]products!$A$1:$G$49,MATCH([1]orders!$D391,[1]products!$A$1:$A$49,0),MATCH([1]orders!K$1,[1]products!$A$1:$G$1,0))</f>
        <v>0.5</v>
      </c>
      <c r="L391" s="4">
        <f>INDEX(products!$A$1:$G$49,MATCH(orders!$D391,products!$A$1:$A$49,0),MATCH(orders!L$1,products!$A$1:$G$1,0))</f>
        <v>7.77</v>
      </c>
      <c r="M391" s="4">
        <f t="shared" si="18"/>
        <v>23.31</v>
      </c>
      <c r="N391" t="str">
        <f t="shared" si="19"/>
        <v>Либерика</v>
      </c>
      <c r="O391" t="str">
        <f t="shared" si="20"/>
        <v>Сильная</v>
      </c>
      <c r="P391" t="str">
        <f>_xlfn.XLOOKUP(orders[[#This Row],[Customer ID]],customers!$A$1:$A$1001,customers!$I$1:$I$1001,,0)</f>
        <v>Yes</v>
      </c>
    </row>
    <row r="392" spans="1:16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_xlfn.XLOOKUP(C392,customers!$A$1:$A$1001,customers!$B$1:$B$1001,,0)</f>
        <v>Sloan Diviny</v>
      </c>
      <c r="G392" s="2" t="str" cm="1">
        <f t="array" ref="G392">IF(_xlfn.XLOOKUP(C392,customers!A391:$A$1001,customers!C391:$C$1001,,0)=0,"",(_xlfn.XLOOKUP(C392,customers!A391:$A$1001,customers!C391:$C$1001,,0)))</f>
        <v>sdivinyau@ask.com</v>
      </c>
      <c r="H392" s="2" t="str">
        <f>_xlfn.XLOOKUP(C392,customers!$A$1:$A$1001,customers!$G$1:$G$1001,,0)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8">
        <f>INDEX([1]products!$A$1:$G$49,MATCH([1]orders!$D392,[1]products!$A$1:$A$49,0),MATCH([1]orders!K$1,[1]products!$A$1:$G$1,0))</f>
        <v>0.5</v>
      </c>
      <c r="L392" s="4">
        <f>INDEX(products!$A$1:$G$49,MATCH(orders!$D392,products!$A$1:$A$49,0),MATCH(orders!L$1,products!$A$1:$G$1,0))</f>
        <v>7.29</v>
      </c>
      <c r="M392" s="4">
        <f t="shared" si="18"/>
        <v>14.58</v>
      </c>
      <c r="N392" t="str">
        <f t="shared" si="19"/>
        <v>Эксцельса</v>
      </c>
      <c r="O392" t="str">
        <f t="shared" si="20"/>
        <v>Сильная</v>
      </c>
      <c r="P392" t="str">
        <f>_xlfn.XLOOKUP(orders[[#This Row],[Customer ID]],customers!$A$1:$A$1001,customers!$I$1:$I$1001,,0)</f>
        <v>Yes</v>
      </c>
    </row>
    <row r="393" spans="1:16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_xlfn.XLOOKUP(C393,customers!$A$1:$A$1001,customers!$B$1:$B$1001,,0)</f>
        <v>Itch Norquoy</v>
      </c>
      <c r="G393" s="2" t="str" cm="1">
        <f t="array" ref="G393">IF(_xlfn.XLOOKUP(C393,customers!A392:$A$1001,customers!C392:$C$1001,,0)=0,"",(_xlfn.XLOOKUP(C393,customers!A392:$A$1001,customers!C392:$C$1001,,0)))</f>
        <v>inorquoyav@businessweek.com</v>
      </c>
      <c r="H393" s="2" t="str">
        <f>_xlfn.XLOOKUP(C393,customers!$A$1:$A$1001,customers!$G$1:$G$1001,,0)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8">
        <f>INDEX([1]products!$A$1:$G$49,MATCH([1]orders!$D393,[1]products!$A$1:$A$49,0),MATCH([1]orders!K$1,[1]products!$A$1:$G$1,0))</f>
        <v>0.5</v>
      </c>
      <c r="L393" s="4">
        <f>INDEX(products!$A$1:$G$49,MATCH(orders!$D393,products!$A$1:$A$49,0),MATCH(orders!L$1,products!$A$1:$G$1,0))</f>
        <v>6.75</v>
      </c>
      <c r="M393" s="4">
        <f t="shared" si="18"/>
        <v>13.5</v>
      </c>
      <c r="N393" t="str">
        <f t="shared" si="19"/>
        <v>Арабика</v>
      </c>
      <c r="O393" t="str">
        <f t="shared" si="20"/>
        <v>Средняя</v>
      </c>
      <c r="P393" t="str">
        <f>_xlfn.XLOOKUP(orders[[#This Row],[Customer ID]],customers!$A$1:$A$1001,customers!$I$1:$I$1001,,0)</f>
        <v>No</v>
      </c>
    </row>
    <row r="394" spans="1:16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_xlfn.XLOOKUP(C394,customers!$A$1:$A$1001,customers!$B$1:$B$1001,,0)</f>
        <v>Anson Iddison</v>
      </c>
      <c r="G394" s="2" t="str" cm="1">
        <f t="array" ref="G394">IF(_xlfn.XLOOKUP(C394,customers!A393:$A$1001,customers!C393:$C$1001,,0)=0,"",(_xlfn.XLOOKUP(C394,customers!A393:$A$1001,customers!C393:$C$1001,,0)))</f>
        <v>aiddisonaw@usa.gov</v>
      </c>
      <c r="H394" s="2" t="str">
        <f>_xlfn.XLOOKUP(C394,customers!$A$1:$A$1001,customers!$G$1:$G$1001,,0)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8">
        <f>INDEX([1]products!$A$1:$G$49,MATCH([1]orders!$D394,[1]products!$A$1:$A$49,0),MATCH([1]orders!K$1,[1]products!$A$1:$G$1,0))</f>
        <v>1</v>
      </c>
      <c r="L394" s="4">
        <f>INDEX(products!$A$1:$G$49,MATCH(orders!$D394,products!$A$1:$A$49,0),MATCH(orders!L$1,products!$A$1:$G$1,0))</f>
        <v>14.85</v>
      </c>
      <c r="M394" s="4">
        <f t="shared" si="18"/>
        <v>89.1</v>
      </c>
      <c r="N394" t="str">
        <f t="shared" si="19"/>
        <v>Эксцельса</v>
      </c>
      <c r="O394" t="str">
        <f t="shared" si="20"/>
        <v>Легкая</v>
      </c>
      <c r="P394" t="str">
        <f>_xlfn.XLOOKUP(orders[[#This Row],[Customer ID]],customers!$A$1:$A$1001,customers!$I$1:$I$1001,,0)</f>
        <v>No</v>
      </c>
    </row>
    <row r="395" spans="1:16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_xlfn.XLOOKUP(C395,customers!$A$1:$A$1001,customers!$B$1:$B$1001,,0)</f>
        <v>Anson Iddison</v>
      </c>
      <c r="G395" s="2" t="str" cm="1">
        <f t="array" ref="G395">IF(_xlfn.XLOOKUP(C395,customers!A394:$A$1001,customers!C394:$C$1001,,0)=0,"",(_xlfn.XLOOKUP(C395,customers!A394:$A$1001,customers!C394:$C$1001,,0)))</f>
        <v>aiddisonaw@usa.gov</v>
      </c>
      <c r="H395" s="2" t="str">
        <f>_xlfn.XLOOKUP(C395,customers!$A$1:$A$1001,customers!$G$1:$G$1001,,0)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8">
        <f>INDEX([1]products!$A$1:$G$49,MATCH([1]orders!$D395,[1]products!$A$1:$A$49,0),MATCH([1]orders!K$1,[1]products!$A$1:$G$1,0))</f>
        <v>0.2</v>
      </c>
      <c r="L395" s="4">
        <f>INDEX(products!$A$1:$G$49,MATCH(orders!$D395,products!$A$1:$A$49,0),MATCH(orders!L$1,products!$A$1:$G$1,0))</f>
        <v>3.8849999999999998</v>
      </c>
      <c r="M395" s="4">
        <f t="shared" si="18"/>
        <v>3.8849999999999998</v>
      </c>
      <c r="N395" t="str">
        <f t="shared" si="19"/>
        <v>Арабика</v>
      </c>
      <c r="O395" t="str">
        <f t="shared" si="20"/>
        <v>Легкая</v>
      </c>
      <c r="P395" t="str">
        <f>_xlfn.XLOOKUP(orders[[#This Row],[Customer ID]],customers!$A$1:$A$1001,customers!$I$1:$I$1001,,0)</f>
        <v>No</v>
      </c>
    </row>
    <row r="396" spans="1:16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_xlfn.XLOOKUP(C396,customers!$A$1:$A$1001,customers!$B$1:$B$1001,,0)</f>
        <v>Randal Longfield</v>
      </c>
      <c r="G396" s="2" t="str" cm="1">
        <f t="array" ref="G396">IF(_xlfn.XLOOKUP(C396,customers!A395:$A$1001,customers!C395:$C$1001,,0)=0,"",(_xlfn.XLOOKUP(C396,customers!A395:$A$1001,customers!C395:$C$1001,,0)))</f>
        <v>rlongfielday@bluehost.com</v>
      </c>
      <c r="H396" s="2" t="str">
        <f>_xlfn.XLOOKUP(C396,customers!$A$1:$A$1001,customers!$G$1:$G$1001,,0)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8">
        <f>INDEX([1]products!$A$1:$G$49,MATCH([1]orders!$D396,[1]products!$A$1:$A$49,0),MATCH([1]orders!K$1,[1]products!$A$1:$G$1,0))</f>
        <v>2.5</v>
      </c>
      <c r="L396" s="4">
        <f>INDEX(products!$A$1:$G$49,MATCH(orders!$D396,products!$A$1:$A$49,0),MATCH(orders!L$1,products!$A$1:$G$1,0))</f>
        <v>27.484999999999996</v>
      </c>
      <c r="M396" s="4">
        <f t="shared" si="18"/>
        <v>109.93999999999998</v>
      </c>
      <c r="N396" t="str">
        <f t="shared" si="19"/>
        <v>Робуста</v>
      </c>
      <c r="O396" t="str">
        <f t="shared" si="20"/>
        <v>Легкая</v>
      </c>
      <c r="P396" t="str">
        <f>_xlfn.XLOOKUP(orders[[#This Row],[Customer ID]],customers!$A$1:$A$1001,customers!$I$1:$I$1001,,0)</f>
        <v>No</v>
      </c>
    </row>
    <row r="397" spans="1:16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_xlfn.XLOOKUP(C397,customers!$A$1:$A$1001,customers!$B$1:$B$1001,,0)</f>
        <v>Gregorius Kislingbury</v>
      </c>
      <c r="G397" s="2" t="str" cm="1">
        <f t="array" ref="G397">IF(_xlfn.XLOOKUP(C397,customers!A396:$A$1001,customers!C396:$C$1001,,0)=0,"",(_xlfn.XLOOKUP(C397,customers!A396:$A$1001,customers!C396:$C$1001,,0)))</f>
        <v>gkislingburyaz@samsung.com</v>
      </c>
      <c r="H397" s="2" t="str">
        <f>_xlfn.XLOOKUP(C397,customers!$A$1:$A$1001,customers!$G$1:$G$1001,,0)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8">
        <f>INDEX([1]products!$A$1:$G$49,MATCH([1]orders!$D397,[1]products!$A$1:$A$49,0),MATCH([1]orders!K$1,[1]products!$A$1:$G$1,0))</f>
        <v>0.5</v>
      </c>
      <c r="L397" s="4">
        <f>INDEX(products!$A$1:$G$49,MATCH(orders!$D397,products!$A$1:$A$49,0),MATCH(orders!L$1,products!$A$1:$G$1,0))</f>
        <v>7.77</v>
      </c>
      <c r="M397" s="4">
        <f t="shared" si="18"/>
        <v>46.62</v>
      </c>
      <c r="N397" t="str">
        <f t="shared" si="19"/>
        <v>Либерика</v>
      </c>
      <c r="O397" t="str">
        <f t="shared" si="20"/>
        <v>Сильная</v>
      </c>
      <c r="P397" t="str">
        <f>_xlfn.XLOOKUP(orders[[#This Row],[Customer ID]],customers!$A$1:$A$1001,customers!$I$1:$I$1001,,0)</f>
        <v>Yes</v>
      </c>
    </row>
    <row r="398" spans="1:16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_xlfn.XLOOKUP(C398,customers!$A$1:$A$1001,customers!$B$1:$B$1001,,0)</f>
        <v>Xenos Gibbons</v>
      </c>
      <c r="G398" s="2" t="str" cm="1">
        <f t="array" ref="G398">IF(_xlfn.XLOOKUP(C398,customers!A397:$A$1001,customers!C397:$C$1001,,0)=0,"",(_xlfn.XLOOKUP(C398,customers!A397:$A$1001,customers!C397:$C$1001,,0)))</f>
        <v>xgibbonsb0@artisteer.com</v>
      </c>
      <c r="H398" s="2" t="str">
        <f>_xlfn.XLOOKUP(C398,customers!$A$1:$A$1001,customers!$G$1:$G$1001,,0)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8">
        <f>INDEX([1]products!$A$1:$G$49,MATCH([1]orders!$D398,[1]products!$A$1:$A$49,0),MATCH([1]orders!K$1,[1]products!$A$1:$G$1,0))</f>
        <v>0.5</v>
      </c>
      <c r="L398" s="4">
        <f>INDEX(products!$A$1:$G$49,MATCH(orders!$D398,products!$A$1:$A$49,0),MATCH(orders!L$1,products!$A$1:$G$1,0))</f>
        <v>7.77</v>
      </c>
      <c r="M398" s="4">
        <f t="shared" si="18"/>
        <v>38.849999999999994</v>
      </c>
      <c r="N398" t="str">
        <f t="shared" si="19"/>
        <v>Арабика</v>
      </c>
      <c r="O398" t="str">
        <f t="shared" si="20"/>
        <v>Легкая</v>
      </c>
      <c r="P398" t="str">
        <f>_xlfn.XLOOKUP(orders[[#This Row],[Customer ID]],customers!$A$1:$A$1001,customers!$I$1:$I$1001,,0)</f>
        <v>No</v>
      </c>
    </row>
    <row r="399" spans="1:16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_xlfn.XLOOKUP(C399,customers!$A$1:$A$1001,customers!$B$1:$B$1001,,0)</f>
        <v>Fleur Parres</v>
      </c>
      <c r="G399" s="2" t="str" cm="1">
        <f t="array" ref="G399">IF(_xlfn.XLOOKUP(C399,customers!A398:$A$1001,customers!C398:$C$1001,,0)=0,"",(_xlfn.XLOOKUP(C399,customers!A398:$A$1001,customers!C398:$C$1001,,0)))</f>
        <v>fparresb1@imageshack.us</v>
      </c>
      <c r="H399" s="2" t="str">
        <f>_xlfn.XLOOKUP(C399,customers!$A$1:$A$1001,customers!$G$1:$G$1001,,0)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8">
        <f>INDEX([1]products!$A$1:$G$49,MATCH([1]orders!$D399,[1]products!$A$1:$A$49,0),MATCH([1]orders!K$1,[1]products!$A$1:$G$1,0))</f>
        <v>0.5</v>
      </c>
      <c r="L399" s="4">
        <f>INDEX(products!$A$1:$G$49,MATCH(orders!$D399,products!$A$1:$A$49,0),MATCH(orders!L$1,products!$A$1:$G$1,0))</f>
        <v>7.77</v>
      </c>
      <c r="M399" s="4">
        <f t="shared" si="18"/>
        <v>31.08</v>
      </c>
      <c r="N399" t="str">
        <f t="shared" si="19"/>
        <v>Либерика</v>
      </c>
      <c r="O399" t="str">
        <f t="shared" si="20"/>
        <v>Сильная</v>
      </c>
      <c r="P399" t="str">
        <f>_xlfn.XLOOKUP(orders[[#This Row],[Customer ID]],customers!$A$1:$A$1001,customers!$I$1:$I$1001,,0)</f>
        <v>Yes</v>
      </c>
    </row>
    <row r="400" spans="1:16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_xlfn.XLOOKUP(C400,customers!$A$1:$A$1001,customers!$B$1:$B$1001,,0)</f>
        <v>Gran Sibray</v>
      </c>
      <c r="G400" s="2" t="str" cm="1">
        <f t="array" ref="G400">IF(_xlfn.XLOOKUP(C400,customers!A399:$A$1001,customers!C399:$C$1001,,0)=0,"",(_xlfn.XLOOKUP(C400,customers!A399:$A$1001,customers!C399:$C$1001,,0)))</f>
        <v>gsibrayb2@wsj.com</v>
      </c>
      <c r="H400" s="2" t="str">
        <f>_xlfn.XLOOKUP(C400,customers!$A$1:$A$1001,customers!$G$1:$G$1001,,0)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8">
        <f>INDEX([1]products!$A$1:$G$49,MATCH([1]orders!$D400,[1]products!$A$1:$A$49,0),MATCH([1]orders!K$1,[1]products!$A$1:$G$1,0))</f>
        <v>0.2</v>
      </c>
      <c r="L400" s="4">
        <f>INDEX(products!$A$1:$G$49,MATCH(orders!$D400,products!$A$1:$A$49,0),MATCH(orders!L$1,products!$A$1:$G$1,0))</f>
        <v>2.9849999999999999</v>
      </c>
      <c r="M400" s="4">
        <f t="shared" si="18"/>
        <v>17.91</v>
      </c>
      <c r="N400" t="str">
        <f t="shared" si="19"/>
        <v>Арабика</v>
      </c>
      <c r="O400" t="str">
        <f t="shared" si="20"/>
        <v>Сильная</v>
      </c>
      <c r="P400" t="str">
        <f>_xlfn.XLOOKUP(orders[[#This Row],[Customer ID]],customers!$A$1:$A$1001,customers!$I$1:$I$1001,,0)</f>
        <v>Yes</v>
      </c>
    </row>
    <row r="401" spans="1:16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_xlfn.XLOOKUP(C401,customers!$A$1:$A$1001,customers!$B$1:$B$1001,,0)</f>
        <v>Ingelbert Hotchkin</v>
      </c>
      <c r="G401" s="2" t="str" cm="1">
        <f t="array" ref="G401">IF(_xlfn.XLOOKUP(C401,customers!A400:$A$1001,customers!C400:$C$1001,,0)=0,"",(_xlfn.XLOOKUP(C401,customers!A400:$A$1001,customers!C400:$C$1001,,0)))</f>
        <v>ihotchkinb3@mit.edu</v>
      </c>
      <c r="H401" s="2" t="str">
        <f>_xlfn.XLOOKUP(C401,customers!$A$1:$A$1001,customers!$G$1:$G$1001,,0)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8">
        <f>INDEX([1]products!$A$1:$G$49,MATCH([1]orders!$D401,[1]products!$A$1:$A$49,0),MATCH([1]orders!K$1,[1]products!$A$1:$G$1,0))</f>
        <v>2.5</v>
      </c>
      <c r="L401" s="4">
        <f>INDEX(products!$A$1:$G$49,MATCH(orders!$D401,products!$A$1:$A$49,0),MATCH(orders!L$1,products!$A$1:$G$1,0))</f>
        <v>27.945</v>
      </c>
      <c r="M401" s="4">
        <f t="shared" si="18"/>
        <v>167.67000000000002</v>
      </c>
      <c r="N401" t="str">
        <f t="shared" si="19"/>
        <v>Эксцельса</v>
      </c>
      <c r="O401" t="str">
        <f t="shared" si="20"/>
        <v>Сильная</v>
      </c>
      <c r="P401" t="str">
        <f>_xlfn.XLOOKUP(orders[[#This Row],[Customer ID]],customers!$A$1:$A$1001,customers!$I$1:$I$1001,,0)</f>
        <v>No</v>
      </c>
    </row>
    <row r="402" spans="1:16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_xlfn.XLOOKUP(C402,customers!$A$1:$A$1001,customers!$B$1:$B$1001,,0)</f>
        <v>Neely Broadberrie</v>
      </c>
      <c r="G402" s="2" t="str" cm="1">
        <f t="array" ref="G402">IF(_xlfn.XLOOKUP(C402,customers!A401:$A$1001,customers!C401:$C$1001,,0)=0,"",(_xlfn.XLOOKUP(C402,customers!A401:$A$1001,customers!C401:$C$1001,,0)))</f>
        <v>nbroadberrieb4@gnu.org</v>
      </c>
      <c r="H402" s="2" t="str">
        <f>_xlfn.XLOOKUP(C402,customers!$A$1:$A$1001,customers!$G$1:$G$1001,,0)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8">
        <f>INDEX([1]products!$A$1:$G$49,MATCH([1]orders!$D402,[1]products!$A$1:$A$49,0),MATCH([1]orders!K$1,[1]products!$A$1:$G$1,0))</f>
        <v>1</v>
      </c>
      <c r="L402" s="4">
        <f>INDEX(products!$A$1:$G$49,MATCH(orders!$D402,products!$A$1:$A$49,0),MATCH(orders!L$1,products!$A$1:$G$1,0))</f>
        <v>15.85</v>
      </c>
      <c r="M402" s="4">
        <f t="shared" si="18"/>
        <v>63.4</v>
      </c>
      <c r="N402" t="str">
        <f t="shared" si="19"/>
        <v>Либерика</v>
      </c>
      <c r="O402" t="str">
        <f t="shared" si="20"/>
        <v>Легкая</v>
      </c>
      <c r="P402" t="str">
        <f>_xlfn.XLOOKUP(orders[[#This Row],[Customer ID]],customers!$A$1:$A$1001,customers!$I$1:$I$1001,,0)</f>
        <v>No</v>
      </c>
    </row>
    <row r="403" spans="1:16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_xlfn.XLOOKUP(C403,customers!$A$1:$A$1001,customers!$B$1:$B$1001,,0)</f>
        <v>Rutger Pithcock</v>
      </c>
      <c r="G403" s="2" t="str" cm="1">
        <f t="array" ref="G403">IF(_xlfn.XLOOKUP(C403,customers!A402:$A$1001,customers!C402:$C$1001,,0)=0,"",(_xlfn.XLOOKUP(C403,customers!A402:$A$1001,customers!C402:$C$1001,,0)))</f>
        <v>rpithcockb5@yellowbook.com</v>
      </c>
      <c r="H403" s="2" t="str">
        <f>_xlfn.XLOOKUP(C403,customers!$A$1:$A$1001,customers!$G$1:$G$1001,,0)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8">
        <f>INDEX([1]products!$A$1:$G$49,MATCH([1]orders!$D403,[1]products!$A$1:$A$49,0),MATCH([1]orders!K$1,[1]products!$A$1:$G$1,0))</f>
        <v>0.2</v>
      </c>
      <c r="L403" s="4">
        <f>INDEX(products!$A$1:$G$49,MATCH(orders!$D403,products!$A$1:$A$49,0),MATCH(orders!L$1,products!$A$1:$G$1,0))</f>
        <v>4.3650000000000002</v>
      </c>
      <c r="M403" s="4">
        <f t="shared" si="18"/>
        <v>8.73</v>
      </c>
      <c r="N403" t="str">
        <f t="shared" si="19"/>
        <v>Либерика</v>
      </c>
      <c r="O403" t="str">
        <f t="shared" si="20"/>
        <v>Средняя</v>
      </c>
      <c r="P403" t="str">
        <f>_xlfn.XLOOKUP(orders[[#This Row],[Customer ID]],customers!$A$1:$A$1001,customers!$I$1:$I$1001,,0)</f>
        <v>Yes</v>
      </c>
    </row>
    <row r="404" spans="1:16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_xlfn.XLOOKUP(C404,customers!$A$1:$A$1001,customers!$B$1:$B$1001,,0)</f>
        <v>Gale Croysdale</v>
      </c>
      <c r="G404" s="2" t="str" cm="1">
        <f t="array" ref="G404">IF(_xlfn.XLOOKUP(C404,customers!A403:$A$1001,customers!C403:$C$1001,,0)=0,"",(_xlfn.XLOOKUP(C404,customers!A403:$A$1001,customers!C403:$C$1001,,0)))</f>
        <v>gcroysdaleb6@nih.gov</v>
      </c>
      <c r="H404" s="2" t="str">
        <f>_xlfn.XLOOKUP(C404,customers!$A$1:$A$1001,customers!$G$1:$G$1001,,0)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8">
        <f>INDEX([1]products!$A$1:$G$49,MATCH([1]orders!$D404,[1]products!$A$1:$A$49,0),MATCH([1]orders!K$1,[1]products!$A$1:$G$1,0))</f>
        <v>1</v>
      </c>
      <c r="L404" s="4">
        <f>INDEX(products!$A$1:$G$49,MATCH(orders!$D404,products!$A$1:$A$49,0),MATCH(orders!L$1,products!$A$1:$G$1,0))</f>
        <v>8.9499999999999993</v>
      </c>
      <c r="M404" s="4">
        <f t="shared" si="18"/>
        <v>26.849999999999998</v>
      </c>
      <c r="N404" t="str">
        <f t="shared" si="19"/>
        <v>Робуста</v>
      </c>
      <c r="O404" t="str">
        <f t="shared" si="20"/>
        <v>Сильная</v>
      </c>
      <c r="P404" t="str">
        <f>_xlfn.XLOOKUP(orders[[#This Row],[Customer ID]],customers!$A$1:$A$1001,customers!$I$1:$I$1001,,0)</f>
        <v>Yes</v>
      </c>
    </row>
    <row r="405" spans="1:16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_xlfn.XLOOKUP(C405,customers!$A$1:$A$1001,customers!$B$1:$B$1001,,0)</f>
        <v>Benedetto Gozzett</v>
      </c>
      <c r="G405" s="2" t="str" cm="1">
        <f t="array" ref="G405">IF(_xlfn.XLOOKUP(C405,customers!A404:$A$1001,customers!C404:$C$1001,,0)=0,"",(_xlfn.XLOOKUP(C405,customers!A404:$A$1001,customers!C404:$C$1001,,0)))</f>
        <v>bgozzettb7@github.com</v>
      </c>
      <c r="H405" s="2" t="str">
        <f>_xlfn.XLOOKUP(C405,customers!$A$1:$A$1001,customers!$G$1:$G$1001,,0)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8">
        <f>INDEX([1]products!$A$1:$G$49,MATCH([1]orders!$D405,[1]products!$A$1:$A$49,0),MATCH([1]orders!K$1,[1]products!$A$1:$G$1,0))</f>
        <v>0.2</v>
      </c>
      <c r="L405" s="4">
        <f>INDEX(products!$A$1:$G$49,MATCH(orders!$D405,products!$A$1:$A$49,0),MATCH(orders!L$1,products!$A$1:$G$1,0))</f>
        <v>4.7549999999999999</v>
      </c>
      <c r="M405" s="4">
        <f t="shared" si="18"/>
        <v>9.51</v>
      </c>
      <c r="N405" t="str">
        <f t="shared" si="19"/>
        <v>Либерика</v>
      </c>
      <c r="O405" t="str">
        <f t="shared" si="20"/>
        <v>Легкая</v>
      </c>
      <c r="P405" t="str">
        <f>_xlfn.XLOOKUP(orders[[#This Row],[Customer ID]],customers!$A$1:$A$1001,customers!$I$1:$I$1001,,0)</f>
        <v>No</v>
      </c>
    </row>
    <row r="406" spans="1:16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_xlfn.XLOOKUP(C406,customers!$A$1:$A$1001,customers!$B$1:$B$1001,,0)</f>
        <v>Tania Craggs</v>
      </c>
      <c r="G406" s="2" t="str" cm="1">
        <f t="array" ref="G406">IF(_xlfn.XLOOKUP(C406,customers!A405:$A$1001,customers!C405:$C$1001,,0)=0,"",(_xlfn.XLOOKUP(C406,customers!A405:$A$1001,customers!C405:$C$1001,,0)))</f>
        <v>tcraggsb8@house.gov</v>
      </c>
      <c r="H406" s="2" t="str">
        <f>_xlfn.XLOOKUP(C406,customers!$A$1:$A$1001,customers!$G$1:$G$1001,,0)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8">
        <f>INDEX([1]products!$A$1:$G$49,MATCH([1]orders!$D406,[1]products!$A$1:$A$49,0),MATCH([1]orders!K$1,[1]products!$A$1:$G$1,0))</f>
        <v>1</v>
      </c>
      <c r="L406" s="4">
        <f>INDEX(products!$A$1:$G$49,MATCH(orders!$D406,products!$A$1:$A$49,0),MATCH(orders!L$1,products!$A$1:$G$1,0))</f>
        <v>9.9499999999999993</v>
      </c>
      <c r="M406" s="4">
        <f t="shared" si="18"/>
        <v>39.799999999999997</v>
      </c>
      <c r="N406" t="str">
        <f t="shared" si="19"/>
        <v>Арабика</v>
      </c>
      <c r="O406" t="str">
        <f t="shared" si="20"/>
        <v>Сильная</v>
      </c>
      <c r="P406" t="str">
        <f>_xlfn.XLOOKUP(orders[[#This Row],[Customer ID]],customers!$A$1:$A$1001,customers!$I$1:$I$1001,,0)</f>
        <v>No</v>
      </c>
    </row>
    <row r="407" spans="1:16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_xlfn.XLOOKUP(C407,customers!$A$1:$A$1001,customers!$B$1:$B$1001,,0)</f>
        <v>Leonie Cullrford</v>
      </c>
      <c r="G407" s="2" t="str" cm="1">
        <f t="array" ref="G407">IF(_xlfn.XLOOKUP(C407,customers!A406:$A$1001,customers!C406:$C$1001,,0)=0,"",(_xlfn.XLOOKUP(C407,customers!A406:$A$1001,customers!C406:$C$1001,,0)))</f>
        <v>lcullrfordb9@xing.com</v>
      </c>
      <c r="H407" s="2" t="str">
        <f>_xlfn.XLOOKUP(C407,customers!$A$1:$A$1001,customers!$G$1:$G$1001,,0)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8">
        <f>INDEX([1]products!$A$1:$G$49,MATCH([1]orders!$D407,[1]products!$A$1:$A$49,0),MATCH([1]orders!K$1,[1]products!$A$1:$G$1,0))</f>
        <v>0.5</v>
      </c>
      <c r="L407" s="4">
        <f>INDEX(products!$A$1:$G$49,MATCH(orders!$D407,products!$A$1:$A$49,0),MATCH(orders!L$1,products!$A$1:$G$1,0))</f>
        <v>8.25</v>
      </c>
      <c r="M407" s="4">
        <f t="shared" si="18"/>
        <v>24.75</v>
      </c>
      <c r="N407" t="str">
        <f t="shared" si="19"/>
        <v>Эксцельса</v>
      </c>
      <c r="O407" t="str">
        <f t="shared" si="20"/>
        <v>Средняя</v>
      </c>
      <c r="P407" t="str">
        <f>_xlfn.XLOOKUP(orders[[#This Row],[Customer ID]],customers!$A$1:$A$1001,customers!$I$1:$I$1001,,0)</f>
        <v>Yes</v>
      </c>
    </row>
    <row r="408" spans="1:16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_xlfn.XLOOKUP(C408,customers!$A$1:$A$1001,customers!$B$1:$B$1001,,0)</f>
        <v>Auguste Rizon</v>
      </c>
      <c r="G408" s="2" t="str" cm="1">
        <f t="array" ref="G408">IF(_xlfn.XLOOKUP(C408,customers!A407:$A$1001,customers!C407:$C$1001,,0)=0,"",(_xlfn.XLOOKUP(C408,customers!A407:$A$1001,customers!C407:$C$1001,,0)))</f>
        <v>arizonba@xing.com</v>
      </c>
      <c r="H408" s="2" t="str">
        <f>_xlfn.XLOOKUP(C408,customers!$A$1:$A$1001,customers!$G$1:$G$1001,,0)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8">
        <f>INDEX([1]products!$A$1:$G$49,MATCH([1]orders!$D408,[1]products!$A$1:$A$49,0),MATCH([1]orders!K$1,[1]products!$A$1:$G$1,0))</f>
        <v>1</v>
      </c>
      <c r="L408" s="4">
        <f>INDEX(products!$A$1:$G$49,MATCH(orders!$D408,products!$A$1:$A$49,0),MATCH(orders!L$1,products!$A$1:$G$1,0))</f>
        <v>13.75</v>
      </c>
      <c r="M408" s="4">
        <f t="shared" si="18"/>
        <v>68.75</v>
      </c>
      <c r="N408" t="str">
        <f t="shared" si="19"/>
        <v>Эксцельса</v>
      </c>
      <c r="O408" t="str">
        <f t="shared" si="20"/>
        <v>Средняя</v>
      </c>
      <c r="P408" t="str">
        <f>_xlfn.XLOOKUP(orders[[#This Row],[Customer ID]],customers!$A$1:$A$1001,customers!$I$1:$I$1001,,0)</f>
        <v>Yes</v>
      </c>
    </row>
    <row r="409" spans="1:16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_xlfn.XLOOKUP(C409,customers!$A$1:$A$1001,customers!$B$1:$B$1001,,0)</f>
        <v>Lorin Guerrazzi</v>
      </c>
      <c r="G409" s="2" t="str" cm="1">
        <f t="array" ref="G409">IF(_xlfn.XLOOKUP(C409,customers!A408:$A$1001,customers!C408:$C$1001,,0)=0,"",(_xlfn.XLOOKUP(C409,customers!A408:$A$1001,customers!C408:$C$1001,,0)))</f>
        <v/>
      </c>
      <c r="H409" s="2" t="str">
        <f>_xlfn.XLOOKUP(C409,customers!$A$1:$A$1001,customers!$G$1:$G$1001,,0)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8">
        <f>INDEX([1]products!$A$1:$G$49,MATCH([1]orders!$D409,[1]products!$A$1:$A$49,0),MATCH([1]orders!K$1,[1]products!$A$1:$G$1,0))</f>
        <v>0.5</v>
      </c>
      <c r="L409" s="4">
        <f>INDEX(products!$A$1:$G$49,MATCH(orders!$D409,products!$A$1:$A$49,0),MATCH(orders!L$1,products!$A$1:$G$1,0))</f>
        <v>8.25</v>
      </c>
      <c r="M409" s="4">
        <f t="shared" si="18"/>
        <v>49.5</v>
      </c>
      <c r="N409" t="str">
        <f t="shared" si="19"/>
        <v>Эксцельса</v>
      </c>
      <c r="O409" t="str">
        <f t="shared" si="20"/>
        <v>Средняя</v>
      </c>
      <c r="P409" t="str">
        <f>_xlfn.XLOOKUP(orders[[#This Row],[Customer ID]],customers!$A$1:$A$1001,customers!$I$1:$I$1001,,0)</f>
        <v>No</v>
      </c>
    </row>
    <row r="410" spans="1:16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_xlfn.XLOOKUP(C410,customers!$A$1:$A$1001,customers!$B$1:$B$1001,,0)</f>
        <v>Felice Miell</v>
      </c>
      <c r="G410" s="2" t="str" cm="1">
        <f t="array" ref="G410">IF(_xlfn.XLOOKUP(C410,customers!A409:$A$1001,customers!C409:$C$1001,,0)=0,"",(_xlfn.XLOOKUP(C410,customers!A409:$A$1001,customers!C409:$C$1001,,0)))</f>
        <v>fmiellbc@spiegel.de</v>
      </c>
      <c r="H410" s="2" t="str">
        <f>_xlfn.XLOOKUP(C410,customers!$A$1:$A$1001,customers!$G$1:$G$1001,,0)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8">
        <f>INDEX([1]products!$A$1:$G$49,MATCH([1]orders!$D410,[1]products!$A$1:$A$49,0),MATCH([1]orders!K$1,[1]products!$A$1:$G$1,0))</f>
        <v>2.5</v>
      </c>
      <c r="L410" s="4">
        <f>INDEX(products!$A$1:$G$49,MATCH(orders!$D410,products!$A$1:$A$49,0),MATCH(orders!L$1,products!$A$1:$G$1,0))</f>
        <v>25.874999999999996</v>
      </c>
      <c r="M410" s="4">
        <f t="shared" si="18"/>
        <v>51.749999999999993</v>
      </c>
      <c r="N410" t="str">
        <f t="shared" si="19"/>
        <v>Арабика</v>
      </c>
      <c r="O410" t="str">
        <f t="shared" si="20"/>
        <v>Средняя</v>
      </c>
      <c r="P410" t="str">
        <f>_xlfn.XLOOKUP(orders[[#This Row],[Customer ID]],customers!$A$1:$A$1001,customers!$I$1:$I$1001,,0)</f>
        <v>Yes</v>
      </c>
    </row>
    <row r="411" spans="1:16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_xlfn.XLOOKUP(C411,customers!$A$1:$A$1001,customers!$B$1:$B$1001,,0)</f>
        <v>Hamish Skeech</v>
      </c>
      <c r="G411" s="2" t="str" cm="1">
        <f t="array" ref="G411">IF(_xlfn.XLOOKUP(C411,customers!A410:$A$1001,customers!C410:$C$1001,,0)=0,"",(_xlfn.XLOOKUP(C411,customers!A410:$A$1001,customers!C410:$C$1001,,0)))</f>
        <v/>
      </c>
      <c r="H411" s="2" t="str">
        <f>_xlfn.XLOOKUP(C411,customers!$A$1:$A$1001,customers!$G$1:$G$1001,,0)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8">
        <f>INDEX([1]products!$A$1:$G$49,MATCH([1]orders!$D411,[1]products!$A$1:$A$49,0),MATCH([1]orders!K$1,[1]products!$A$1:$G$1,0))</f>
        <v>1</v>
      </c>
      <c r="L411" s="4">
        <f>INDEX(products!$A$1:$G$49,MATCH(orders!$D411,products!$A$1:$A$49,0),MATCH(orders!L$1,products!$A$1:$G$1,0))</f>
        <v>15.85</v>
      </c>
      <c r="M411" s="4">
        <f t="shared" si="18"/>
        <v>47.55</v>
      </c>
      <c r="N411" t="str">
        <f t="shared" si="19"/>
        <v>Либерика</v>
      </c>
      <c r="O411" t="str">
        <f t="shared" si="20"/>
        <v>Легкая</v>
      </c>
      <c r="P411" t="str">
        <f>_xlfn.XLOOKUP(orders[[#This Row],[Customer ID]],customers!$A$1:$A$1001,customers!$I$1:$I$1001,,0)</f>
        <v>Yes</v>
      </c>
    </row>
    <row r="412" spans="1:16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_xlfn.XLOOKUP(C412,customers!$A$1:$A$1001,customers!$B$1:$B$1001,,0)</f>
        <v>Giordano Lorenzin</v>
      </c>
      <c r="G412" s="2" t="str" cm="1">
        <f t="array" ref="G412">IF(_xlfn.XLOOKUP(C412,customers!A411:$A$1001,customers!C411:$C$1001,,0)=0,"",(_xlfn.XLOOKUP(C412,customers!A411:$A$1001,customers!C411:$C$1001,,0)))</f>
        <v/>
      </c>
      <c r="H412" s="2" t="str">
        <f>_xlfn.XLOOKUP(C412,customers!$A$1:$A$1001,customers!$G$1:$G$1001,,0)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8">
        <f>INDEX([1]products!$A$1:$G$49,MATCH([1]orders!$D412,[1]products!$A$1:$A$49,0),MATCH([1]orders!K$1,[1]products!$A$1:$G$1,0))</f>
        <v>0.2</v>
      </c>
      <c r="L412" s="4">
        <f>INDEX(products!$A$1:$G$49,MATCH(orders!$D412,products!$A$1:$A$49,0),MATCH(orders!L$1,products!$A$1:$G$1,0))</f>
        <v>3.8849999999999998</v>
      </c>
      <c r="M412" s="4">
        <f t="shared" si="18"/>
        <v>15.54</v>
      </c>
      <c r="N412" t="str">
        <f t="shared" si="19"/>
        <v>Арабика</v>
      </c>
      <c r="O412" t="str">
        <f t="shared" si="20"/>
        <v>Легкая</v>
      </c>
      <c r="P412" t="str">
        <f>_xlfn.XLOOKUP(orders[[#This Row],[Customer ID]],customers!$A$1:$A$1001,customers!$I$1:$I$1001,,0)</f>
        <v>No</v>
      </c>
    </row>
    <row r="413" spans="1:16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_xlfn.XLOOKUP(C413,customers!$A$1:$A$1001,customers!$B$1:$B$1001,,0)</f>
        <v>Harwilll Bishell</v>
      </c>
      <c r="G413" s="2" t="str" cm="1">
        <f t="array" ref="G413">IF(_xlfn.XLOOKUP(C413,customers!A412:$A$1001,customers!C412:$C$1001,,0)=0,"",(_xlfn.XLOOKUP(C413,customers!A412:$A$1001,customers!C412:$C$1001,,0)))</f>
        <v/>
      </c>
      <c r="H413" s="2" t="str">
        <f>_xlfn.XLOOKUP(C413,customers!$A$1:$A$1001,customers!$G$1:$G$1001,,0)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8">
        <f>INDEX([1]products!$A$1:$G$49,MATCH([1]orders!$D413,[1]products!$A$1:$A$49,0),MATCH([1]orders!K$1,[1]products!$A$1:$G$1,0))</f>
        <v>1</v>
      </c>
      <c r="L413" s="4">
        <f>INDEX(products!$A$1:$G$49,MATCH(orders!$D413,products!$A$1:$A$49,0),MATCH(orders!L$1,products!$A$1:$G$1,0))</f>
        <v>14.55</v>
      </c>
      <c r="M413" s="4">
        <f t="shared" si="18"/>
        <v>87.300000000000011</v>
      </c>
      <c r="N413" t="str">
        <f t="shared" si="19"/>
        <v>Либерика</v>
      </c>
      <c r="O413" t="str">
        <f t="shared" si="20"/>
        <v>Средняя</v>
      </c>
      <c r="P413" t="str">
        <f>_xlfn.XLOOKUP(orders[[#This Row],[Customer ID]],customers!$A$1:$A$1001,customers!$I$1:$I$1001,,0)</f>
        <v>Yes</v>
      </c>
    </row>
    <row r="414" spans="1:16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_xlfn.XLOOKUP(C414,customers!$A$1:$A$1001,customers!$B$1:$B$1001,,0)</f>
        <v>Freeland Missenden</v>
      </c>
      <c r="G414" s="2" t="str" cm="1">
        <f t="array" ref="G414">IF(_xlfn.XLOOKUP(C414,customers!A413:$A$1001,customers!C413:$C$1001,,0)=0,"",(_xlfn.XLOOKUP(C414,customers!A413:$A$1001,customers!C413:$C$1001,,0)))</f>
        <v/>
      </c>
      <c r="H414" s="2" t="str">
        <f>_xlfn.XLOOKUP(C414,customers!$A$1:$A$1001,customers!$G$1:$G$1001,,0)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8">
        <f>INDEX([1]products!$A$1:$G$49,MATCH([1]orders!$D414,[1]products!$A$1:$A$49,0),MATCH([1]orders!K$1,[1]products!$A$1:$G$1,0))</f>
        <v>1</v>
      </c>
      <c r="L414" s="4">
        <f>INDEX(products!$A$1:$G$49,MATCH(orders!$D414,products!$A$1:$A$49,0),MATCH(orders!L$1,products!$A$1:$G$1,0))</f>
        <v>11.25</v>
      </c>
      <c r="M414" s="4">
        <f t="shared" si="18"/>
        <v>56.25</v>
      </c>
      <c r="N414" t="str">
        <f t="shared" si="19"/>
        <v>Арабика</v>
      </c>
      <c r="O414" t="str">
        <f t="shared" si="20"/>
        <v>Средняя</v>
      </c>
      <c r="P414" t="str">
        <f>_xlfn.XLOOKUP(orders[[#This Row],[Customer ID]],customers!$A$1:$A$1001,customers!$I$1:$I$1001,,0)</f>
        <v>Yes</v>
      </c>
    </row>
    <row r="415" spans="1:16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_xlfn.XLOOKUP(C415,customers!$A$1:$A$1001,customers!$B$1:$B$1001,,0)</f>
        <v>Waylan Springall</v>
      </c>
      <c r="G415" s="2" t="str" cm="1">
        <f t="array" ref="G415">IF(_xlfn.XLOOKUP(C415,customers!A414:$A$1001,customers!C414:$C$1001,,0)=0,"",(_xlfn.XLOOKUP(C415,customers!A414:$A$1001,customers!C414:$C$1001,,0)))</f>
        <v>wspringallbh@jugem.jp</v>
      </c>
      <c r="H415" s="2" t="str">
        <f>_xlfn.XLOOKUP(C415,customers!$A$1:$A$1001,customers!$G$1:$G$1001,,0)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8">
        <f>INDEX([1]products!$A$1:$G$49,MATCH([1]orders!$D415,[1]products!$A$1:$A$49,0),MATCH([1]orders!K$1,[1]products!$A$1:$G$1,0))</f>
        <v>2.5</v>
      </c>
      <c r="L415" s="4">
        <f>INDEX(products!$A$1:$G$49,MATCH(orders!$D415,products!$A$1:$A$49,0),MATCH(orders!L$1,products!$A$1:$G$1,0))</f>
        <v>36.454999999999998</v>
      </c>
      <c r="M415" s="4">
        <f t="shared" si="18"/>
        <v>36.454999999999998</v>
      </c>
      <c r="N415" t="str">
        <f t="shared" si="19"/>
        <v>Либерика</v>
      </c>
      <c r="O415" t="str">
        <f t="shared" si="20"/>
        <v>Легкая</v>
      </c>
      <c r="P415" t="str">
        <f>_xlfn.XLOOKUP(orders[[#This Row],[Customer ID]],customers!$A$1:$A$1001,customers!$I$1:$I$1001,,0)</f>
        <v>Yes</v>
      </c>
    </row>
    <row r="416" spans="1:16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_xlfn.XLOOKUP(C416,customers!$A$1:$A$1001,customers!$B$1:$B$1001,,0)</f>
        <v>Kiri Avramow</v>
      </c>
      <c r="G416" s="2" t="str" cm="1">
        <f t="array" ref="G416">IF(_xlfn.XLOOKUP(C416,customers!A415:$A$1001,customers!C415:$C$1001,,0)=0,"",(_xlfn.XLOOKUP(C416,customers!A415:$A$1001,customers!C415:$C$1001,,0)))</f>
        <v/>
      </c>
      <c r="H416" s="2" t="str">
        <f>_xlfn.XLOOKUP(C416,customers!$A$1:$A$1001,customers!$G$1:$G$1001,,0)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8">
        <f>INDEX([1]products!$A$1:$G$49,MATCH([1]orders!$D416,[1]products!$A$1:$A$49,0),MATCH([1]orders!K$1,[1]products!$A$1:$G$1,0))</f>
        <v>0.2</v>
      </c>
      <c r="L416" s="4">
        <f>INDEX(products!$A$1:$G$49,MATCH(orders!$D416,products!$A$1:$A$49,0),MATCH(orders!L$1,products!$A$1:$G$1,0))</f>
        <v>3.5849999999999995</v>
      </c>
      <c r="M416" s="4">
        <f t="shared" si="18"/>
        <v>10.754999999999999</v>
      </c>
      <c r="N416" t="str">
        <f t="shared" si="19"/>
        <v>Робуста</v>
      </c>
      <c r="O416" t="str">
        <f t="shared" si="20"/>
        <v>Легкая</v>
      </c>
      <c r="P416" t="str">
        <f>_xlfn.XLOOKUP(orders[[#This Row],[Customer ID]],customers!$A$1:$A$1001,customers!$I$1:$I$1001,,0)</f>
        <v>Yes</v>
      </c>
    </row>
    <row r="417" spans="1:16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_xlfn.XLOOKUP(C417,customers!$A$1:$A$1001,customers!$B$1:$B$1001,,0)</f>
        <v>Gregg Hawkyens</v>
      </c>
      <c r="G417" s="2" t="str" cm="1">
        <f t="array" ref="G417">IF(_xlfn.XLOOKUP(C417,customers!A416:$A$1001,customers!C416:$C$1001,,0)=0,"",(_xlfn.XLOOKUP(C417,customers!A416:$A$1001,customers!C416:$C$1001,,0)))</f>
        <v>ghawkyensbj@census.gov</v>
      </c>
      <c r="H417" s="2" t="str">
        <f>_xlfn.XLOOKUP(C417,customers!$A$1:$A$1001,customers!$G$1:$G$1001,,0)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8">
        <f>INDEX([1]products!$A$1:$G$49,MATCH([1]orders!$D417,[1]products!$A$1:$A$49,0),MATCH([1]orders!K$1,[1]products!$A$1:$G$1,0))</f>
        <v>0.2</v>
      </c>
      <c r="L417" s="4">
        <f>INDEX(products!$A$1:$G$49,MATCH(orders!$D417,products!$A$1:$A$49,0),MATCH(orders!L$1,products!$A$1:$G$1,0))</f>
        <v>2.9849999999999999</v>
      </c>
      <c r="M417" s="4">
        <f t="shared" si="18"/>
        <v>8.9550000000000001</v>
      </c>
      <c r="N417" t="str">
        <f t="shared" si="19"/>
        <v>Робуста</v>
      </c>
      <c r="O417" t="str">
        <f t="shared" si="20"/>
        <v>Средняя</v>
      </c>
      <c r="P417" t="str">
        <f>_xlfn.XLOOKUP(orders[[#This Row],[Customer ID]],customers!$A$1:$A$1001,customers!$I$1:$I$1001,,0)</f>
        <v>No</v>
      </c>
    </row>
    <row r="418" spans="1:16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_xlfn.XLOOKUP(C418,customers!$A$1:$A$1001,customers!$B$1:$B$1001,,0)</f>
        <v>Reggis Pracy</v>
      </c>
      <c r="G418" s="2" t="str" cm="1">
        <f t="array" ref="G418">IF(_xlfn.XLOOKUP(C418,customers!A417:$A$1001,customers!C417:$C$1001,,0)=0,"",(_xlfn.XLOOKUP(C418,customers!A417:$A$1001,customers!C417:$C$1001,,0)))</f>
        <v/>
      </c>
      <c r="H418" s="2" t="str">
        <f>_xlfn.XLOOKUP(C418,customers!$A$1:$A$1001,customers!$G$1:$G$1001,,0)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8">
        <f>INDEX([1]products!$A$1:$G$49,MATCH([1]orders!$D418,[1]products!$A$1:$A$49,0),MATCH([1]orders!K$1,[1]products!$A$1:$G$1,0))</f>
        <v>0.5</v>
      </c>
      <c r="L418" s="4">
        <f>INDEX(products!$A$1:$G$49,MATCH(orders!$D418,products!$A$1:$A$49,0),MATCH(orders!L$1,products!$A$1:$G$1,0))</f>
        <v>7.77</v>
      </c>
      <c r="M418" s="4">
        <f t="shared" si="18"/>
        <v>23.31</v>
      </c>
      <c r="N418" t="str">
        <f t="shared" si="19"/>
        <v>Арабика</v>
      </c>
      <c r="O418" t="str">
        <f t="shared" si="20"/>
        <v>Легкая</v>
      </c>
      <c r="P418" t="str">
        <f>_xlfn.XLOOKUP(orders[[#This Row],[Customer ID]],customers!$A$1:$A$1001,customers!$I$1:$I$1001,,0)</f>
        <v>Yes</v>
      </c>
    </row>
    <row r="419" spans="1:16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_xlfn.XLOOKUP(C419,customers!$A$1:$A$1001,customers!$B$1:$B$1001,,0)</f>
        <v>Paula Denis</v>
      </c>
      <c r="G419" s="2" t="str" cm="1">
        <f t="array" ref="G419">IF(_xlfn.XLOOKUP(C419,customers!A418:$A$1001,customers!C418:$C$1001,,0)=0,"",(_xlfn.XLOOKUP(C419,customers!A418:$A$1001,customers!C418:$C$1001,,0)))</f>
        <v/>
      </c>
      <c r="H419" s="2" t="str">
        <f>_xlfn.XLOOKUP(C419,customers!$A$1:$A$1001,customers!$G$1:$G$1001,,0)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8">
        <f>INDEX([1]products!$A$1:$G$49,MATCH([1]orders!$D419,[1]products!$A$1:$A$49,0),MATCH([1]orders!K$1,[1]products!$A$1:$G$1,0))</f>
        <v>2.5</v>
      </c>
      <c r="L419" s="4">
        <f>INDEX(products!$A$1:$G$49,MATCH(orders!$D419,products!$A$1:$A$49,0),MATCH(orders!L$1,products!$A$1:$G$1,0))</f>
        <v>29.784999999999997</v>
      </c>
      <c r="M419" s="4">
        <f t="shared" si="18"/>
        <v>29.784999999999997</v>
      </c>
      <c r="N419" t="str">
        <f t="shared" si="19"/>
        <v>Арабика</v>
      </c>
      <c r="O419" t="str">
        <f t="shared" si="20"/>
        <v>Легкая</v>
      </c>
      <c r="P419" t="str">
        <f>_xlfn.XLOOKUP(orders[[#This Row],[Customer ID]],customers!$A$1:$A$1001,customers!$I$1:$I$1001,,0)</f>
        <v>Yes</v>
      </c>
    </row>
    <row r="420" spans="1:16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_xlfn.XLOOKUP(C420,customers!$A$1:$A$1001,customers!$B$1:$B$1001,,0)</f>
        <v>Broderick McGilvra</v>
      </c>
      <c r="G420" s="2" t="str" cm="1">
        <f t="array" ref="G420">IF(_xlfn.XLOOKUP(C420,customers!A419:$A$1001,customers!C419:$C$1001,,0)=0,"",(_xlfn.XLOOKUP(C420,customers!A419:$A$1001,customers!C419:$C$1001,,0)))</f>
        <v>bmcgilvrabm@so-net.ne.jp</v>
      </c>
      <c r="H420" s="2" t="str">
        <f>_xlfn.XLOOKUP(C420,customers!$A$1:$A$1001,customers!$G$1:$G$1001,,0)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8">
        <f>INDEX([1]products!$A$1:$G$49,MATCH([1]orders!$D420,[1]products!$A$1:$A$49,0),MATCH([1]orders!K$1,[1]products!$A$1:$G$1,0))</f>
        <v>2.5</v>
      </c>
      <c r="L420" s="4">
        <f>INDEX(products!$A$1:$G$49,MATCH(orders!$D420,products!$A$1:$A$49,0),MATCH(orders!L$1,products!$A$1:$G$1,0))</f>
        <v>29.784999999999997</v>
      </c>
      <c r="M420" s="4">
        <f t="shared" si="18"/>
        <v>148.92499999999998</v>
      </c>
      <c r="N420" t="str">
        <f t="shared" si="19"/>
        <v>Арабика</v>
      </c>
      <c r="O420" t="str">
        <f t="shared" si="20"/>
        <v>Легкая</v>
      </c>
      <c r="P420" t="str">
        <f>_xlfn.XLOOKUP(orders[[#This Row],[Customer ID]],customers!$A$1:$A$1001,customers!$I$1:$I$1001,,0)</f>
        <v>Yes</v>
      </c>
    </row>
    <row r="421" spans="1:16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_xlfn.XLOOKUP(C421,customers!$A$1:$A$1001,customers!$B$1:$B$1001,,0)</f>
        <v>Annabella Danzey</v>
      </c>
      <c r="G421" s="2" t="str" cm="1">
        <f t="array" ref="G421">IF(_xlfn.XLOOKUP(C421,customers!A420:$A$1001,customers!C420:$C$1001,,0)=0,"",(_xlfn.XLOOKUP(C421,customers!A420:$A$1001,customers!C420:$C$1001,,0)))</f>
        <v>adanzeybn@github.com</v>
      </c>
      <c r="H421" s="2" t="str">
        <f>_xlfn.XLOOKUP(C421,customers!$A$1:$A$1001,customers!$G$1:$G$1001,,0)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8">
        <f>INDEX([1]products!$A$1:$G$49,MATCH([1]orders!$D421,[1]products!$A$1:$A$49,0),MATCH([1]orders!K$1,[1]products!$A$1:$G$1,0))</f>
        <v>0.5</v>
      </c>
      <c r="L421" s="4">
        <f>INDEX(products!$A$1:$G$49,MATCH(orders!$D421,products!$A$1:$A$49,0),MATCH(orders!L$1,products!$A$1:$G$1,0))</f>
        <v>8.73</v>
      </c>
      <c r="M421" s="4">
        <f t="shared" si="18"/>
        <v>8.73</v>
      </c>
      <c r="N421" t="str">
        <f t="shared" si="19"/>
        <v>Либерика</v>
      </c>
      <c r="O421" t="str">
        <f t="shared" si="20"/>
        <v>Средняя</v>
      </c>
      <c r="P421" t="str">
        <f>_xlfn.XLOOKUP(orders[[#This Row],[Customer ID]],customers!$A$1:$A$1001,customers!$I$1:$I$1001,,0)</f>
        <v>Yes</v>
      </c>
    </row>
    <row r="422" spans="1:16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_xlfn.XLOOKUP(C422,customers!$A$1:$A$1001,customers!$B$1:$B$1001,,0)</f>
        <v>Terri Farra</v>
      </c>
      <c r="G422" s="2" t="e" cm="1">
        <f t="array" ref="G422">IF(_xlfn.XLOOKUP(C422,customers!A421:$A$1001,customers!C421:$C$1001,,0)=0,"",(_xlfn.XLOOKUP(C422,customers!A421:$A$1001,customers!C421:$C$1001,,0)))</f>
        <v>#N/A</v>
      </c>
      <c r="H422" s="2" t="str">
        <f>_xlfn.XLOOKUP(C422,customers!$A$1:$A$1001,customers!$G$1:$G$1001,,0)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8">
        <f>INDEX([1]products!$A$1:$G$49,MATCH([1]orders!$D422,[1]products!$A$1:$A$49,0),MATCH([1]orders!K$1,[1]products!$A$1:$G$1,0))</f>
        <v>0.5</v>
      </c>
      <c r="L422" s="4">
        <f>INDEX(products!$A$1:$G$49,MATCH(orders!$D422,products!$A$1:$A$49,0),MATCH(orders!L$1,products!$A$1:$G$1,0))</f>
        <v>7.77</v>
      </c>
      <c r="M422" s="4">
        <f t="shared" si="18"/>
        <v>31.08</v>
      </c>
      <c r="N422" t="str">
        <f t="shared" si="19"/>
        <v>Либерика</v>
      </c>
      <c r="O422" t="str">
        <f t="shared" si="20"/>
        <v>Сильная</v>
      </c>
      <c r="P422" t="str">
        <f>_xlfn.XLOOKUP(orders[[#This Row],[Customer ID]],customers!$A$1:$A$1001,customers!$I$1:$I$1001,,0)</f>
        <v>No</v>
      </c>
    </row>
    <row r="423" spans="1:16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_xlfn.XLOOKUP(C423,customers!$A$1:$A$1001,customers!$B$1:$B$1001,,0)</f>
        <v>Terri Farra</v>
      </c>
      <c r="G423" s="2" t="e" cm="1">
        <f t="array" ref="G423">IF(_xlfn.XLOOKUP(C423,customers!A422:$A$1001,customers!C422:$C$1001,,0)=0,"",(_xlfn.XLOOKUP(C423,customers!A422:$A$1001,customers!C422:$C$1001,,0)))</f>
        <v>#N/A</v>
      </c>
      <c r="H423" s="2" t="str">
        <f>_xlfn.XLOOKUP(C423,customers!$A$1:$A$1001,customers!$G$1:$G$1001,,0)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8">
        <f>INDEX([1]products!$A$1:$G$49,MATCH([1]orders!$D423,[1]products!$A$1:$A$49,0),MATCH([1]orders!K$1,[1]products!$A$1:$G$1,0))</f>
        <v>2.5</v>
      </c>
      <c r="L423" s="4">
        <f>INDEX(products!$A$1:$G$49,MATCH(orders!$D423,products!$A$1:$A$49,0),MATCH(orders!L$1,products!$A$1:$G$1,0))</f>
        <v>22.884999999999998</v>
      </c>
      <c r="M423" s="4">
        <f t="shared" si="18"/>
        <v>137.31</v>
      </c>
      <c r="N423" t="str">
        <f t="shared" si="19"/>
        <v>Арабика</v>
      </c>
      <c r="O423" t="str">
        <f t="shared" si="20"/>
        <v>Сильная</v>
      </c>
      <c r="P423" t="str">
        <f>_xlfn.XLOOKUP(orders[[#This Row],[Customer ID]],customers!$A$1:$A$1001,customers!$I$1:$I$1001,,0)</f>
        <v>No</v>
      </c>
    </row>
    <row r="424" spans="1:16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_xlfn.XLOOKUP(C424,customers!$A$1:$A$1001,customers!$B$1:$B$1001,,0)</f>
        <v>Nevins Glowacz</v>
      </c>
      <c r="G424" s="2" t="str" cm="1">
        <f t="array" ref="G424">IF(_xlfn.XLOOKUP(C424,customers!A423:$A$1001,customers!C423:$C$1001,,0)=0,"",(_xlfn.XLOOKUP(C424,customers!A423:$A$1001,customers!C423:$C$1001,,0)))</f>
        <v/>
      </c>
      <c r="H424" s="2" t="str">
        <f>_xlfn.XLOOKUP(C424,customers!$A$1:$A$1001,customers!$G$1:$G$1001,,0)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8">
        <f>INDEX([1]products!$A$1:$G$49,MATCH([1]orders!$D424,[1]products!$A$1:$A$49,0),MATCH([1]orders!K$1,[1]products!$A$1:$G$1,0))</f>
        <v>0.5</v>
      </c>
      <c r="L424" s="4">
        <f>INDEX(products!$A$1:$G$49,MATCH(orders!$D424,products!$A$1:$A$49,0),MATCH(orders!L$1,products!$A$1:$G$1,0))</f>
        <v>5.97</v>
      </c>
      <c r="M424" s="4">
        <f t="shared" si="18"/>
        <v>29.849999999999998</v>
      </c>
      <c r="N424" t="str">
        <f t="shared" si="19"/>
        <v>Арабика</v>
      </c>
      <c r="O424" t="str">
        <f t="shared" si="20"/>
        <v>Сильная</v>
      </c>
      <c r="P424" t="str">
        <f>_xlfn.XLOOKUP(orders[[#This Row],[Customer ID]],customers!$A$1:$A$1001,customers!$I$1:$I$1001,,0)</f>
        <v>No</v>
      </c>
    </row>
    <row r="425" spans="1:16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_xlfn.XLOOKUP(C425,customers!$A$1:$A$1001,customers!$B$1:$B$1001,,0)</f>
        <v>Adelice Isabell</v>
      </c>
      <c r="G425" s="2" t="str" cm="1">
        <f t="array" ref="G425">IF(_xlfn.XLOOKUP(C425,customers!A424:$A$1001,customers!C424:$C$1001,,0)=0,"",(_xlfn.XLOOKUP(C425,customers!A424:$A$1001,customers!C424:$C$1001,,0)))</f>
        <v/>
      </c>
      <c r="H425" s="2" t="str">
        <f>_xlfn.XLOOKUP(C425,customers!$A$1:$A$1001,customers!$G$1:$G$1001,,0)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8">
        <f>INDEX([1]products!$A$1:$G$49,MATCH([1]orders!$D425,[1]products!$A$1:$A$49,0),MATCH([1]orders!K$1,[1]products!$A$1:$G$1,0))</f>
        <v>0.5</v>
      </c>
      <c r="L425" s="4">
        <f>INDEX(products!$A$1:$G$49,MATCH(orders!$D425,products!$A$1:$A$49,0),MATCH(orders!L$1,products!$A$1:$G$1,0))</f>
        <v>5.97</v>
      </c>
      <c r="M425" s="4">
        <f t="shared" si="18"/>
        <v>17.91</v>
      </c>
      <c r="N425" t="str">
        <f t="shared" si="19"/>
        <v>Робуста</v>
      </c>
      <c r="O425" t="str">
        <f t="shared" si="20"/>
        <v>Средняя</v>
      </c>
      <c r="P425" t="str">
        <f>_xlfn.XLOOKUP(orders[[#This Row],[Customer ID]],customers!$A$1:$A$1001,customers!$I$1:$I$1001,,0)</f>
        <v>No</v>
      </c>
    </row>
    <row r="426" spans="1:16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_xlfn.XLOOKUP(C426,customers!$A$1:$A$1001,customers!$B$1:$B$1001,,0)</f>
        <v>Yulma Dombrell</v>
      </c>
      <c r="G426" s="2" t="str" cm="1">
        <f t="array" ref="G426">IF(_xlfn.XLOOKUP(C426,customers!A425:$A$1001,customers!C425:$C$1001,,0)=0,"",(_xlfn.XLOOKUP(C426,customers!A425:$A$1001,customers!C425:$C$1001,,0)))</f>
        <v>ydombrellbs@dedecms.com</v>
      </c>
      <c r="H426" s="2" t="str">
        <f>_xlfn.XLOOKUP(C426,customers!$A$1:$A$1001,customers!$G$1:$G$1001,,0)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8">
        <f>INDEX([1]products!$A$1:$G$49,MATCH([1]orders!$D426,[1]products!$A$1:$A$49,0),MATCH([1]orders!K$1,[1]products!$A$1:$G$1,0))</f>
        <v>0.5</v>
      </c>
      <c r="L426" s="4">
        <f>INDEX(products!$A$1:$G$49,MATCH(orders!$D426,products!$A$1:$A$49,0),MATCH(orders!L$1,products!$A$1:$G$1,0))</f>
        <v>8.91</v>
      </c>
      <c r="M426" s="4">
        <f t="shared" si="18"/>
        <v>26.73</v>
      </c>
      <c r="N426" t="str">
        <f t="shared" si="19"/>
        <v>Эксцельса</v>
      </c>
      <c r="O426" t="str">
        <f t="shared" si="20"/>
        <v>Легкая</v>
      </c>
      <c r="P426" t="str">
        <f>_xlfn.XLOOKUP(orders[[#This Row],[Customer ID]],customers!$A$1:$A$1001,customers!$I$1:$I$1001,,0)</f>
        <v>Yes</v>
      </c>
    </row>
    <row r="427" spans="1:16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_xlfn.XLOOKUP(C427,customers!$A$1:$A$1001,customers!$B$1:$B$1001,,0)</f>
        <v>Alric Darth</v>
      </c>
      <c r="G427" s="2" t="str" cm="1">
        <f t="array" ref="G427">IF(_xlfn.XLOOKUP(C427,customers!A426:$A$1001,customers!C426:$C$1001,,0)=0,"",(_xlfn.XLOOKUP(C427,customers!A426:$A$1001,customers!C426:$C$1001,,0)))</f>
        <v>adarthbt@t.co</v>
      </c>
      <c r="H427" s="2" t="str">
        <f>_xlfn.XLOOKUP(C427,customers!$A$1:$A$1001,customers!$G$1:$G$1001,,0)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8">
        <f>INDEX([1]products!$A$1:$G$49,MATCH([1]orders!$D427,[1]products!$A$1:$A$49,0),MATCH([1]orders!K$1,[1]products!$A$1:$G$1,0))</f>
        <v>1</v>
      </c>
      <c r="L427" s="4">
        <f>INDEX(products!$A$1:$G$49,MATCH(orders!$D427,products!$A$1:$A$49,0),MATCH(orders!L$1,products!$A$1:$G$1,0))</f>
        <v>8.9499999999999993</v>
      </c>
      <c r="M427" s="4">
        <f t="shared" si="18"/>
        <v>17.899999999999999</v>
      </c>
      <c r="N427" t="str">
        <f t="shared" si="19"/>
        <v>Робуста</v>
      </c>
      <c r="O427" t="str">
        <f t="shared" si="20"/>
        <v>Сильная</v>
      </c>
      <c r="P427" t="str">
        <f>_xlfn.XLOOKUP(orders[[#This Row],[Customer ID]],customers!$A$1:$A$1001,customers!$I$1:$I$1001,,0)</f>
        <v>No</v>
      </c>
    </row>
    <row r="428" spans="1:16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_xlfn.XLOOKUP(C428,customers!$A$1:$A$1001,customers!$B$1:$B$1001,,0)</f>
        <v>Manuel Darrigoe</v>
      </c>
      <c r="G428" s="2" t="str" cm="1">
        <f t="array" ref="G428">IF(_xlfn.XLOOKUP(C428,customers!A427:$A$1001,customers!C427:$C$1001,,0)=0,"",(_xlfn.XLOOKUP(C428,customers!A427:$A$1001,customers!C427:$C$1001,,0)))</f>
        <v>mdarrigoebu@hud.gov</v>
      </c>
      <c r="H428" s="2" t="str">
        <f>_xlfn.XLOOKUP(C428,customers!$A$1:$A$1001,customers!$G$1:$G$1001,,0)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8">
        <f>INDEX([1]products!$A$1:$G$49,MATCH([1]orders!$D428,[1]products!$A$1:$A$49,0),MATCH([1]orders!K$1,[1]products!$A$1:$G$1,0))</f>
        <v>0.2</v>
      </c>
      <c r="L428" s="4">
        <f>INDEX(products!$A$1:$G$49,MATCH(orders!$D428,products!$A$1:$A$49,0),MATCH(orders!L$1,products!$A$1:$G$1,0))</f>
        <v>3.5849999999999995</v>
      </c>
      <c r="M428" s="4">
        <f t="shared" si="18"/>
        <v>14.339999999999998</v>
      </c>
      <c r="N428" t="str">
        <f t="shared" si="19"/>
        <v>Робуста</v>
      </c>
      <c r="O428" t="str">
        <f t="shared" si="20"/>
        <v>Легкая</v>
      </c>
      <c r="P428" t="str">
        <f>_xlfn.XLOOKUP(orders[[#This Row],[Customer ID]],customers!$A$1:$A$1001,customers!$I$1:$I$1001,,0)</f>
        <v>Yes</v>
      </c>
    </row>
    <row r="429" spans="1:16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_xlfn.XLOOKUP(C429,customers!$A$1:$A$1001,customers!$B$1:$B$1001,,0)</f>
        <v>Kynthia Berick</v>
      </c>
      <c r="G429" s="2" t="str" cm="1">
        <f t="array" ref="G429">IF(_xlfn.XLOOKUP(C429,customers!A428:$A$1001,customers!C428:$C$1001,,0)=0,"",(_xlfn.XLOOKUP(C429,customers!A428:$A$1001,customers!C428:$C$1001,,0)))</f>
        <v/>
      </c>
      <c r="H429" s="2" t="str">
        <f>_xlfn.XLOOKUP(C429,customers!$A$1:$A$1001,customers!$G$1:$G$1001,,0)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8">
        <f>INDEX([1]products!$A$1:$G$49,MATCH([1]orders!$D429,[1]products!$A$1:$A$49,0),MATCH([1]orders!K$1,[1]products!$A$1:$G$1,0))</f>
        <v>2.5</v>
      </c>
      <c r="L429" s="4">
        <f>INDEX(products!$A$1:$G$49,MATCH(orders!$D429,products!$A$1:$A$49,0),MATCH(orders!L$1,products!$A$1:$G$1,0))</f>
        <v>25.874999999999996</v>
      </c>
      <c r="M429" s="4">
        <f t="shared" si="18"/>
        <v>77.624999999999986</v>
      </c>
      <c r="N429" t="str">
        <f t="shared" si="19"/>
        <v>Арабика</v>
      </c>
      <c r="O429" t="str">
        <f t="shared" si="20"/>
        <v>Средняя</v>
      </c>
      <c r="P429" t="str">
        <f>_xlfn.XLOOKUP(orders[[#This Row],[Customer ID]],customers!$A$1:$A$1001,customers!$I$1:$I$1001,,0)</f>
        <v>Yes</v>
      </c>
    </row>
    <row r="430" spans="1:16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_xlfn.XLOOKUP(C430,customers!$A$1:$A$1001,customers!$B$1:$B$1001,,0)</f>
        <v>Minetta Ackrill</v>
      </c>
      <c r="G430" s="2" t="str" cm="1">
        <f t="array" ref="G430">IF(_xlfn.XLOOKUP(C430,customers!A429:$A$1001,customers!C429:$C$1001,,0)=0,"",(_xlfn.XLOOKUP(C430,customers!A429:$A$1001,customers!C429:$C$1001,,0)))</f>
        <v>mackrillbw@bandcamp.com</v>
      </c>
      <c r="H430" s="2" t="str">
        <f>_xlfn.XLOOKUP(C430,customers!$A$1:$A$1001,customers!$G$1:$G$1001,,0)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8">
        <f>INDEX([1]products!$A$1:$G$49,MATCH([1]orders!$D430,[1]products!$A$1:$A$49,0),MATCH([1]orders!K$1,[1]products!$A$1:$G$1,0))</f>
        <v>1</v>
      </c>
      <c r="L430" s="4">
        <f>INDEX(products!$A$1:$G$49,MATCH(orders!$D430,products!$A$1:$A$49,0),MATCH(orders!L$1,products!$A$1:$G$1,0))</f>
        <v>11.95</v>
      </c>
      <c r="M430" s="4">
        <f t="shared" si="18"/>
        <v>59.75</v>
      </c>
      <c r="N430" t="str">
        <f t="shared" si="19"/>
        <v>Робуста</v>
      </c>
      <c r="O430" t="str">
        <f t="shared" si="20"/>
        <v>Легкая</v>
      </c>
      <c r="P430" t="str">
        <f>_xlfn.XLOOKUP(orders[[#This Row],[Customer ID]],customers!$A$1:$A$1001,customers!$I$1:$I$1001,,0)</f>
        <v>No</v>
      </c>
    </row>
    <row r="431" spans="1:16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_xlfn.XLOOKUP(C431,customers!$A$1:$A$1001,customers!$B$1:$B$1001,,0)</f>
        <v>Terri Farra</v>
      </c>
      <c r="G431" s="2" t="e" cm="1">
        <f t="array" ref="G431">IF(_xlfn.XLOOKUP(C431,customers!A430:$A$1001,customers!C430:$C$1001,,0)=0,"",(_xlfn.XLOOKUP(C431,customers!A430:$A$1001,customers!C430:$C$1001,,0)))</f>
        <v>#N/A</v>
      </c>
      <c r="H431" s="2" t="str">
        <f>_xlfn.XLOOKUP(C431,customers!$A$1:$A$1001,customers!$G$1:$G$1001,,0)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8">
        <f>INDEX([1]products!$A$1:$G$49,MATCH([1]orders!$D431,[1]products!$A$1:$A$49,0),MATCH([1]orders!K$1,[1]products!$A$1:$G$1,0))</f>
        <v>1</v>
      </c>
      <c r="L431" s="4">
        <f>INDEX(products!$A$1:$G$49,MATCH(orders!$D431,products!$A$1:$A$49,0),MATCH(orders!L$1,products!$A$1:$G$1,0))</f>
        <v>12.95</v>
      </c>
      <c r="M431" s="4">
        <f t="shared" si="18"/>
        <v>77.699999999999989</v>
      </c>
      <c r="N431" t="str">
        <f t="shared" si="19"/>
        <v>Арабика</v>
      </c>
      <c r="O431" t="str">
        <f t="shared" si="20"/>
        <v>Легкая</v>
      </c>
      <c r="P431" t="str">
        <f>_xlfn.XLOOKUP(orders[[#This Row],[Customer ID]],customers!$A$1:$A$1001,customers!$I$1:$I$1001,,0)</f>
        <v>No</v>
      </c>
    </row>
    <row r="432" spans="1:16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_xlfn.XLOOKUP(C432,customers!$A$1:$A$1001,customers!$B$1:$B$1001,,0)</f>
        <v>Melosa Kippen</v>
      </c>
      <c r="G432" s="2" t="str" cm="1">
        <f t="array" ref="G432">IF(_xlfn.XLOOKUP(C432,customers!A431:$A$1001,customers!C431:$C$1001,,0)=0,"",(_xlfn.XLOOKUP(C432,customers!A431:$A$1001,customers!C431:$C$1001,,0)))</f>
        <v>mkippenby@dion.ne.jp</v>
      </c>
      <c r="H432" s="2" t="str">
        <f>_xlfn.XLOOKUP(C432,customers!$A$1:$A$1001,customers!$G$1:$G$1001,,0)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8">
        <f>INDEX([1]products!$A$1:$G$49,MATCH([1]orders!$D432,[1]products!$A$1:$A$49,0),MATCH([1]orders!K$1,[1]products!$A$1:$G$1,0))</f>
        <v>0.2</v>
      </c>
      <c r="L432" s="4">
        <f>INDEX(products!$A$1:$G$49,MATCH(orders!$D432,products!$A$1:$A$49,0),MATCH(orders!L$1,products!$A$1:$G$1,0))</f>
        <v>2.6849999999999996</v>
      </c>
      <c r="M432" s="4">
        <f t="shared" si="18"/>
        <v>5.3699999999999992</v>
      </c>
      <c r="N432" t="str">
        <f t="shared" si="19"/>
        <v>Робуста</v>
      </c>
      <c r="O432" t="str">
        <f t="shared" si="20"/>
        <v>Сильная</v>
      </c>
      <c r="P432" t="str">
        <f>_xlfn.XLOOKUP(orders[[#This Row],[Customer ID]],customers!$A$1:$A$1001,customers!$I$1:$I$1001,,0)</f>
        <v>Yes</v>
      </c>
    </row>
    <row r="433" spans="1:16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_xlfn.XLOOKUP(C433,customers!$A$1:$A$1001,customers!$B$1:$B$1001,,0)</f>
        <v>Witty Ranson</v>
      </c>
      <c r="G433" s="2" t="str" cm="1">
        <f t="array" ref="G433">IF(_xlfn.XLOOKUP(C433,customers!A432:$A$1001,customers!C432:$C$1001,,0)=0,"",(_xlfn.XLOOKUP(C433,customers!A432:$A$1001,customers!C432:$C$1001,,0)))</f>
        <v>wransonbz@ted.com</v>
      </c>
      <c r="H433" s="2" t="str">
        <f>_xlfn.XLOOKUP(C433,customers!$A$1:$A$1001,customers!$G$1:$G$1001,,0)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8">
        <f>INDEX([1]products!$A$1:$G$49,MATCH([1]orders!$D433,[1]products!$A$1:$A$49,0),MATCH([1]orders!K$1,[1]products!$A$1:$G$1,0))</f>
        <v>2.5</v>
      </c>
      <c r="L433" s="4">
        <f>INDEX(products!$A$1:$G$49,MATCH(orders!$D433,products!$A$1:$A$49,0),MATCH(orders!L$1,products!$A$1:$G$1,0))</f>
        <v>27.945</v>
      </c>
      <c r="M433" s="4">
        <f t="shared" si="18"/>
        <v>83.835000000000008</v>
      </c>
      <c r="N433" t="str">
        <f t="shared" si="19"/>
        <v>Эксцельса</v>
      </c>
      <c r="O433" t="str">
        <f t="shared" si="20"/>
        <v>Сильная</v>
      </c>
      <c r="P433" t="str">
        <f>_xlfn.XLOOKUP(orders[[#This Row],[Customer ID]],customers!$A$1:$A$1001,customers!$I$1:$I$1001,,0)</f>
        <v>Yes</v>
      </c>
    </row>
    <row r="434" spans="1:16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_xlfn.XLOOKUP(C434,customers!$A$1:$A$1001,customers!$B$1:$B$1001,,0)</f>
        <v>Rod Gowdie</v>
      </c>
      <c r="G434" s="2" t="str" cm="1">
        <f t="array" ref="G434">IF(_xlfn.XLOOKUP(C434,customers!A433:$A$1001,customers!C433:$C$1001,,0)=0,"",(_xlfn.XLOOKUP(C434,customers!A433:$A$1001,customers!C433:$C$1001,,0)))</f>
        <v/>
      </c>
      <c r="H434" s="2" t="str">
        <f>_xlfn.XLOOKUP(C434,customers!$A$1:$A$1001,customers!$G$1:$G$1001,,0)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8">
        <f>INDEX([1]products!$A$1:$G$49,MATCH([1]orders!$D434,[1]products!$A$1:$A$49,0),MATCH([1]orders!K$1,[1]products!$A$1:$G$1,0))</f>
        <v>1</v>
      </c>
      <c r="L434" s="4">
        <f>INDEX(products!$A$1:$G$49,MATCH(orders!$D434,products!$A$1:$A$49,0),MATCH(orders!L$1,products!$A$1:$G$1,0))</f>
        <v>11.25</v>
      </c>
      <c r="M434" s="4">
        <f t="shared" si="18"/>
        <v>22.5</v>
      </c>
      <c r="N434" t="str">
        <f t="shared" si="19"/>
        <v>Арабика</v>
      </c>
      <c r="O434" t="str">
        <f t="shared" si="20"/>
        <v>Средняя</v>
      </c>
      <c r="P434" t="str">
        <f>_xlfn.XLOOKUP(orders[[#This Row],[Customer ID]],customers!$A$1:$A$1001,customers!$I$1:$I$1001,,0)</f>
        <v>No</v>
      </c>
    </row>
    <row r="435" spans="1:16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_xlfn.XLOOKUP(C435,customers!$A$1:$A$1001,customers!$B$1:$B$1001,,0)</f>
        <v>Lemuel Rignold</v>
      </c>
      <c r="G435" s="2" t="str" cm="1">
        <f t="array" ref="G435">IF(_xlfn.XLOOKUP(C435,customers!A434:$A$1001,customers!C434:$C$1001,,0)=0,"",(_xlfn.XLOOKUP(C435,customers!A434:$A$1001,customers!C434:$C$1001,,0)))</f>
        <v>lrignoldc1@miibeian.gov.cn</v>
      </c>
      <c r="H435" s="2" t="str">
        <f>_xlfn.XLOOKUP(C435,customers!$A$1:$A$1001,customers!$G$1:$G$1001,,0)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8">
        <f>INDEX([1]products!$A$1:$G$49,MATCH([1]orders!$D435,[1]products!$A$1:$A$49,0),MATCH([1]orders!K$1,[1]products!$A$1:$G$1,0))</f>
        <v>2.5</v>
      </c>
      <c r="L435" s="4">
        <f>INDEX(products!$A$1:$G$49,MATCH(orders!$D435,products!$A$1:$A$49,0),MATCH(orders!L$1,products!$A$1:$G$1,0))</f>
        <v>33.464999999999996</v>
      </c>
      <c r="M435" s="4">
        <f t="shared" si="18"/>
        <v>200.78999999999996</v>
      </c>
      <c r="N435" t="str">
        <f t="shared" si="19"/>
        <v>Либерика</v>
      </c>
      <c r="O435" t="str">
        <f t="shared" si="20"/>
        <v>Средняя</v>
      </c>
      <c r="P435" t="str">
        <f>_xlfn.XLOOKUP(orders[[#This Row],[Customer ID]],customers!$A$1:$A$1001,customers!$I$1:$I$1001,,0)</f>
        <v>Yes</v>
      </c>
    </row>
    <row r="436" spans="1:16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_xlfn.XLOOKUP(C436,customers!$A$1:$A$1001,customers!$B$1:$B$1001,,0)</f>
        <v>Nevsa Fields</v>
      </c>
      <c r="G436" s="2" t="str" cm="1">
        <f t="array" ref="G436">IF(_xlfn.XLOOKUP(C436,customers!A435:$A$1001,customers!C435:$C$1001,,0)=0,"",(_xlfn.XLOOKUP(C436,customers!A435:$A$1001,customers!C435:$C$1001,,0)))</f>
        <v/>
      </c>
      <c r="H436" s="2" t="str">
        <f>_xlfn.XLOOKUP(C436,customers!$A$1:$A$1001,customers!$G$1:$G$1001,,0)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8">
        <f>INDEX([1]products!$A$1:$G$49,MATCH([1]orders!$D436,[1]products!$A$1:$A$49,0),MATCH([1]orders!K$1,[1]products!$A$1:$G$1,0))</f>
        <v>1</v>
      </c>
      <c r="L436" s="4">
        <f>INDEX(products!$A$1:$G$49,MATCH(orders!$D436,products!$A$1:$A$49,0),MATCH(orders!L$1,products!$A$1:$G$1,0))</f>
        <v>11.25</v>
      </c>
      <c r="M436" s="4">
        <f t="shared" si="18"/>
        <v>67.5</v>
      </c>
      <c r="N436" t="str">
        <f t="shared" si="19"/>
        <v>Арабика</v>
      </c>
      <c r="O436" t="str">
        <f t="shared" si="20"/>
        <v>Средняя</v>
      </c>
      <c r="P436" t="str">
        <f>_xlfn.XLOOKUP(orders[[#This Row],[Customer ID]],customers!$A$1:$A$1001,customers!$I$1:$I$1001,,0)</f>
        <v>No</v>
      </c>
    </row>
    <row r="437" spans="1:16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_xlfn.XLOOKUP(C437,customers!$A$1:$A$1001,customers!$B$1:$B$1001,,0)</f>
        <v>Chance Rowthorn</v>
      </c>
      <c r="G437" s="2" t="str" cm="1">
        <f t="array" ref="G437">IF(_xlfn.XLOOKUP(C437,customers!A436:$A$1001,customers!C436:$C$1001,,0)=0,"",(_xlfn.XLOOKUP(C437,customers!A436:$A$1001,customers!C436:$C$1001,,0)))</f>
        <v>crowthornc3@msn.com</v>
      </c>
      <c r="H437" s="2" t="str">
        <f>_xlfn.XLOOKUP(C437,customers!$A$1:$A$1001,customers!$G$1:$G$1001,,0)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8">
        <f>INDEX([1]products!$A$1:$G$49,MATCH([1]orders!$D437,[1]products!$A$1:$A$49,0),MATCH([1]orders!K$1,[1]products!$A$1:$G$1,0))</f>
        <v>0.5</v>
      </c>
      <c r="L437" s="4">
        <f>INDEX(products!$A$1:$G$49,MATCH(orders!$D437,products!$A$1:$A$49,0),MATCH(orders!L$1,products!$A$1:$G$1,0))</f>
        <v>8.25</v>
      </c>
      <c r="M437" s="4">
        <f t="shared" si="18"/>
        <v>8.25</v>
      </c>
      <c r="N437" t="str">
        <f t="shared" si="19"/>
        <v>Эксцельса</v>
      </c>
      <c r="O437" t="str">
        <f t="shared" si="20"/>
        <v>Средняя</v>
      </c>
      <c r="P437" t="str">
        <f>_xlfn.XLOOKUP(orders[[#This Row],[Customer ID]],customers!$A$1:$A$1001,customers!$I$1:$I$1001,,0)</f>
        <v>No</v>
      </c>
    </row>
    <row r="438" spans="1:16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_xlfn.XLOOKUP(C438,customers!$A$1:$A$1001,customers!$B$1:$B$1001,,0)</f>
        <v>Orly Ryland</v>
      </c>
      <c r="G438" s="2" t="str" cm="1">
        <f t="array" ref="G438">IF(_xlfn.XLOOKUP(C438,customers!A437:$A$1001,customers!C437:$C$1001,,0)=0,"",(_xlfn.XLOOKUP(C438,customers!A437:$A$1001,customers!C437:$C$1001,,0)))</f>
        <v>orylandc4@deviantart.com</v>
      </c>
      <c r="H438" s="2" t="str">
        <f>_xlfn.XLOOKUP(C438,customers!$A$1:$A$1001,customers!$G$1:$G$1001,,0)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8">
        <f>INDEX([1]products!$A$1:$G$49,MATCH([1]orders!$D438,[1]products!$A$1:$A$49,0),MATCH([1]orders!K$1,[1]products!$A$1:$G$1,0))</f>
        <v>0.2</v>
      </c>
      <c r="L438" s="4">
        <f>INDEX(products!$A$1:$G$49,MATCH(orders!$D438,products!$A$1:$A$49,0),MATCH(orders!L$1,products!$A$1:$G$1,0))</f>
        <v>4.7549999999999999</v>
      </c>
      <c r="M438" s="4">
        <f t="shared" si="18"/>
        <v>9.51</v>
      </c>
      <c r="N438" t="str">
        <f t="shared" si="19"/>
        <v>Либерика</v>
      </c>
      <c r="O438" t="str">
        <f t="shared" si="20"/>
        <v>Легкая</v>
      </c>
      <c r="P438" t="str">
        <f>_xlfn.XLOOKUP(orders[[#This Row],[Customer ID]],customers!$A$1:$A$1001,customers!$I$1:$I$1001,,0)</f>
        <v>Yes</v>
      </c>
    </row>
    <row r="439" spans="1:16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_xlfn.XLOOKUP(C439,customers!$A$1:$A$1001,customers!$B$1:$B$1001,,0)</f>
        <v>Willabella Abramski</v>
      </c>
      <c r="G439" s="2" t="str" cm="1">
        <f t="array" ref="G439">IF(_xlfn.XLOOKUP(C439,customers!A438:$A$1001,customers!C438:$C$1001,,0)=0,"",(_xlfn.XLOOKUP(C439,customers!A438:$A$1001,customers!C438:$C$1001,,0)))</f>
        <v/>
      </c>
      <c r="H439" s="2" t="str">
        <f>_xlfn.XLOOKUP(C439,customers!$A$1:$A$1001,customers!$G$1:$G$1001,,0)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8">
        <f>INDEX([1]products!$A$1:$G$49,MATCH([1]orders!$D439,[1]products!$A$1:$A$49,0),MATCH([1]orders!K$1,[1]products!$A$1:$G$1,0))</f>
        <v>2.5</v>
      </c>
      <c r="L439" s="4">
        <f>INDEX(products!$A$1:$G$49,MATCH(orders!$D439,products!$A$1:$A$49,0),MATCH(orders!L$1,products!$A$1:$G$1,0))</f>
        <v>29.784999999999997</v>
      </c>
      <c r="M439" s="4">
        <f t="shared" si="18"/>
        <v>29.784999999999997</v>
      </c>
      <c r="N439" t="str">
        <f t="shared" si="19"/>
        <v>Либерика</v>
      </c>
      <c r="O439" t="str">
        <f t="shared" si="20"/>
        <v>Сильная</v>
      </c>
      <c r="P439" t="str">
        <f>_xlfn.XLOOKUP(orders[[#This Row],[Customer ID]],customers!$A$1:$A$1001,customers!$I$1:$I$1001,,0)</f>
        <v>No</v>
      </c>
    </row>
    <row r="440" spans="1:16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_xlfn.XLOOKUP(C440,customers!$A$1:$A$1001,customers!$B$1:$B$1001,,0)</f>
        <v>Morgen Seson</v>
      </c>
      <c r="G440" s="2" t="str" cm="1">
        <f t="array" ref="G440">IF(_xlfn.XLOOKUP(C440,customers!A439:$A$1001,customers!C439:$C$1001,,0)=0,"",(_xlfn.XLOOKUP(C440,customers!A439:$A$1001,customers!C439:$C$1001,,0)))</f>
        <v>msesonck@census.gov</v>
      </c>
      <c r="H440" s="2" t="str">
        <f>_xlfn.XLOOKUP(C440,customers!$A$1:$A$1001,customers!$G$1:$G$1001,,0)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8">
        <f>INDEX([1]products!$A$1:$G$49,MATCH([1]orders!$D440,[1]products!$A$1:$A$49,0),MATCH([1]orders!K$1,[1]products!$A$1:$G$1,0))</f>
        <v>0.5</v>
      </c>
      <c r="L440" s="4">
        <f>INDEX(products!$A$1:$G$49,MATCH(orders!$D440,products!$A$1:$A$49,0),MATCH(orders!L$1,products!$A$1:$G$1,0))</f>
        <v>7.77</v>
      </c>
      <c r="M440" s="4">
        <f t="shared" si="18"/>
        <v>15.54</v>
      </c>
      <c r="N440" t="str">
        <f t="shared" si="19"/>
        <v>Либерика</v>
      </c>
      <c r="O440" t="str">
        <f t="shared" si="20"/>
        <v>Сильная</v>
      </c>
      <c r="P440" t="str">
        <f>_xlfn.XLOOKUP(orders[[#This Row],[Customer ID]],customers!$A$1:$A$1001,customers!$I$1:$I$1001,,0)</f>
        <v>No</v>
      </c>
    </row>
    <row r="441" spans="1:16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_xlfn.XLOOKUP(C441,customers!$A$1:$A$1001,customers!$B$1:$B$1001,,0)</f>
        <v>Chickie Ragless</v>
      </c>
      <c r="G441" s="2" t="str" cm="1">
        <f t="array" ref="G441">IF(_xlfn.XLOOKUP(C441,customers!A440:$A$1001,customers!C440:$C$1001,,0)=0,"",(_xlfn.XLOOKUP(C441,customers!A440:$A$1001,customers!C440:$C$1001,,0)))</f>
        <v>craglessc7@webmd.com</v>
      </c>
      <c r="H441" s="2" t="str">
        <f>_xlfn.XLOOKUP(C441,customers!$A$1:$A$1001,customers!$G$1:$G$1001,,0)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8">
        <f>INDEX([1]products!$A$1:$G$49,MATCH([1]orders!$D441,[1]products!$A$1:$A$49,0),MATCH([1]orders!K$1,[1]products!$A$1:$G$1,0))</f>
        <v>0.5</v>
      </c>
      <c r="L441" s="4">
        <f>INDEX(products!$A$1:$G$49,MATCH(orders!$D441,products!$A$1:$A$49,0),MATCH(orders!L$1,products!$A$1:$G$1,0))</f>
        <v>8.91</v>
      </c>
      <c r="M441" s="4">
        <f t="shared" si="18"/>
        <v>35.64</v>
      </c>
      <c r="N441" t="str">
        <f t="shared" si="19"/>
        <v>Эксцельса</v>
      </c>
      <c r="O441" t="str">
        <f t="shared" si="20"/>
        <v>Легкая</v>
      </c>
      <c r="P441" t="str">
        <f>_xlfn.XLOOKUP(orders[[#This Row],[Customer ID]],customers!$A$1:$A$1001,customers!$I$1:$I$1001,,0)</f>
        <v>No</v>
      </c>
    </row>
    <row r="442" spans="1:16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_xlfn.XLOOKUP(C442,customers!$A$1:$A$1001,customers!$B$1:$B$1001,,0)</f>
        <v>Freda Hollows</v>
      </c>
      <c r="G442" s="2" t="str" cm="1">
        <f t="array" ref="G442">IF(_xlfn.XLOOKUP(C442,customers!A441:$A$1001,customers!C441:$C$1001,,0)=0,"",(_xlfn.XLOOKUP(C442,customers!A441:$A$1001,customers!C441:$C$1001,,0)))</f>
        <v>fhollowsc8@blogtalkradio.com</v>
      </c>
      <c r="H442" s="2" t="str">
        <f>_xlfn.XLOOKUP(C442,customers!$A$1:$A$1001,customers!$G$1:$G$1001,,0)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8">
        <f>INDEX([1]products!$A$1:$G$49,MATCH([1]orders!$D442,[1]products!$A$1:$A$49,0),MATCH([1]orders!K$1,[1]products!$A$1:$G$1,0))</f>
        <v>2.5</v>
      </c>
      <c r="L442" s="4">
        <f>INDEX(products!$A$1:$G$49,MATCH(orders!$D442,products!$A$1:$A$49,0),MATCH(orders!L$1,products!$A$1:$G$1,0))</f>
        <v>25.874999999999996</v>
      </c>
      <c r="M442" s="4">
        <f t="shared" si="18"/>
        <v>103.49999999999999</v>
      </c>
      <c r="N442" t="str">
        <f t="shared" si="19"/>
        <v>Арабика</v>
      </c>
      <c r="O442" t="str">
        <f t="shared" si="20"/>
        <v>Средняя</v>
      </c>
      <c r="P442" t="str">
        <f>_xlfn.XLOOKUP(orders[[#This Row],[Customer ID]],customers!$A$1:$A$1001,customers!$I$1:$I$1001,,0)</f>
        <v>Yes</v>
      </c>
    </row>
    <row r="443" spans="1:16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_xlfn.XLOOKUP(C443,customers!$A$1:$A$1001,customers!$B$1:$B$1001,,0)</f>
        <v>Livy Lathleiff</v>
      </c>
      <c r="G443" s="2" t="str" cm="1">
        <f t="array" ref="G443">IF(_xlfn.XLOOKUP(C443,customers!A442:$A$1001,customers!C442:$C$1001,,0)=0,"",(_xlfn.XLOOKUP(C443,customers!A442:$A$1001,customers!C442:$C$1001,,0)))</f>
        <v>llathleiffc9@nationalgeographic.com</v>
      </c>
      <c r="H443" s="2" t="str">
        <f>_xlfn.XLOOKUP(C443,customers!$A$1:$A$1001,customers!$G$1:$G$1001,,0)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8">
        <f>INDEX([1]products!$A$1:$G$49,MATCH([1]orders!$D443,[1]products!$A$1:$A$49,0),MATCH([1]orders!K$1,[1]products!$A$1:$G$1,0))</f>
        <v>1</v>
      </c>
      <c r="L443" s="4">
        <f>INDEX(products!$A$1:$G$49,MATCH(orders!$D443,products!$A$1:$A$49,0),MATCH(orders!L$1,products!$A$1:$G$1,0))</f>
        <v>12.15</v>
      </c>
      <c r="M443" s="4">
        <f t="shared" si="18"/>
        <v>36.450000000000003</v>
      </c>
      <c r="N443" t="str">
        <f t="shared" si="19"/>
        <v>Эксцельса</v>
      </c>
      <c r="O443" t="str">
        <f t="shared" si="20"/>
        <v>Сильная</v>
      </c>
      <c r="P443" t="str">
        <f>_xlfn.XLOOKUP(orders[[#This Row],[Customer ID]],customers!$A$1:$A$1001,customers!$I$1:$I$1001,,0)</f>
        <v>Yes</v>
      </c>
    </row>
    <row r="444" spans="1:16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_xlfn.XLOOKUP(C444,customers!$A$1:$A$1001,customers!$B$1:$B$1001,,0)</f>
        <v>Koralle Heads</v>
      </c>
      <c r="G444" s="2" t="str" cm="1">
        <f t="array" ref="G444">IF(_xlfn.XLOOKUP(C444,customers!A443:$A$1001,customers!C443:$C$1001,,0)=0,"",(_xlfn.XLOOKUP(C444,customers!A443:$A$1001,customers!C443:$C$1001,,0)))</f>
        <v>kheadsca@jalbum.net</v>
      </c>
      <c r="H444" s="2" t="str">
        <f>_xlfn.XLOOKUP(C444,customers!$A$1:$A$1001,customers!$G$1:$G$1001,,0)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8">
        <f>INDEX([1]products!$A$1:$G$49,MATCH([1]orders!$D444,[1]products!$A$1:$A$49,0),MATCH([1]orders!K$1,[1]products!$A$1:$G$1,0))</f>
        <v>0.5</v>
      </c>
      <c r="L444" s="4">
        <f>INDEX(products!$A$1:$G$49,MATCH(orders!$D444,products!$A$1:$A$49,0),MATCH(orders!L$1,products!$A$1:$G$1,0))</f>
        <v>7.169999999999999</v>
      </c>
      <c r="M444" s="4">
        <f t="shared" si="18"/>
        <v>35.849999999999994</v>
      </c>
      <c r="N444" t="str">
        <f t="shared" si="19"/>
        <v>Робуста</v>
      </c>
      <c r="O444" t="str">
        <f t="shared" si="20"/>
        <v>Легкая</v>
      </c>
      <c r="P444" t="str">
        <f>_xlfn.XLOOKUP(orders[[#This Row],[Customer ID]],customers!$A$1:$A$1001,customers!$I$1:$I$1001,,0)</f>
        <v>No</v>
      </c>
    </row>
    <row r="445" spans="1:16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_xlfn.XLOOKUP(C445,customers!$A$1:$A$1001,customers!$B$1:$B$1001,,0)</f>
        <v>Theo Bowne</v>
      </c>
      <c r="G445" s="2" t="str" cm="1">
        <f t="array" ref="G445">IF(_xlfn.XLOOKUP(C445,customers!A444:$A$1001,customers!C444:$C$1001,,0)=0,"",(_xlfn.XLOOKUP(C445,customers!A444:$A$1001,customers!C444:$C$1001,,0)))</f>
        <v>tbownecb@unicef.org</v>
      </c>
      <c r="H445" s="2" t="str">
        <f>_xlfn.XLOOKUP(C445,customers!$A$1:$A$1001,customers!$G$1:$G$1001,,0)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8">
        <f>INDEX([1]products!$A$1:$G$49,MATCH([1]orders!$D445,[1]products!$A$1:$A$49,0),MATCH([1]orders!K$1,[1]products!$A$1:$G$1,0))</f>
        <v>0.2</v>
      </c>
      <c r="L445" s="4">
        <f>INDEX(products!$A$1:$G$49,MATCH(orders!$D445,products!$A$1:$A$49,0),MATCH(orders!L$1,products!$A$1:$G$1,0))</f>
        <v>4.4550000000000001</v>
      </c>
      <c r="M445" s="4">
        <f t="shared" si="18"/>
        <v>22.274999999999999</v>
      </c>
      <c r="N445" t="str">
        <f t="shared" si="19"/>
        <v>Эксцельса</v>
      </c>
      <c r="O445" t="str">
        <f t="shared" si="20"/>
        <v>Легкая</v>
      </c>
      <c r="P445" t="str">
        <f>_xlfn.XLOOKUP(orders[[#This Row],[Customer ID]],customers!$A$1:$A$1001,customers!$I$1:$I$1001,,0)</f>
        <v>Yes</v>
      </c>
    </row>
    <row r="446" spans="1:16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_xlfn.XLOOKUP(C446,customers!$A$1:$A$1001,customers!$B$1:$B$1001,,0)</f>
        <v>Rasia Jacquemard</v>
      </c>
      <c r="G446" s="2" t="str" cm="1">
        <f t="array" ref="G446">IF(_xlfn.XLOOKUP(C446,customers!A445:$A$1001,customers!C445:$C$1001,,0)=0,"",(_xlfn.XLOOKUP(C446,customers!A445:$A$1001,customers!C445:$C$1001,,0)))</f>
        <v>rjacquemardcc@acquirethisname.com</v>
      </c>
      <c r="H446" s="2" t="str">
        <f>_xlfn.XLOOKUP(C446,customers!$A$1:$A$1001,customers!$G$1:$G$1001,,0)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8">
        <f>INDEX([1]products!$A$1:$G$49,MATCH([1]orders!$D446,[1]products!$A$1:$A$49,0),MATCH([1]orders!K$1,[1]products!$A$1:$G$1,0))</f>
        <v>0.2</v>
      </c>
      <c r="L446" s="4">
        <f>INDEX(products!$A$1:$G$49,MATCH(orders!$D446,products!$A$1:$A$49,0),MATCH(orders!L$1,products!$A$1:$G$1,0))</f>
        <v>4.125</v>
      </c>
      <c r="M446" s="4">
        <f t="shared" si="18"/>
        <v>24.75</v>
      </c>
      <c r="N446" t="str">
        <f t="shared" si="19"/>
        <v>Эксцельса</v>
      </c>
      <c r="O446" t="str">
        <f t="shared" si="20"/>
        <v>Средняя</v>
      </c>
      <c r="P446" t="str">
        <f>_xlfn.XLOOKUP(orders[[#This Row],[Customer ID]],customers!$A$1:$A$1001,customers!$I$1:$I$1001,,0)</f>
        <v>No</v>
      </c>
    </row>
    <row r="447" spans="1:16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_xlfn.XLOOKUP(C447,customers!$A$1:$A$1001,customers!$B$1:$B$1001,,0)</f>
        <v>Kizzie Warman</v>
      </c>
      <c r="G447" s="2" t="str" cm="1">
        <f t="array" ref="G447">IF(_xlfn.XLOOKUP(C447,customers!A446:$A$1001,customers!C446:$C$1001,,0)=0,"",(_xlfn.XLOOKUP(C447,customers!A446:$A$1001,customers!C446:$C$1001,,0)))</f>
        <v>kwarmancd@printfriendly.com</v>
      </c>
      <c r="H447" s="2" t="str">
        <f>_xlfn.XLOOKUP(C447,customers!$A$1:$A$1001,customers!$G$1:$G$1001,,0)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8">
        <f>INDEX([1]products!$A$1:$G$49,MATCH([1]orders!$D447,[1]products!$A$1:$A$49,0),MATCH([1]orders!K$1,[1]products!$A$1:$G$1,0))</f>
        <v>2.5</v>
      </c>
      <c r="L447" s="4">
        <f>INDEX(products!$A$1:$G$49,MATCH(orders!$D447,products!$A$1:$A$49,0),MATCH(orders!L$1,products!$A$1:$G$1,0))</f>
        <v>33.464999999999996</v>
      </c>
      <c r="M447" s="4">
        <f t="shared" si="18"/>
        <v>66.929999999999993</v>
      </c>
      <c r="N447" t="str">
        <f t="shared" si="19"/>
        <v>Либерика</v>
      </c>
      <c r="O447" t="str">
        <f t="shared" si="20"/>
        <v>Средняя</v>
      </c>
      <c r="P447" t="str">
        <f>_xlfn.XLOOKUP(orders[[#This Row],[Customer ID]],customers!$A$1:$A$1001,customers!$I$1:$I$1001,,0)</f>
        <v>Yes</v>
      </c>
    </row>
    <row r="448" spans="1:16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_xlfn.XLOOKUP(C448,customers!$A$1:$A$1001,customers!$B$1:$B$1001,,0)</f>
        <v>Wain Cholomin</v>
      </c>
      <c r="G448" s="2" t="str" cm="1">
        <f t="array" ref="G448">IF(_xlfn.XLOOKUP(C448,customers!A447:$A$1001,customers!C447:$C$1001,,0)=0,"",(_xlfn.XLOOKUP(C448,customers!A447:$A$1001,customers!C447:$C$1001,,0)))</f>
        <v>wcholomince@about.com</v>
      </c>
      <c r="H448" s="2" t="str">
        <f>_xlfn.XLOOKUP(C448,customers!$A$1:$A$1001,customers!$G$1:$G$1001,,0)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8">
        <f>INDEX([1]products!$A$1:$G$49,MATCH([1]orders!$D448,[1]products!$A$1:$A$49,0),MATCH([1]orders!K$1,[1]products!$A$1:$G$1,0))</f>
        <v>0.5</v>
      </c>
      <c r="L448" s="4">
        <f>INDEX(products!$A$1:$G$49,MATCH(orders!$D448,products!$A$1:$A$49,0),MATCH(orders!L$1,products!$A$1:$G$1,0))</f>
        <v>8.73</v>
      </c>
      <c r="M448" s="4">
        <f t="shared" si="18"/>
        <v>8.73</v>
      </c>
      <c r="N448" t="str">
        <f t="shared" si="19"/>
        <v>Либерика</v>
      </c>
      <c r="O448" t="str">
        <f t="shared" si="20"/>
        <v>Средняя</v>
      </c>
      <c r="P448" t="str">
        <f>_xlfn.XLOOKUP(orders[[#This Row],[Customer ID]],customers!$A$1:$A$1001,customers!$I$1:$I$1001,,0)</f>
        <v>Yes</v>
      </c>
    </row>
    <row r="449" spans="1:16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_xlfn.XLOOKUP(C449,customers!$A$1:$A$1001,customers!$B$1:$B$1001,,0)</f>
        <v>Arleen Braidman</v>
      </c>
      <c r="G449" s="2" t="str" cm="1">
        <f t="array" ref="G449">IF(_xlfn.XLOOKUP(C449,customers!A448:$A$1001,customers!C448:$C$1001,,0)=0,"",(_xlfn.XLOOKUP(C449,customers!A448:$A$1001,customers!C448:$C$1001,,0)))</f>
        <v>abraidmancf@census.gov</v>
      </c>
      <c r="H449" s="2" t="str">
        <f>_xlfn.XLOOKUP(C449,customers!$A$1:$A$1001,customers!$G$1:$G$1001,,0)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8">
        <f>INDEX([1]products!$A$1:$G$49,MATCH([1]orders!$D449,[1]products!$A$1:$A$49,0),MATCH([1]orders!K$1,[1]products!$A$1:$G$1,0))</f>
        <v>0.5</v>
      </c>
      <c r="L449" s="4">
        <f>INDEX(products!$A$1:$G$49,MATCH(orders!$D449,products!$A$1:$A$49,0),MATCH(orders!L$1,products!$A$1:$G$1,0))</f>
        <v>5.97</v>
      </c>
      <c r="M449" s="4">
        <f t="shared" si="18"/>
        <v>17.91</v>
      </c>
      <c r="N449" t="str">
        <f t="shared" si="19"/>
        <v>Робуста</v>
      </c>
      <c r="O449" t="str">
        <f t="shared" si="20"/>
        <v>Средняя</v>
      </c>
      <c r="P449" t="str">
        <f>_xlfn.XLOOKUP(orders[[#This Row],[Customer ID]],customers!$A$1:$A$1001,customers!$I$1:$I$1001,,0)</f>
        <v>No</v>
      </c>
    </row>
    <row r="450" spans="1:16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_xlfn.XLOOKUP(C450,customers!$A$1:$A$1001,customers!$B$1:$B$1001,,0)</f>
        <v>Pru Durban</v>
      </c>
      <c r="G450" s="2" t="str" cm="1">
        <f t="array" ref="G450">IF(_xlfn.XLOOKUP(C450,customers!A449:$A$1001,customers!C449:$C$1001,,0)=0,"",(_xlfn.XLOOKUP(C450,customers!A449:$A$1001,customers!C449:$C$1001,,0)))</f>
        <v>pdurbancg@symantec.com</v>
      </c>
      <c r="H450" s="2" t="str">
        <f>_xlfn.XLOOKUP(C450,customers!$A$1:$A$1001,customers!$G$1:$G$1001,,0)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8">
        <f>INDEX([1]products!$A$1:$G$49,MATCH([1]orders!$D450,[1]products!$A$1:$A$49,0),MATCH([1]orders!K$1,[1]products!$A$1:$G$1,0))</f>
        <v>0.5</v>
      </c>
      <c r="L450" s="4">
        <f>INDEX(products!$A$1:$G$49,MATCH(orders!$D450,products!$A$1:$A$49,0),MATCH(orders!L$1,products!$A$1:$G$1,0))</f>
        <v>7.169999999999999</v>
      </c>
      <c r="M450" s="4">
        <f t="shared" si="18"/>
        <v>7.169999999999999</v>
      </c>
      <c r="N450" t="str">
        <f t="shared" si="19"/>
        <v>Робуста</v>
      </c>
      <c r="O450" t="str">
        <f t="shared" si="20"/>
        <v>Легкая</v>
      </c>
      <c r="P450" t="str">
        <f>_xlfn.XLOOKUP(orders[[#This Row],[Customer ID]],customers!$A$1:$A$1001,customers!$I$1:$I$1001,,0)</f>
        <v>No</v>
      </c>
    </row>
    <row r="451" spans="1:16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_xlfn.XLOOKUP(C451,customers!$A$1:$A$1001,customers!$B$1:$B$1001,,0)</f>
        <v>Antone Harrold</v>
      </c>
      <c r="G451" s="2" t="str" cm="1">
        <f t="array" ref="G451">IF(_xlfn.XLOOKUP(C451,customers!A450:$A$1001,customers!C450:$C$1001,,0)=0,"",(_xlfn.XLOOKUP(C451,customers!A450:$A$1001,customers!C450:$C$1001,,0)))</f>
        <v>aharroldch@miibeian.gov.cn</v>
      </c>
      <c r="H451" s="2" t="str">
        <f>_xlfn.XLOOKUP(C451,customers!$A$1:$A$1001,customers!$G$1:$G$1001,,0)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8">
        <f>INDEX([1]products!$A$1:$G$49,MATCH([1]orders!$D451,[1]products!$A$1:$A$49,0),MATCH([1]orders!K$1,[1]products!$A$1:$G$1,0))</f>
        <v>0.2</v>
      </c>
      <c r="L451" s="4">
        <f>INDEX(products!$A$1:$G$49,MATCH(orders!$D451,products!$A$1:$A$49,0),MATCH(orders!L$1,products!$A$1:$G$1,0))</f>
        <v>2.6849999999999996</v>
      </c>
      <c r="M451" s="4">
        <f t="shared" ref="M451:M514" si="21">L451*E451</f>
        <v>5.3699999999999992</v>
      </c>
      <c r="N451" t="str">
        <f t="shared" ref="N451:N514" si="22">IF(I451="Rob","Робуста",IF(I451="Exc","Эксцельса",IF(I451="Ara","Арабика",IF(I451="Lib","Либерика",""))))</f>
        <v>Робуста</v>
      </c>
      <c r="O451" t="str">
        <f t="shared" ref="O451:O514" si="23">IF(J451="M","Средняя",IF(J451="L","Легкая",IF(J451="D","Сильная","")))</f>
        <v>Сильная</v>
      </c>
      <c r="P451" t="str">
        <f>_xlfn.XLOOKUP(orders[[#This Row],[Customer ID]],customers!$A$1:$A$1001,customers!$I$1:$I$1001,,0)</f>
        <v>No</v>
      </c>
    </row>
    <row r="452" spans="1:16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_xlfn.XLOOKUP(C452,customers!$A$1:$A$1001,customers!$B$1:$B$1001,,0)</f>
        <v>Sim Pamphilon</v>
      </c>
      <c r="G452" s="2" t="str" cm="1">
        <f t="array" ref="G452">IF(_xlfn.XLOOKUP(C452,customers!A451:$A$1001,customers!C451:$C$1001,,0)=0,"",(_xlfn.XLOOKUP(C452,customers!A451:$A$1001,customers!C451:$C$1001,,0)))</f>
        <v>spamphilonci@mlb.com</v>
      </c>
      <c r="H452" s="2" t="str">
        <f>_xlfn.XLOOKUP(C452,customers!$A$1:$A$1001,customers!$G$1:$G$1001,,0)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8">
        <f>INDEX([1]products!$A$1:$G$49,MATCH([1]orders!$D452,[1]products!$A$1:$A$49,0),MATCH([1]orders!K$1,[1]products!$A$1:$G$1,0))</f>
        <v>0.2</v>
      </c>
      <c r="L452" s="4">
        <f>INDEX(products!$A$1:$G$49,MATCH(orders!$D452,products!$A$1:$A$49,0),MATCH(orders!L$1,products!$A$1:$G$1,0))</f>
        <v>4.7549999999999999</v>
      </c>
      <c r="M452" s="4">
        <f t="shared" si="21"/>
        <v>23.774999999999999</v>
      </c>
      <c r="N452" t="str">
        <f t="shared" si="22"/>
        <v>Либерика</v>
      </c>
      <c r="O452" t="str">
        <f t="shared" si="23"/>
        <v>Легкая</v>
      </c>
      <c r="P452" t="str">
        <f>_xlfn.XLOOKUP(orders[[#This Row],[Customer ID]],customers!$A$1:$A$1001,customers!$I$1:$I$1001,,0)</f>
        <v>No</v>
      </c>
    </row>
    <row r="453" spans="1:16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_xlfn.XLOOKUP(C453,customers!$A$1:$A$1001,customers!$B$1:$B$1001,,0)</f>
        <v>Mohandis Spurden</v>
      </c>
      <c r="G453" s="2" t="str" cm="1">
        <f t="array" ref="G453">IF(_xlfn.XLOOKUP(C453,customers!A452:$A$1001,customers!C452:$C$1001,,0)=0,"",(_xlfn.XLOOKUP(C453,customers!A452:$A$1001,customers!C452:$C$1001,,0)))</f>
        <v>mspurdencj@exblog.jp</v>
      </c>
      <c r="H453" s="2" t="str">
        <f>_xlfn.XLOOKUP(C453,customers!$A$1:$A$1001,customers!$G$1:$G$1001,,0)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8">
        <f>INDEX([1]products!$A$1:$G$49,MATCH([1]orders!$D453,[1]products!$A$1:$A$49,0),MATCH([1]orders!K$1,[1]products!$A$1:$G$1,0))</f>
        <v>2.5</v>
      </c>
      <c r="L453" s="4">
        <f>INDEX(products!$A$1:$G$49,MATCH(orders!$D453,products!$A$1:$A$49,0),MATCH(orders!L$1,products!$A$1:$G$1,0))</f>
        <v>20.584999999999997</v>
      </c>
      <c r="M453" s="4">
        <f t="shared" si="21"/>
        <v>41.169999999999995</v>
      </c>
      <c r="N453" t="str">
        <f t="shared" si="22"/>
        <v>Робуста</v>
      </c>
      <c r="O453" t="str">
        <f t="shared" si="23"/>
        <v>Сильная</v>
      </c>
      <c r="P453" t="str">
        <f>_xlfn.XLOOKUP(orders[[#This Row],[Customer ID]],customers!$A$1:$A$1001,customers!$I$1:$I$1001,,0)</f>
        <v>Yes</v>
      </c>
    </row>
    <row r="454" spans="1:16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_xlfn.XLOOKUP(C454,customers!$A$1:$A$1001,customers!$B$1:$B$1001,,0)</f>
        <v>Morgen Seson</v>
      </c>
      <c r="G454" s="2" t="str" cm="1">
        <f t="array" ref="G454">IF(_xlfn.XLOOKUP(C454,customers!A453:$A$1001,customers!C453:$C$1001,,0)=0,"",(_xlfn.XLOOKUP(C454,customers!A453:$A$1001,customers!C453:$C$1001,,0)))</f>
        <v>msesonck@census.gov</v>
      </c>
      <c r="H454" s="2" t="str">
        <f>_xlfn.XLOOKUP(C454,customers!$A$1:$A$1001,customers!$G$1:$G$1001,,0)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8">
        <f>INDEX([1]products!$A$1:$G$49,MATCH([1]orders!$D454,[1]products!$A$1:$A$49,0),MATCH([1]orders!K$1,[1]products!$A$1:$G$1,0))</f>
        <v>0.2</v>
      </c>
      <c r="L454" s="4">
        <f>INDEX(products!$A$1:$G$49,MATCH(orders!$D454,products!$A$1:$A$49,0),MATCH(orders!L$1,products!$A$1:$G$1,0))</f>
        <v>3.8849999999999998</v>
      </c>
      <c r="M454" s="4">
        <f t="shared" si="21"/>
        <v>11.654999999999999</v>
      </c>
      <c r="N454" t="str">
        <f t="shared" si="22"/>
        <v>Арабика</v>
      </c>
      <c r="O454" t="str">
        <f t="shared" si="23"/>
        <v>Легкая</v>
      </c>
      <c r="P454" t="str">
        <f>_xlfn.XLOOKUP(orders[[#This Row],[Customer ID]],customers!$A$1:$A$1001,customers!$I$1:$I$1001,,0)</f>
        <v>No</v>
      </c>
    </row>
    <row r="455" spans="1:16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_xlfn.XLOOKUP(C455,customers!$A$1:$A$1001,customers!$B$1:$B$1001,,0)</f>
        <v>Nalani Pirrone</v>
      </c>
      <c r="G455" s="2" t="str" cm="1">
        <f t="array" ref="G455">IF(_xlfn.XLOOKUP(C455,customers!A454:$A$1001,customers!C454:$C$1001,,0)=0,"",(_xlfn.XLOOKUP(C455,customers!A454:$A$1001,customers!C454:$C$1001,,0)))</f>
        <v>npirronecl@weibo.com</v>
      </c>
      <c r="H455" s="2" t="str">
        <f>_xlfn.XLOOKUP(C455,customers!$A$1:$A$1001,customers!$G$1:$G$1001,,0)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8">
        <f>INDEX([1]products!$A$1:$G$49,MATCH([1]orders!$D455,[1]products!$A$1:$A$49,0),MATCH([1]orders!K$1,[1]products!$A$1:$G$1,0))</f>
        <v>0.5</v>
      </c>
      <c r="L455" s="4">
        <f>INDEX(products!$A$1:$G$49,MATCH(orders!$D455,products!$A$1:$A$49,0),MATCH(orders!L$1,products!$A$1:$G$1,0))</f>
        <v>9.51</v>
      </c>
      <c r="M455" s="4">
        <f t="shared" si="21"/>
        <v>38.04</v>
      </c>
      <c r="N455" t="str">
        <f t="shared" si="22"/>
        <v>Либерика</v>
      </c>
      <c r="O455" t="str">
        <f t="shared" si="23"/>
        <v>Легкая</v>
      </c>
      <c r="P455" t="str">
        <f>_xlfn.XLOOKUP(orders[[#This Row],[Customer ID]],customers!$A$1:$A$1001,customers!$I$1:$I$1001,,0)</f>
        <v>No</v>
      </c>
    </row>
    <row r="456" spans="1:16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_xlfn.XLOOKUP(C456,customers!$A$1:$A$1001,customers!$B$1:$B$1001,,0)</f>
        <v>Reube Cawley</v>
      </c>
      <c r="G456" s="2" t="str" cm="1">
        <f t="array" ref="G456">IF(_xlfn.XLOOKUP(C456,customers!A455:$A$1001,customers!C455:$C$1001,,0)=0,"",(_xlfn.XLOOKUP(C456,customers!A455:$A$1001,customers!C455:$C$1001,,0)))</f>
        <v>rcawleycm@yellowbook.com</v>
      </c>
      <c r="H456" s="2" t="str">
        <f>_xlfn.XLOOKUP(C456,customers!$A$1:$A$1001,customers!$G$1:$G$1001,,0)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8">
        <f>INDEX([1]products!$A$1:$G$49,MATCH([1]orders!$D456,[1]products!$A$1:$A$49,0),MATCH([1]orders!K$1,[1]products!$A$1:$G$1,0))</f>
        <v>2.5</v>
      </c>
      <c r="L456" s="4">
        <f>INDEX(products!$A$1:$G$49,MATCH(orders!$D456,products!$A$1:$A$49,0),MATCH(orders!L$1,products!$A$1:$G$1,0))</f>
        <v>20.584999999999997</v>
      </c>
      <c r="M456" s="4">
        <f t="shared" si="21"/>
        <v>82.339999999999989</v>
      </c>
      <c r="N456" t="str">
        <f t="shared" si="22"/>
        <v>Робуста</v>
      </c>
      <c r="O456" t="str">
        <f t="shared" si="23"/>
        <v>Сильная</v>
      </c>
      <c r="P456" t="str">
        <f>_xlfn.XLOOKUP(orders[[#This Row],[Customer ID]],customers!$A$1:$A$1001,customers!$I$1:$I$1001,,0)</f>
        <v>Yes</v>
      </c>
    </row>
    <row r="457" spans="1:16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_xlfn.XLOOKUP(C457,customers!$A$1:$A$1001,customers!$B$1:$B$1001,,0)</f>
        <v>Stan Barribal</v>
      </c>
      <c r="G457" s="2" t="str" cm="1">
        <f t="array" ref="G457">IF(_xlfn.XLOOKUP(C457,customers!A456:$A$1001,customers!C456:$C$1001,,0)=0,"",(_xlfn.XLOOKUP(C457,customers!A456:$A$1001,customers!C456:$C$1001,,0)))</f>
        <v>sbarribalcn@microsoft.com</v>
      </c>
      <c r="H457" s="2" t="str">
        <f>_xlfn.XLOOKUP(C457,customers!$A$1:$A$1001,customers!$G$1:$G$1001,,0)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8">
        <f>INDEX([1]products!$A$1:$G$49,MATCH([1]orders!$D457,[1]products!$A$1:$A$49,0),MATCH([1]orders!K$1,[1]products!$A$1:$G$1,0))</f>
        <v>0.2</v>
      </c>
      <c r="L457" s="4">
        <f>INDEX(products!$A$1:$G$49,MATCH(orders!$D457,products!$A$1:$A$49,0),MATCH(orders!L$1,products!$A$1:$G$1,0))</f>
        <v>4.7549999999999999</v>
      </c>
      <c r="M457" s="4">
        <f t="shared" si="21"/>
        <v>9.51</v>
      </c>
      <c r="N457" t="str">
        <f t="shared" si="22"/>
        <v>Либерика</v>
      </c>
      <c r="O457" t="str">
        <f t="shared" si="23"/>
        <v>Легкая</v>
      </c>
      <c r="P457" t="str">
        <f>_xlfn.XLOOKUP(orders[[#This Row],[Customer ID]],customers!$A$1:$A$1001,customers!$I$1:$I$1001,,0)</f>
        <v>Yes</v>
      </c>
    </row>
    <row r="458" spans="1:16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_xlfn.XLOOKUP(C458,customers!$A$1:$A$1001,customers!$B$1:$B$1001,,0)</f>
        <v>Agnes Adamides</v>
      </c>
      <c r="G458" s="2" t="str" cm="1">
        <f t="array" ref="G458">IF(_xlfn.XLOOKUP(C458,customers!A457:$A$1001,customers!C457:$C$1001,,0)=0,"",(_xlfn.XLOOKUP(C458,customers!A457:$A$1001,customers!C457:$C$1001,,0)))</f>
        <v>aadamidesco@bizjournals.com</v>
      </c>
      <c r="H458" s="2" t="str">
        <f>_xlfn.XLOOKUP(C458,customers!$A$1:$A$1001,customers!$G$1:$G$1001,,0)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8">
        <f>INDEX([1]products!$A$1:$G$49,MATCH([1]orders!$D458,[1]products!$A$1:$A$49,0),MATCH([1]orders!K$1,[1]products!$A$1:$G$1,0))</f>
        <v>2.5</v>
      </c>
      <c r="L458" s="4">
        <f>INDEX(products!$A$1:$G$49,MATCH(orders!$D458,products!$A$1:$A$49,0),MATCH(orders!L$1,products!$A$1:$G$1,0))</f>
        <v>20.584999999999997</v>
      </c>
      <c r="M458" s="4">
        <f t="shared" si="21"/>
        <v>41.169999999999995</v>
      </c>
      <c r="N458" t="str">
        <f t="shared" si="22"/>
        <v>Робуста</v>
      </c>
      <c r="O458" t="str">
        <f t="shared" si="23"/>
        <v>Сильная</v>
      </c>
      <c r="P458" t="str">
        <f>_xlfn.XLOOKUP(orders[[#This Row],[Customer ID]],customers!$A$1:$A$1001,customers!$I$1:$I$1001,,0)</f>
        <v>No</v>
      </c>
    </row>
    <row r="459" spans="1:16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_xlfn.XLOOKUP(C459,customers!$A$1:$A$1001,customers!$B$1:$B$1001,,0)</f>
        <v>Carmelita Thowes</v>
      </c>
      <c r="G459" s="2" t="str" cm="1">
        <f t="array" ref="G459">IF(_xlfn.XLOOKUP(C459,customers!A458:$A$1001,customers!C458:$C$1001,,0)=0,"",(_xlfn.XLOOKUP(C459,customers!A458:$A$1001,customers!C458:$C$1001,,0)))</f>
        <v>cthowescp@craigslist.org</v>
      </c>
      <c r="H459" s="2" t="str">
        <f>_xlfn.XLOOKUP(C459,customers!$A$1:$A$1001,customers!$G$1:$G$1001,,0)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8">
        <f>INDEX([1]products!$A$1:$G$49,MATCH([1]orders!$D459,[1]products!$A$1:$A$49,0),MATCH([1]orders!K$1,[1]products!$A$1:$G$1,0))</f>
        <v>0.5</v>
      </c>
      <c r="L459" s="4">
        <f>INDEX(products!$A$1:$G$49,MATCH(orders!$D459,products!$A$1:$A$49,0),MATCH(orders!L$1,products!$A$1:$G$1,0))</f>
        <v>9.51</v>
      </c>
      <c r="M459" s="4">
        <f t="shared" si="21"/>
        <v>47.55</v>
      </c>
      <c r="N459" t="str">
        <f t="shared" si="22"/>
        <v>Либерика</v>
      </c>
      <c r="O459" t="str">
        <f t="shared" si="23"/>
        <v>Легкая</v>
      </c>
      <c r="P459" t="str">
        <f>_xlfn.XLOOKUP(orders[[#This Row],[Customer ID]],customers!$A$1:$A$1001,customers!$I$1:$I$1001,,0)</f>
        <v>No</v>
      </c>
    </row>
    <row r="460" spans="1:16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_xlfn.XLOOKUP(C460,customers!$A$1:$A$1001,customers!$B$1:$B$1001,,0)</f>
        <v>Rodolfo Willoway</v>
      </c>
      <c r="G460" s="2" t="str" cm="1">
        <f t="array" ref="G460">IF(_xlfn.XLOOKUP(C460,customers!A459:$A$1001,customers!C459:$C$1001,,0)=0,"",(_xlfn.XLOOKUP(C460,customers!A459:$A$1001,customers!C459:$C$1001,,0)))</f>
        <v>rwillowaycq@admin.ch</v>
      </c>
      <c r="H460" s="2" t="str">
        <f>_xlfn.XLOOKUP(C460,customers!$A$1:$A$1001,customers!$G$1:$G$1001,,0)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8">
        <f>INDEX([1]products!$A$1:$G$49,MATCH([1]orders!$D460,[1]products!$A$1:$A$49,0),MATCH([1]orders!K$1,[1]products!$A$1:$G$1,0))</f>
        <v>1</v>
      </c>
      <c r="L460" s="4">
        <f>INDEX(products!$A$1:$G$49,MATCH(orders!$D460,products!$A$1:$A$49,0),MATCH(orders!L$1,products!$A$1:$G$1,0))</f>
        <v>11.25</v>
      </c>
      <c r="M460" s="4">
        <f t="shared" si="21"/>
        <v>45</v>
      </c>
      <c r="N460" t="str">
        <f t="shared" si="22"/>
        <v>Арабика</v>
      </c>
      <c r="O460" t="str">
        <f t="shared" si="23"/>
        <v>Средняя</v>
      </c>
      <c r="P460" t="str">
        <f>_xlfn.XLOOKUP(orders[[#This Row],[Customer ID]],customers!$A$1:$A$1001,customers!$I$1:$I$1001,,0)</f>
        <v>No</v>
      </c>
    </row>
    <row r="461" spans="1:16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_xlfn.XLOOKUP(C461,customers!$A$1:$A$1001,customers!$B$1:$B$1001,,0)</f>
        <v>Alvis Elwin</v>
      </c>
      <c r="G461" s="2" t="str" cm="1">
        <f t="array" ref="G461">IF(_xlfn.XLOOKUP(C461,customers!A460:$A$1001,customers!C460:$C$1001,,0)=0,"",(_xlfn.XLOOKUP(C461,customers!A460:$A$1001,customers!C460:$C$1001,,0)))</f>
        <v>aelwincr@privacy.gov.au</v>
      </c>
      <c r="H461" s="2" t="str">
        <f>_xlfn.XLOOKUP(C461,customers!$A$1:$A$1001,customers!$G$1:$G$1001,,0)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8">
        <f>INDEX([1]products!$A$1:$G$49,MATCH([1]orders!$D461,[1]products!$A$1:$A$49,0),MATCH([1]orders!K$1,[1]products!$A$1:$G$1,0))</f>
        <v>0.2</v>
      </c>
      <c r="L461" s="4">
        <f>INDEX(products!$A$1:$G$49,MATCH(orders!$D461,products!$A$1:$A$49,0),MATCH(orders!L$1,products!$A$1:$G$1,0))</f>
        <v>4.7549999999999999</v>
      </c>
      <c r="M461" s="4">
        <f t="shared" si="21"/>
        <v>23.774999999999999</v>
      </c>
      <c r="N461" t="str">
        <f t="shared" si="22"/>
        <v>Либерика</v>
      </c>
      <c r="O461" t="str">
        <f t="shared" si="23"/>
        <v>Легкая</v>
      </c>
      <c r="P461" t="str">
        <f>_xlfn.XLOOKUP(orders[[#This Row],[Customer ID]],customers!$A$1:$A$1001,customers!$I$1:$I$1001,,0)</f>
        <v>No</v>
      </c>
    </row>
    <row r="462" spans="1:16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_xlfn.XLOOKUP(C462,customers!$A$1:$A$1001,customers!$B$1:$B$1001,,0)</f>
        <v>Araldo Bilbrook</v>
      </c>
      <c r="G462" s="2" t="str" cm="1">
        <f t="array" ref="G462">IF(_xlfn.XLOOKUP(C462,customers!A461:$A$1001,customers!C461:$C$1001,,0)=0,"",(_xlfn.XLOOKUP(C462,customers!A461:$A$1001,customers!C461:$C$1001,,0)))</f>
        <v>abilbrookcs@booking.com</v>
      </c>
      <c r="H462" s="2" t="str">
        <f>_xlfn.XLOOKUP(C462,customers!$A$1:$A$1001,customers!$G$1:$G$1001,,0)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8">
        <f>INDEX([1]products!$A$1:$G$49,MATCH([1]orders!$D462,[1]products!$A$1:$A$49,0),MATCH([1]orders!K$1,[1]products!$A$1:$G$1,0))</f>
        <v>0.5</v>
      </c>
      <c r="L462" s="4">
        <f>INDEX(products!$A$1:$G$49,MATCH(orders!$D462,products!$A$1:$A$49,0),MATCH(orders!L$1,products!$A$1:$G$1,0))</f>
        <v>5.3699999999999992</v>
      </c>
      <c r="M462" s="4">
        <f t="shared" si="21"/>
        <v>16.11</v>
      </c>
      <c r="N462" t="str">
        <f t="shared" si="22"/>
        <v>Робуста</v>
      </c>
      <c r="O462" t="str">
        <f t="shared" si="23"/>
        <v>Сильная</v>
      </c>
      <c r="P462" t="str">
        <f>_xlfn.XLOOKUP(orders[[#This Row],[Customer ID]],customers!$A$1:$A$1001,customers!$I$1:$I$1001,,0)</f>
        <v>Yes</v>
      </c>
    </row>
    <row r="463" spans="1:16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_xlfn.XLOOKUP(C463,customers!$A$1:$A$1001,customers!$B$1:$B$1001,,0)</f>
        <v>Ransell McKall</v>
      </c>
      <c r="G463" s="2" t="str" cm="1">
        <f t="array" ref="G463">IF(_xlfn.XLOOKUP(C463,customers!A462:$A$1001,customers!C462:$C$1001,,0)=0,"",(_xlfn.XLOOKUP(C463,customers!A462:$A$1001,customers!C462:$C$1001,,0)))</f>
        <v>rmckallct@sakura.ne.jp</v>
      </c>
      <c r="H463" s="2" t="str">
        <f>_xlfn.XLOOKUP(C463,customers!$A$1:$A$1001,customers!$G$1:$G$1001,,0)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8">
        <f>INDEX([1]products!$A$1:$G$49,MATCH([1]orders!$D463,[1]products!$A$1:$A$49,0),MATCH([1]orders!K$1,[1]products!$A$1:$G$1,0))</f>
        <v>0.2</v>
      </c>
      <c r="L463" s="4">
        <f>INDEX(products!$A$1:$G$49,MATCH(orders!$D463,products!$A$1:$A$49,0),MATCH(orders!L$1,products!$A$1:$G$1,0))</f>
        <v>2.6849999999999996</v>
      </c>
      <c r="M463" s="4">
        <f t="shared" si="21"/>
        <v>10.739999999999998</v>
      </c>
      <c r="N463" t="str">
        <f t="shared" si="22"/>
        <v>Робуста</v>
      </c>
      <c r="O463" t="str">
        <f t="shared" si="23"/>
        <v>Сильная</v>
      </c>
      <c r="P463" t="str">
        <f>_xlfn.XLOOKUP(orders[[#This Row],[Customer ID]],customers!$A$1:$A$1001,customers!$I$1:$I$1001,,0)</f>
        <v>Yes</v>
      </c>
    </row>
    <row r="464" spans="1:16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_xlfn.XLOOKUP(C464,customers!$A$1:$A$1001,customers!$B$1:$B$1001,,0)</f>
        <v>Borg Daile</v>
      </c>
      <c r="G464" s="2" t="str" cm="1">
        <f t="array" ref="G464">IF(_xlfn.XLOOKUP(C464,customers!A463:$A$1001,customers!C463:$C$1001,,0)=0,"",(_xlfn.XLOOKUP(C464,customers!A463:$A$1001,customers!C463:$C$1001,,0)))</f>
        <v>bdailecu@vistaprint.com</v>
      </c>
      <c r="H464" s="2" t="str">
        <f>_xlfn.XLOOKUP(C464,customers!$A$1:$A$1001,customers!$G$1:$G$1001,,0)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8">
        <f>INDEX([1]products!$A$1:$G$49,MATCH([1]orders!$D464,[1]products!$A$1:$A$49,0),MATCH([1]orders!K$1,[1]products!$A$1:$G$1,0))</f>
        <v>1</v>
      </c>
      <c r="L464" s="4">
        <f>INDEX(products!$A$1:$G$49,MATCH(orders!$D464,products!$A$1:$A$49,0),MATCH(orders!L$1,products!$A$1:$G$1,0))</f>
        <v>9.9499999999999993</v>
      </c>
      <c r="M464" s="4">
        <f t="shared" si="21"/>
        <v>49.75</v>
      </c>
      <c r="N464" t="str">
        <f t="shared" si="22"/>
        <v>Арабика</v>
      </c>
      <c r="O464" t="str">
        <f t="shared" si="23"/>
        <v>Сильная</v>
      </c>
      <c r="P464" t="str">
        <f>_xlfn.XLOOKUP(orders[[#This Row],[Customer ID]],customers!$A$1:$A$1001,customers!$I$1:$I$1001,,0)</f>
        <v>Yes</v>
      </c>
    </row>
    <row r="465" spans="1:16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_xlfn.XLOOKUP(C465,customers!$A$1:$A$1001,customers!$B$1:$B$1001,,0)</f>
        <v>Adolphe Treherne</v>
      </c>
      <c r="G465" s="2" t="str" cm="1">
        <f t="array" ref="G465">IF(_xlfn.XLOOKUP(C465,customers!A464:$A$1001,customers!C464:$C$1001,,0)=0,"",(_xlfn.XLOOKUP(C465,customers!A464:$A$1001,customers!C464:$C$1001,,0)))</f>
        <v>atrehernecv@state.tx.us</v>
      </c>
      <c r="H465" s="2" t="str">
        <f>_xlfn.XLOOKUP(C465,customers!$A$1:$A$1001,customers!$G$1:$G$1001,,0)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8">
        <f>INDEX([1]products!$A$1:$G$49,MATCH([1]orders!$D465,[1]products!$A$1:$A$49,0),MATCH([1]orders!K$1,[1]products!$A$1:$G$1,0))</f>
        <v>1</v>
      </c>
      <c r="L465" s="4">
        <f>INDEX(products!$A$1:$G$49,MATCH(orders!$D465,products!$A$1:$A$49,0),MATCH(orders!L$1,products!$A$1:$G$1,0))</f>
        <v>13.75</v>
      </c>
      <c r="M465" s="4">
        <f t="shared" si="21"/>
        <v>27.5</v>
      </c>
      <c r="N465" t="str">
        <f t="shared" si="22"/>
        <v>Эксцельса</v>
      </c>
      <c r="O465" t="str">
        <f t="shared" si="23"/>
        <v>Средняя</v>
      </c>
      <c r="P465" t="str">
        <f>_xlfn.XLOOKUP(orders[[#This Row],[Customer ID]],customers!$A$1:$A$1001,customers!$I$1:$I$1001,,0)</f>
        <v>No</v>
      </c>
    </row>
    <row r="466" spans="1:16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_xlfn.XLOOKUP(C466,customers!$A$1:$A$1001,customers!$B$1:$B$1001,,0)</f>
        <v>Annetta Brentnall</v>
      </c>
      <c r="G466" s="2" t="str" cm="1">
        <f t="array" ref="G466">IF(_xlfn.XLOOKUP(C466,customers!A465:$A$1001,customers!C465:$C$1001,,0)=0,"",(_xlfn.XLOOKUP(C466,customers!A465:$A$1001,customers!C465:$C$1001,,0)))</f>
        <v>abrentnallcw@biglobe.ne.jp</v>
      </c>
      <c r="H466" s="2" t="str">
        <f>_xlfn.XLOOKUP(C466,customers!$A$1:$A$1001,customers!$G$1:$G$1001,,0)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8">
        <f>INDEX([1]products!$A$1:$G$49,MATCH([1]orders!$D466,[1]products!$A$1:$A$49,0),MATCH([1]orders!K$1,[1]products!$A$1:$G$1,0))</f>
        <v>2.5</v>
      </c>
      <c r="L466" s="4">
        <f>INDEX(products!$A$1:$G$49,MATCH(orders!$D466,products!$A$1:$A$49,0),MATCH(orders!L$1,products!$A$1:$G$1,0))</f>
        <v>29.784999999999997</v>
      </c>
      <c r="M466" s="4">
        <f t="shared" si="21"/>
        <v>119.13999999999999</v>
      </c>
      <c r="N466" t="str">
        <f t="shared" si="22"/>
        <v>Либерика</v>
      </c>
      <c r="O466" t="str">
        <f t="shared" si="23"/>
        <v>Сильная</v>
      </c>
      <c r="P466" t="str">
        <f>_xlfn.XLOOKUP(orders[[#This Row],[Customer ID]],customers!$A$1:$A$1001,customers!$I$1:$I$1001,,0)</f>
        <v>No</v>
      </c>
    </row>
    <row r="467" spans="1:16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_xlfn.XLOOKUP(C467,customers!$A$1:$A$1001,customers!$B$1:$B$1001,,0)</f>
        <v>Dick Drinkall</v>
      </c>
      <c r="G467" s="2" t="str" cm="1">
        <f t="array" ref="G467">IF(_xlfn.XLOOKUP(C467,customers!A466:$A$1001,customers!C466:$C$1001,,0)=0,"",(_xlfn.XLOOKUP(C467,customers!A466:$A$1001,customers!C466:$C$1001,,0)))</f>
        <v>ddrinkallcx@psu.edu</v>
      </c>
      <c r="H467" s="2" t="str">
        <f>_xlfn.XLOOKUP(C467,customers!$A$1:$A$1001,customers!$G$1:$G$1001,,0)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8">
        <f>INDEX([1]products!$A$1:$G$49,MATCH([1]orders!$D467,[1]products!$A$1:$A$49,0),MATCH([1]orders!K$1,[1]products!$A$1:$G$1,0))</f>
        <v>2.5</v>
      </c>
      <c r="L467" s="4">
        <f>INDEX(products!$A$1:$G$49,MATCH(orders!$D467,products!$A$1:$A$49,0),MATCH(orders!L$1,products!$A$1:$G$1,0))</f>
        <v>20.584999999999997</v>
      </c>
      <c r="M467" s="4">
        <f t="shared" si="21"/>
        <v>20.584999999999997</v>
      </c>
      <c r="N467" t="str">
        <f t="shared" si="22"/>
        <v>Робуста</v>
      </c>
      <c r="O467" t="str">
        <f t="shared" si="23"/>
        <v>Сильная</v>
      </c>
      <c r="P467" t="str">
        <f>_xlfn.XLOOKUP(orders[[#This Row],[Customer ID]],customers!$A$1:$A$1001,customers!$I$1:$I$1001,,0)</f>
        <v>Yes</v>
      </c>
    </row>
    <row r="468" spans="1:16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_xlfn.XLOOKUP(C468,customers!$A$1:$A$1001,customers!$B$1:$B$1001,,0)</f>
        <v>Dagny Kornel</v>
      </c>
      <c r="G468" s="2" t="str" cm="1">
        <f t="array" ref="G468">IF(_xlfn.XLOOKUP(C468,customers!A467:$A$1001,customers!C467:$C$1001,,0)=0,"",(_xlfn.XLOOKUP(C468,customers!A467:$A$1001,customers!C467:$C$1001,,0)))</f>
        <v>dkornelcy@cyberchimps.com</v>
      </c>
      <c r="H468" s="2" t="str">
        <f>_xlfn.XLOOKUP(C468,customers!$A$1:$A$1001,customers!$G$1:$G$1001,,0)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8">
        <f>INDEX([1]products!$A$1:$G$49,MATCH([1]orders!$D468,[1]products!$A$1:$A$49,0),MATCH([1]orders!K$1,[1]products!$A$1:$G$1,0))</f>
        <v>0.2</v>
      </c>
      <c r="L468" s="4">
        <f>INDEX(products!$A$1:$G$49,MATCH(orders!$D468,products!$A$1:$A$49,0),MATCH(orders!L$1,products!$A$1:$G$1,0))</f>
        <v>2.9849999999999999</v>
      </c>
      <c r="M468" s="4">
        <f t="shared" si="21"/>
        <v>8.9550000000000001</v>
      </c>
      <c r="N468" t="str">
        <f t="shared" si="22"/>
        <v>Арабика</v>
      </c>
      <c r="O468" t="str">
        <f t="shared" si="23"/>
        <v>Сильная</v>
      </c>
      <c r="P468" t="str">
        <f>_xlfn.XLOOKUP(orders[[#This Row],[Customer ID]],customers!$A$1:$A$1001,customers!$I$1:$I$1001,,0)</f>
        <v>Yes</v>
      </c>
    </row>
    <row r="469" spans="1:16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_xlfn.XLOOKUP(C469,customers!$A$1:$A$1001,customers!$B$1:$B$1001,,0)</f>
        <v>Rhona Lequeux</v>
      </c>
      <c r="G469" s="2" t="str" cm="1">
        <f t="array" ref="G469">IF(_xlfn.XLOOKUP(C469,customers!A468:$A$1001,customers!C468:$C$1001,,0)=0,"",(_xlfn.XLOOKUP(C469,customers!A468:$A$1001,customers!C468:$C$1001,,0)))</f>
        <v>rlequeuxcz@newyorker.com</v>
      </c>
      <c r="H469" s="2" t="str">
        <f>_xlfn.XLOOKUP(C469,customers!$A$1:$A$1001,customers!$G$1:$G$1001,,0)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8">
        <f>INDEX([1]products!$A$1:$G$49,MATCH([1]orders!$D469,[1]products!$A$1:$A$49,0),MATCH([1]orders!K$1,[1]products!$A$1:$G$1,0))</f>
        <v>0.5</v>
      </c>
      <c r="L469" s="4">
        <f>INDEX(products!$A$1:$G$49,MATCH(orders!$D469,products!$A$1:$A$49,0),MATCH(orders!L$1,products!$A$1:$G$1,0))</f>
        <v>5.97</v>
      </c>
      <c r="M469" s="4">
        <f t="shared" si="21"/>
        <v>5.97</v>
      </c>
      <c r="N469" t="str">
        <f t="shared" si="22"/>
        <v>Арабика</v>
      </c>
      <c r="O469" t="str">
        <f t="shared" si="23"/>
        <v>Сильная</v>
      </c>
      <c r="P469" t="str">
        <f>_xlfn.XLOOKUP(orders[[#This Row],[Customer ID]],customers!$A$1:$A$1001,customers!$I$1:$I$1001,,0)</f>
        <v>No</v>
      </c>
    </row>
    <row r="470" spans="1:16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_xlfn.XLOOKUP(C470,customers!$A$1:$A$1001,customers!$B$1:$B$1001,,0)</f>
        <v>Julius Mccaull</v>
      </c>
      <c r="G470" s="2" t="str" cm="1">
        <f t="array" ref="G470">IF(_xlfn.XLOOKUP(C470,customers!A469:$A$1001,customers!C469:$C$1001,,0)=0,"",(_xlfn.XLOOKUP(C470,customers!A469:$A$1001,customers!C469:$C$1001,,0)))</f>
        <v>jmccaulld0@parallels.com</v>
      </c>
      <c r="H470" s="2" t="str">
        <f>_xlfn.XLOOKUP(C470,customers!$A$1:$A$1001,customers!$G$1:$G$1001,,0)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8">
        <f>INDEX([1]products!$A$1:$G$49,MATCH([1]orders!$D470,[1]products!$A$1:$A$49,0),MATCH([1]orders!K$1,[1]products!$A$1:$G$1,0))</f>
        <v>1</v>
      </c>
      <c r="L470" s="4">
        <f>INDEX(products!$A$1:$G$49,MATCH(orders!$D470,products!$A$1:$A$49,0),MATCH(orders!L$1,products!$A$1:$G$1,0))</f>
        <v>13.75</v>
      </c>
      <c r="M470" s="4">
        <f t="shared" si="21"/>
        <v>41.25</v>
      </c>
      <c r="N470" t="str">
        <f t="shared" si="22"/>
        <v>Эксцельса</v>
      </c>
      <c r="O470" t="str">
        <f t="shared" si="23"/>
        <v>Средняя</v>
      </c>
      <c r="P470" t="str">
        <f>_xlfn.XLOOKUP(orders[[#This Row],[Customer ID]],customers!$A$1:$A$1001,customers!$I$1:$I$1001,,0)</f>
        <v>Yes</v>
      </c>
    </row>
    <row r="471" spans="1:16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_xlfn.XLOOKUP(C471,customers!$A$1:$A$1001,customers!$B$1:$B$1001,,0)</f>
        <v>Ailey Brash</v>
      </c>
      <c r="G471" s="2" t="str" cm="1">
        <f t="array" ref="G471">IF(_xlfn.XLOOKUP(C471,customers!A470:$A$1001,customers!C470:$C$1001,,0)=0,"",(_xlfn.XLOOKUP(C471,customers!A470:$A$1001,customers!C470:$C$1001,,0)))</f>
        <v>abrashda@plala.or.jp</v>
      </c>
      <c r="H471" s="2" t="str">
        <f>_xlfn.XLOOKUP(C471,customers!$A$1:$A$1001,customers!$G$1:$G$1001,,0)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8">
        <f>INDEX([1]products!$A$1:$G$49,MATCH([1]orders!$D471,[1]products!$A$1:$A$49,0),MATCH([1]orders!K$1,[1]products!$A$1:$G$1,0))</f>
        <v>0.2</v>
      </c>
      <c r="L471" s="4">
        <f>INDEX(products!$A$1:$G$49,MATCH(orders!$D471,products!$A$1:$A$49,0),MATCH(orders!L$1,products!$A$1:$G$1,0))</f>
        <v>4.4550000000000001</v>
      </c>
      <c r="M471" s="4">
        <f t="shared" si="21"/>
        <v>22.274999999999999</v>
      </c>
      <c r="N471" t="str">
        <f t="shared" si="22"/>
        <v>Эксцельса</v>
      </c>
      <c r="O471" t="str">
        <f t="shared" si="23"/>
        <v>Легкая</v>
      </c>
      <c r="P471" t="str">
        <f>_xlfn.XLOOKUP(orders[[#This Row],[Customer ID]],customers!$A$1:$A$1001,customers!$I$1:$I$1001,,0)</f>
        <v>Yes</v>
      </c>
    </row>
    <row r="472" spans="1:16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_xlfn.XLOOKUP(C472,customers!$A$1:$A$1001,customers!$B$1:$B$1001,,0)</f>
        <v>Alberto Hutchinson</v>
      </c>
      <c r="G472" s="2" t="str" cm="1">
        <f t="array" ref="G472">IF(_xlfn.XLOOKUP(C472,customers!A471:$A$1001,customers!C471:$C$1001,,0)=0,"",(_xlfn.XLOOKUP(C472,customers!A471:$A$1001,customers!C471:$C$1001,,0)))</f>
        <v>ahutchinsond2@imgur.com</v>
      </c>
      <c r="H472" s="2" t="str">
        <f>_xlfn.XLOOKUP(C472,customers!$A$1:$A$1001,customers!$G$1:$G$1001,,0)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8">
        <f>INDEX([1]products!$A$1:$G$49,MATCH([1]orders!$D472,[1]products!$A$1:$A$49,0),MATCH([1]orders!K$1,[1]products!$A$1:$G$1,0))</f>
        <v>0.5</v>
      </c>
      <c r="L472" s="4">
        <f>INDEX(products!$A$1:$G$49,MATCH(orders!$D472,products!$A$1:$A$49,0),MATCH(orders!L$1,products!$A$1:$G$1,0))</f>
        <v>6.75</v>
      </c>
      <c r="M472" s="4">
        <f t="shared" si="21"/>
        <v>6.75</v>
      </c>
      <c r="N472" t="str">
        <f t="shared" si="22"/>
        <v>Арабика</v>
      </c>
      <c r="O472" t="str">
        <f t="shared" si="23"/>
        <v>Средняя</v>
      </c>
      <c r="P472" t="str">
        <f>_xlfn.XLOOKUP(orders[[#This Row],[Customer ID]],customers!$A$1:$A$1001,customers!$I$1:$I$1001,,0)</f>
        <v>Yes</v>
      </c>
    </row>
    <row r="473" spans="1:16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_xlfn.XLOOKUP(C473,customers!$A$1:$A$1001,customers!$B$1:$B$1001,,0)</f>
        <v>Lamond Gheeraert</v>
      </c>
      <c r="G473" s="2" t="str" cm="1">
        <f t="array" ref="G473">IF(_xlfn.XLOOKUP(C473,customers!A472:$A$1001,customers!C472:$C$1001,,0)=0,"",(_xlfn.XLOOKUP(C473,customers!A472:$A$1001,customers!C472:$C$1001,,0)))</f>
        <v/>
      </c>
      <c r="H473" s="2" t="str">
        <f>_xlfn.XLOOKUP(C473,customers!$A$1:$A$1001,customers!$G$1:$G$1001,,0)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8">
        <f>INDEX([1]products!$A$1:$G$49,MATCH([1]orders!$D473,[1]products!$A$1:$A$49,0),MATCH([1]orders!K$1,[1]products!$A$1:$G$1,0))</f>
        <v>2.5</v>
      </c>
      <c r="L473" s="4">
        <f>INDEX(products!$A$1:$G$49,MATCH(orders!$D473,products!$A$1:$A$49,0),MATCH(orders!L$1,products!$A$1:$G$1,0))</f>
        <v>33.464999999999996</v>
      </c>
      <c r="M473" s="4">
        <f t="shared" si="21"/>
        <v>133.85999999999999</v>
      </c>
      <c r="N473" t="str">
        <f t="shared" si="22"/>
        <v>Либерика</v>
      </c>
      <c r="O473" t="str">
        <f t="shared" si="23"/>
        <v>Средняя</v>
      </c>
      <c r="P473" t="str">
        <f>_xlfn.XLOOKUP(orders[[#This Row],[Customer ID]],customers!$A$1:$A$1001,customers!$I$1:$I$1001,,0)</f>
        <v>Yes</v>
      </c>
    </row>
    <row r="474" spans="1:16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_xlfn.XLOOKUP(C474,customers!$A$1:$A$1001,customers!$B$1:$B$1001,,0)</f>
        <v>Roxine Drivers</v>
      </c>
      <c r="G474" s="2" t="str" cm="1">
        <f t="array" ref="G474">IF(_xlfn.XLOOKUP(C474,customers!A473:$A$1001,customers!C473:$C$1001,,0)=0,"",(_xlfn.XLOOKUP(C474,customers!A473:$A$1001,customers!C473:$C$1001,,0)))</f>
        <v>rdriversd4@hexun.com</v>
      </c>
      <c r="H474" s="2" t="str">
        <f>_xlfn.XLOOKUP(C474,customers!$A$1:$A$1001,customers!$G$1:$G$1001,,0)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8">
        <f>INDEX([1]products!$A$1:$G$49,MATCH([1]orders!$D474,[1]products!$A$1:$A$49,0),MATCH([1]orders!K$1,[1]products!$A$1:$G$1,0))</f>
        <v>0.2</v>
      </c>
      <c r="L474" s="4">
        <f>INDEX(products!$A$1:$G$49,MATCH(orders!$D474,products!$A$1:$A$49,0),MATCH(orders!L$1,products!$A$1:$G$1,0))</f>
        <v>2.9849999999999999</v>
      </c>
      <c r="M474" s="4">
        <f t="shared" si="21"/>
        <v>5.97</v>
      </c>
      <c r="N474" t="str">
        <f t="shared" si="22"/>
        <v>Арабика</v>
      </c>
      <c r="O474" t="str">
        <f t="shared" si="23"/>
        <v>Сильная</v>
      </c>
      <c r="P474" t="str">
        <f>_xlfn.XLOOKUP(orders[[#This Row],[Customer ID]],customers!$A$1:$A$1001,customers!$I$1:$I$1001,,0)</f>
        <v>No</v>
      </c>
    </row>
    <row r="475" spans="1:16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_xlfn.XLOOKUP(C475,customers!$A$1:$A$1001,customers!$B$1:$B$1001,,0)</f>
        <v>Heloise Zeal</v>
      </c>
      <c r="G475" s="2" t="str" cm="1">
        <f t="array" ref="G475">IF(_xlfn.XLOOKUP(C475,customers!A474:$A$1001,customers!C474:$C$1001,,0)=0,"",(_xlfn.XLOOKUP(C475,customers!A474:$A$1001,customers!C474:$C$1001,,0)))</f>
        <v>hzeald5@google.de</v>
      </c>
      <c r="H475" s="2" t="str">
        <f>_xlfn.XLOOKUP(C475,customers!$A$1:$A$1001,customers!$G$1:$G$1001,,0)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8">
        <f>INDEX([1]products!$A$1:$G$49,MATCH([1]orders!$D475,[1]products!$A$1:$A$49,0),MATCH([1]orders!K$1,[1]products!$A$1:$G$1,0))</f>
        <v>1</v>
      </c>
      <c r="L475" s="4">
        <f>INDEX(products!$A$1:$G$49,MATCH(orders!$D475,products!$A$1:$A$49,0),MATCH(orders!L$1,products!$A$1:$G$1,0))</f>
        <v>12.95</v>
      </c>
      <c r="M475" s="4">
        <f t="shared" si="21"/>
        <v>25.9</v>
      </c>
      <c r="N475" t="str">
        <f t="shared" si="22"/>
        <v>Арабика</v>
      </c>
      <c r="O475" t="str">
        <f t="shared" si="23"/>
        <v>Легкая</v>
      </c>
      <c r="P475" t="str">
        <f>_xlfn.XLOOKUP(orders[[#This Row],[Customer ID]],customers!$A$1:$A$1001,customers!$I$1:$I$1001,,0)</f>
        <v>No</v>
      </c>
    </row>
    <row r="476" spans="1:16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_xlfn.XLOOKUP(C476,customers!$A$1:$A$1001,customers!$B$1:$B$1001,,0)</f>
        <v>Granger Smallcombe</v>
      </c>
      <c r="G476" s="2" t="str" cm="1">
        <f t="array" ref="G476">IF(_xlfn.XLOOKUP(C476,customers!A475:$A$1001,customers!C475:$C$1001,,0)=0,"",(_xlfn.XLOOKUP(C476,customers!A475:$A$1001,customers!C475:$C$1001,,0)))</f>
        <v>gsmallcombed6@ucla.edu</v>
      </c>
      <c r="H476" s="2" t="str">
        <f>_xlfn.XLOOKUP(C476,customers!$A$1:$A$1001,customers!$G$1:$G$1001,,0)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8">
        <f>INDEX([1]products!$A$1:$G$49,MATCH([1]orders!$D476,[1]products!$A$1:$A$49,0),MATCH([1]orders!K$1,[1]products!$A$1:$G$1,0))</f>
        <v>2.5</v>
      </c>
      <c r="L476" s="4">
        <f>INDEX(products!$A$1:$G$49,MATCH(orders!$D476,products!$A$1:$A$49,0),MATCH(orders!L$1,products!$A$1:$G$1,0))</f>
        <v>31.624999999999996</v>
      </c>
      <c r="M476" s="4">
        <f t="shared" si="21"/>
        <v>31.624999999999996</v>
      </c>
      <c r="N476" t="str">
        <f t="shared" si="22"/>
        <v>Эксцельса</v>
      </c>
      <c r="O476" t="str">
        <f t="shared" si="23"/>
        <v>Средняя</v>
      </c>
      <c r="P476" t="str">
        <f>_xlfn.XLOOKUP(orders[[#This Row],[Customer ID]],customers!$A$1:$A$1001,customers!$I$1:$I$1001,,0)</f>
        <v>Yes</v>
      </c>
    </row>
    <row r="477" spans="1:16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_xlfn.XLOOKUP(C477,customers!$A$1:$A$1001,customers!$B$1:$B$1001,,0)</f>
        <v>Daryn Dibley</v>
      </c>
      <c r="G477" s="2" t="str" cm="1">
        <f t="array" ref="G477">IF(_xlfn.XLOOKUP(C477,customers!A476:$A$1001,customers!C476:$C$1001,,0)=0,"",(_xlfn.XLOOKUP(C477,customers!A476:$A$1001,customers!C476:$C$1001,,0)))</f>
        <v>ddibleyd7@feedburner.com</v>
      </c>
      <c r="H477" s="2" t="str">
        <f>_xlfn.XLOOKUP(C477,customers!$A$1:$A$1001,customers!$G$1:$G$1001,,0)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8">
        <f>INDEX([1]products!$A$1:$G$49,MATCH([1]orders!$D477,[1]products!$A$1:$A$49,0),MATCH([1]orders!K$1,[1]products!$A$1:$G$1,0))</f>
        <v>0.2</v>
      </c>
      <c r="L477" s="4">
        <f>INDEX(products!$A$1:$G$49,MATCH(orders!$D477,products!$A$1:$A$49,0),MATCH(orders!L$1,products!$A$1:$G$1,0))</f>
        <v>4.3650000000000002</v>
      </c>
      <c r="M477" s="4">
        <f t="shared" si="21"/>
        <v>8.73</v>
      </c>
      <c r="N477" t="str">
        <f t="shared" si="22"/>
        <v>Либерика</v>
      </c>
      <c r="O477" t="str">
        <f t="shared" si="23"/>
        <v>Средняя</v>
      </c>
      <c r="P477" t="str">
        <f>_xlfn.XLOOKUP(orders[[#This Row],[Customer ID]],customers!$A$1:$A$1001,customers!$I$1:$I$1001,,0)</f>
        <v>No</v>
      </c>
    </row>
    <row r="478" spans="1:16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_xlfn.XLOOKUP(C478,customers!$A$1:$A$1001,customers!$B$1:$B$1001,,0)</f>
        <v>Gardy Dimitriou</v>
      </c>
      <c r="G478" s="2" t="str" cm="1">
        <f t="array" ref="G478">IF(_xlfn.XLOOKUP(C478,customers!A477:$A$1001,customers!C477:$C$1001,,0)=0,"",(_xlfn.XLOOKUP(C478,customers!A477:$A$1001,customers!C477:$C$1001,,0)))</f>
        <v>gdimitrioud8@chronoengine.com</v>
      </c>
      <c r="H478" s="2" t="str">
        <f>_xlfn.XLOOKUP(C478,customers!$A$1:$A$1001,customers!$G$1:$G$1001,,0)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8">
        <f>INDEX([1]products!$A$1:$G$49,MATCH([1]orders!$D478,[1]products!$A$1:$A$49,0),MATCH([1]orders!K$1,[1]products!$A$1:$G$1,0))</f>
        <v>0.2</v>
      </c>
      <c r="L478" s="4">
        <f>INDEX(products!$A$1:$G$49,MATCH(orders!$D478,products!$A$1:$A$49,0),MATCH(orders!L$1,products!$A$1:$G$1,0))</f>
        <v>4.4550000000000001</v>
      </c>
      <c r="M478" s="4">
        <f t="shared" si="21"/>
        <v>26.73</v>
      </c>
      <c r="N478" t="str">
        <f t="shared" si="22"/>
        <v>Эксцельса</v>
      </c>
      <c r="O478" t="str">
        <f t="shared" si="23"/>
        <v>Легкая</v>
      </c>
      <c r="P478" t="str">
        <f>_xlfn.XLOOKUP(orders[[#This Row],[Customer ID]],customers!$A$1:$A$1001,customers!$I$1:$I$1001,,0)</f>
        <v>Yes</v>
      </c>
    </row>
    <row r="479" spans="1:16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_xlfn.XLOOKUP(C479,customers!$A$1:$A$1001,customers!$B$1:$B$1001,,0)</f>
        <v>Fanny Flanagan</v>
      </c>
      <c r="G479" s="2" t="str" cm="1">
        <f t="array" ref="G479">IF(_xlfn.XLOOKUP(C479,customers!A478:$A$1001,customers!C478:$C$1001,,0)=0,"",(_xlfn.XLOOKUP(C479,customers!A478:$A$1001,customers!C478:$C$1001,,0)))</f>
        <v>fflanagand9@woothemes.com</v>
      </c>
      <c r="H479" s="2" t="str">
        <f>_xlfn.XLOOKUP(C479,customers!$A$1:$A$1001,customers!$G$1:$G$1001,,0)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8">
        <f>INDEX([1]products!$A$1:$G$49,MATCH([1]orders!$D479,[1]products!$A$1:$A$49,0),MATCH([1]orders!K$1,[1]products!$A$1:$G$1,0))</f>
        <v>0.2</v>
      </c>
      <c r="L479" s="4">
        <f>INDEX(products!$A$1:$G$49,MATCH(orders!$D479,products!$A$1:$A$49,0),MATCH(orders!L$1,products!$A$1:$G$1,0))</f>
        <v>4.3650000000000002</v>
      </c>
      <c r="M479" s="4">
        <f t="shared" si="21"/>
        <v>26.19</v>
      </c>
      <c r="N479" t="str">
        <f t="shared" si="22"/>
        <v>Либерика</v>
      </c>
      <c r="O479" t="str">
        <f t="shared" si="23"/>
        <v>Средняя</v>
      </c>
      <c r="P479" t="str">
        <f>_xlfn.XLOOKUP(orders[[#This Row],[Customer ID]],customers!$A$1:$A$1001,customers!$I$1:$I$1001,,0)</f>
        <v>No</v>
      </c>
    </row>
    <row r="480" spans="1:16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_xlfn.XLOOKUP(C480,customers!$A$1:$A$1001,customers!$B$1:$B$1001,,0)</f>
        <v>Ailey Brash</v>
      </c>
      <c r="G480" s="2" t="str" cm="1">
        <f t="array" ref="G480">IF(_xlfn.XLOOKUP(C480,customers!A479:$A$1001,customers!C479:$C$1001,,0)=0,"",(_xlfn.XLOOKUP(C480,customers!A479:$A$1001,customers!C479:$C$1001,,0)))</f>
        <v>abrashda@plala.or.jp</v>
      </c>
      <c r="H480" s="2" t="str">
        <f>_xlfn.XLOOKUP(C480,customers!$A$1:$A$1001,customers!$G$1:$G$1001,,0)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8">
        <f>INDEX([1]products!$A$1:$G$49,MATCH([1]orders!$D480,[1]products!$A$1:$A$49,0),MATCH([1]orders!K$1,[1]products!$A$1:$G$1,0))</f>
        <v>1</v>
      </c>
      <c r="L480" s="4">
        <f>INDEX(products!$A$1:$G$49,MATCH(orders!$D480,products!$A$1:$A$49,0),MATCH(orders!L$1,products!$A$1:$G$1,0))</f>
        <v>8.9499999999999993</v>
      </c>
      <c r="M480" s="4">
        <f t="shared" si="21"/>
        <v>53.699999999999996</v>
      </c>
      <c r="N480" t="str">
        <f t="shared" si="22"/>
        <v>Робуста</v>
      </c>
      <c r="O480" t="str">
        <f t="shared" si="23"/>
        <v>Сильная</v>
      </c>
      <c r="P480" t="str">
        <f>_xlfn.XLOOKUP(orders[[#This Row],[Customer ID]],customers!$A$1:$A$1001,customers!$I$1:$I$1001,,0)</f>
        <v>Yes</v>
      </c>
    </row>
    <row r="481" spans="1:16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_xlfn.XLOOKUP(C481,customers!$A$1:$A$1001,customers!$B$1:$B$1001,,0)</f>
        <v>Ailey Brash</v>
      </c>
      <c r="G481" s="2" t="str" cm="1">
        <f t="array" ref="G481">IF(_xlfn.XLOOKUP(C481,customers!A480:$A$1001,customers!C480:$C$1001,,0)=0,"",(_xlfn.XLOOKUP(C481,customers!A480:$A$1001,customers!C480:$C$1001,,0)))</f>
        <v>abrashda@plala.or.jp</v>
      </c>
      <c r="H481" s="2" t="str">
        <f>_xlfn.XLOOKUP(C481,customers!$A$1:$A$1001,customers!$G$1:$G$1001,,0)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8">
        <f>INDEX([1]products!$A$1:$G$49,MATCH([1]orders!$D481,[1]products!$A$1:$A$49,0),MATCH([1]orders!K$1,[1]products!$A$1:$G$1,0))</f>
        <v>2.5</v>
      </c>
      <c r="L481" s="4">
        <f>INDEX(products!$A$1:$G$49,MATCH(orders!$D481,products!$A$1:$A$49,0),MATCH(orders!L$1,products!$A$1:$G$1,0))</f>
        <v>31.624999999999996</v>
      </c>
      <c r="M481" s="4">
        <f t="shared" si="21"/>
        <v>126.49999999999999</v>
      </c>
      <c r="N481" t="str">
        <f t="shared" si="22"/>
        <v>Эксцельса</v>
      </c>
      <c r="O481" t="str">
        <f t="shared" si="23"/>
        <v>Средняя</v>
      </c>
      <c r="P481" t="str">
        <f>_xlfn.XLOOKUP(orders[[#This Row],[Customer ID]],customers!$A$1:$A$1001,customers!$I$1:$I$1001,,0)</f>
        <v>Yes</v>
      </c>
    </row>
    <row r="482" spans="1:16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_xlfn.XLOOKUP(C482,customers!$A$1:$A$1001,customers!$B$1:$B$1001,,0)</f>
        <v>Ailey Brash</v>
      </c>
      <c r="G482" s="2" t="e" cm="1">
        <f t="array" ref="G482">IF(_xlfn.XLOOKUP(C482,customers!A481:$A$1001,customers!C481:$C$1001,,0)=0,"",(_xlfn.XLOOKUP(C482,customers!A481:$A$1001,customers!C481:$C$1001,,0)))</f>
        <v>#N/A</v>
      </c>
      <c r="H482" s="2" t="str">
        <f>_xlfn.XLOOKUP(C482,customers!$A$1:$A$1001,customers!$G$1:$G$1001,,0)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8">
        <f>INDEX([1]products!$A$1:$G$49,MATCH([1]orders!$D482,[1]products!$A$1:$A$49,0),MATCH([1]orders!K$1,[1]products!$A$1:$G$1,0))</f>
        <v>0.2</v>
      </c>
      <c r="L482" s="4">
        <f>INDEX(products!$A$1:$G$49,MATCH(orders!$D482,products!$A$1:$A$49,0),MATCH(orders!L$1,products!$A$1:$G$1,0))</f>
        <v>4.125</v>
      </c>
      <c r="M482" s="4">
        <f t="shared" si="21"/>
        <v>4.125</v>
      </c>
      <c r="N482" t="str">
        <f t="shared" si="22"/>
        <v>Эксцельса</v>
      </c>
      <c r="O482" t="str">
        <f t="shared" si="23"/>
        <v>Средняя</v>
      </c>
      <c r="P482" t="str">
        <f>_xlfn.XLOOKUP(orders[[#This Row],[Customer ID]],customers!$A$1:$A$1001,customers!$I$1:$I$1001,,0)</f>
        <v>Yes</v>
      </c>
    </row>
    <row r="483" spans="1:16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_xlfn.XLOOKUP(C483,customers!$A$1:$A$1001,customers!$B$1:$B$1001,,0)</f>
        <v>Nanny Izhakov</v>
      </c>
      <c r="G483" s="2" t="str" cm="1">
        <f t="array" ref="G483">IF(_xlfn.XLOOKUP(C483,customers!A482:$A$1001,customers!C482:$C$1001,,0)=0,"",(_xlfn.XLOOKUP(C483,customers!A482:$A$1001,customers!C482:$C$1001,,0)))</f>
        <v>nizhakovdd@aol.com</v>
      </c>
      <c r="H483" s="2" t="str">
        <f>_xlfn.XLOOKUP(C483,customers!$A$1:$A$1001,customers!$G$1:$G$1001,,0)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8">
        <f>INDEX([1]products!$A$1:$G$49,MATCH([1]orders!$D483,[1]products!$A$1:$A$49,0),MATCH([1]orders!K$1,[1]products!$A$1:$G$1,0))</f>
        <v>1</v>
      </c>
      <c r="L483" s="4">
        <f>INDEX(products!$A$1:$G$49,MATCH(orders!$D483,products!$A$1:$A$49,0),MATCH(orders!L$1,products!$A$1:$G$1,0))</f>
        <v>11.95</v>
      </c>
      <c r="M483" s="4">
        <f t="shared" si="21"/>
        <v>23.9</v>
      </c>
      <c r="N483" t="str">
        <f t="shared" si="22"/>
        <v>Робуста</v>
      </c>
      <c r="O483" t="str">
        <f t="shared" si="23"/>
        <v>Легкая</v>
      </c>
      <c r="P483" t="str">
        <f>_xlfn.XLOOKUP(orders[[#This Row],[Customer ID]],customers!$A$1:$A$1001,customers!$I$1:$I$1001,,0)</f>
        <v>No</v>
      </c>
    </row>
    <row r="484" spans="1:16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_xlfn.XLOOKUP(C484,customers!$A$1:$A$1001,customers!$B$1:$B$1001,,0)</f>
        <v>Stanly Keets</v>
      </c>
      <c r="G484" s="2" t="str" cm="1">
        <f t="array" ref="G484">IF(_xlfn.XLOOKUP(C484,customers!A483:$A$1001,customers!C483:$C$1001,,0)=0,"",(_xlfn.XLOOKUP(C484,customers!A483:$A$1001,customers!C483:$C$1001,,0)))</f>
        <v>skeetsde@answers.com</v>
      </c>
      <c r="H484" s="2" t="str">
        <f>_xlfn.XLOOKUP(C484,customers!$A$1:$A$1001,customers!$G$1:$G$1001,,0)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8">
        <f>INDEX([1]products!$A$1:$G$49,MATCH([1]orders!$D484,[1]products!$A$1:$A$49,0),MATCH([1]orders!K$1,[1]products!$A$1:$G$1,0))</f>
        <v>2.5</v>
      </c>
      <c r="L484" s="4">
        <f>INDEX(products!$A$1:$G$49,MATCH(orders!$D484,products!$A$1:$A$49,0),MATCH(orders!L$1,products!$A$1:$G$1,0))</f>
        <v>27.945</v>
      </c>
      <c r="M484" s="4">
        <f t="shared" si="21"/>
        <v>139.72499999999999</v>
      </c>
      <c r="N484" t="str">
        <f t="shared" si="22"/>
        <v>Эксцельса</v>
      </c>
      <c r="O484" t="str">
        <f t="shared" si="23"/>
        <v>Сильная</v>
      </c>
      <c r="P484" t="str">
        <f>_xlfn.XLOOKUP(orders[[#This Row],[Customer ID]],customers!$A$1:$A$1001,customers!$I$1:$I$1001,,0)</f>
        <v>Yes</v>
      </c>
    </row>
    <row r="485" spans="1:16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_xlfn.XLOOKUP(C485,customers!$A$1:$A$1001,customers!$B$1:$B$1001,,0)</f>
        <v>Orion Dyott</v>
      </c>
      <c r="G485" s="2" t="str" cm="1">
        <f t="array" ref="G485">IF(_xlfn.XLOOKUP(C485,customers!A484:$A$1001,customers!C484:$C$1001,,0)=0,"",(_xlfn.XLOOKUP(C485,customers!A484:$A$1001,customers!C484:$C$1001,,0)))</f>
        <v/>
      </c>
      <c r="H485" s="2" t="str">
        <f>_xlfn.XLOOKUP(C485,customers!$A$1:$A$1001,customers!$G$1:$G$1001,,0)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8">
        <f>INDEX([1]products!$A$1:$G$49,MATCH([1]orders!$D485,[1]products!$A$1:$A$49,0),MATCH([1]orders!K$1,[1]products!$A$1:$G$1,0))</f>
        <v>2.5</v>
      </c>
      <c r="L485" s="4">
        <f>INDEX(products!$A$1:$G$49,MATCH(orders!$D485,products!$A$1:$A$49,0),MATCH(orders!L$1,products!$A$1:$G$1,0))</f>
        <v>29.784999999999997</v>
      </c>
      <c r="M485" s="4">
        <f t="shared" si="21"/>
        <v>59.569999999999993</v>
      </c>
      <c r="N485" t="str">
        <f t="shared" si="22"/>
        <v>Либерика</v>
      </c>
      <c r="O485" t="str">
        <f t="shared" si="23"/>
        <v>Сильная</v>
      </c>
      <c r="P485" t="str">
        <f>_xlfn.XLOOKUP(orders[[#This Row],[Customer ID]],customers!$A$1:$A$1001,customers!$I$1:$I$1001,,0)</f>
        <v>Yes</v>
      </c>
    </row>
    <row r="486" spans="1:16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_xlfn.XLOOKUP(C486,customers!$A$1:$A$1001,customers!$B$1:$B$1001,,0)</f>
        <v>Keefer Cake</v>
      </c>
      <c r="G486" s="2" t="str" cm="1">
        <f t="array" ref="G486">IF(_xlfn.XLOOKUP(C486,customers!A485:$A$1001,customers!C485:$C$1001,,0)=0,"",(_xlfn.XLOOKUP(C486,customers!A485:$A$1001,customers!C485:$C$1001,,0)))</f>
        <v>kcakedg@huffingtonpost.com</v>
      </c>
      <c r="H486" s="2" t="str">
        <f>_xlfn.XLOOKUP(C486,customers!$A$1:$A$1001,customers!$G$1:$G$1001,,0)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8">
        <f>INDEX([1]products!$A$1:$G$49,MATCH([1]orders!$D486,[1]products!$A$1:$A$49,0),MATCH([1]orders!K$1,[1]products!$A$1:$G$1,0))</f>
        <v>0.5</v>
      </c>
      <c r="L486" s="4">
        <f>INDEX(products!$A$1:$G$49,MATCH(orders!$D486,products!$A$1:$A$49,0),MATCH(orders!L$1,products!$A$1:$G$1,0))</f>
        <v>9.51</v>
      </c>
      <c r="M486" s="4">
        <f t="shared" si="21"/>
        <v>57.06</v>
      </c>
      <c r="N486" t="str">
        <f t="shared" si="22"/>
        <v>Либерика</v>
      </c>
      <c r="O486" t="str">
        <f t="shared" si="23"/>
        <v>Легкая</v>
      </c>
      <c r="P486" t="str">
        <f>_xlfn.XLOOKUP(orders[[#This Row],[Customer ID]],customers!$A$1:$A$1001,customers!$I$1:$I$1001,,0)</f>
        <v>No</v>
      </c>
    </row>
    <row r="487" spans="1:16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_xlfn.XLOOKUP(C487,customers!$A$1:$A$1001,customers!$B$1:$B$1001,,0)</f>
        <v>Morna Hansed</v>
      </c>
      <c r="G487" s="2" t="str" cm="1">
        <f t="array" ref="G487">IF(_xlfn.XLOOKUP(C487,customers!A486:$A$1001,customers!C486:$C$1001,,0)=0,"",(_xlfn.XLOOKUP(C487,customers!A486:$A$1001,customers!C486:$C$1001,,0)))</f>
        <v>mhanseddh@instagram.com</v>
      </c>
      <c r="H487" s="2" t="str">
        <f>_xlfn.XLOOKUP(C487,customers!$A$1:$A$1001,customers!$G$1:$G$1001,,0)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8">
        <f>INDEX([1]products!$A$1:$G$49,MATCH([1]orders!$D487,[1]products!$A$1:$A$49,0),MATCH([1]orders!K$1,[1]products!$A$1:$G$1,0))</f>
        <v>0.2</v>
      </c>
      <c r="L487" s="4">
        <f>INDEX(products!$A$1:$G$49,MATCH(orders!$D487,products!$A$1:$A$49,0),MATCH(orders!L$1,products!$A$1:$G$1,0))</f>
        <v>3.5849999999999995</v>
      </c>
      <c r="M487" s="4">
        <f t="shared" si="21"/>
        <v>21.509999999999998</v>
      </c>
      <c r="N487" t="str">
        <f t="shared" si="22"/>
        <v>Робуста</v>
      </c>
      <c r="O487" t="str">
        <f t="shared" si="23"/>
        <v>Легкая</v>
      </c>
      <c r="P487" t="str">
        <f>_xlfn.XLOOKUP(orders[[#This Row],[Customer ID]],customers!$A$1:$A$1001,customers!$I$1:$I$1001,,0)</f>
        <v>Yes</v>
      </c>
    </row>
    <row r="488" spans="1:16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_xlfn.XLOOKUP(C488,customers!$A$1:$A$1001,customers!$B$1:$B$1001,,0)</f>
        <v>Franny Kienlein</v>
      </c>
      <c r="G488" s="2" t="str" cm="1">
        <f t="array" ref="G488">IF(_xlfn.XLOOKUP(C488,customers!A487:$A$1001,customers!C487:$C$1001,,0)=0,"",(_xlfn.XLOOKUP(C488,customers!A487:$A$1001,customers!C487:$C$1001,,0)))</f>
        <v>fkienleindi@trellian.com</v>
      </c>
      <c r="H488" s="2" t="str">
        <f>_xlfn.XLOOKUP(C488,customers!$A$1:$A$1001,customers!$G$1:$G$1001,,0)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8">
        <f>INDEX([1]products!$A$1:$G$49,MATCH([1]orders!$D488,[1]products!$A$1:$A$49,0),MATCH([1]orders!K$1,[1]products!$A$1:$G$1,0))</f>
        <v>0.5</v>
      </c>
      <c r="L488" s="4">
        <f>INDEX(products!$A$1:$G$49,MATCH(orders!$D488,products!$A$1:$A$49,0),MATCH(orders!L$1,products!$A$1:$G$1,0))</f>
        <v>8.73</v>
      </c>
      <c r="M488" s="4">
        <f t="shared" si="21"/>
        <v>52.38</v>
      </c>
      <c r="N488" t="str">
        <f t="shared" si="22"/>
        <v>Либерика</v>
      </c>
      <c r="O488" t="str">
        <f t="shared" si="23"/>
        <v>Средняя</v>
      </c>
      <c r="P488" t="str">
        <f>_xlfn.XLOOKUP(orders[[#This Row],[Customer ID]],customers!$A$1:$A$1001,customers!$I$1:$I$1001,,0)</f>
        <v>Yes</v>
      </c>
    </row>
    <row r="489" spans="1:16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_xlfn.XLOOKUP(C489,customers!$A$1:$A$1001,customers!$B$1:$B$1001,,0)</f>
        <v>Klarika Egglestone</v>
      </c>
      <c r="G489" s="2" t="str" cm="1">
        <f t="array" ref="G489">IF(_xlfn.XLOOKUP(C489,customers!A488:$A$1001,customers!C488:$C$1001,,0)=0,"",(_xlfn.XLOOKUP(C489,customers!A488:$A$1001,customers!C488:$C$1001,,0)))</f>
        <v>kegglestonedj@sphinn.com</v>
      </c>
      <c r="H489" s="2" t="str">
        <f>_xlfn.XLOOKUP(C489,customers!$A$1:$A$1001,customers!$G$1:$G$1001,,0)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8">
        <f>INDEX([1]products!$A$1:$G$49,MATCH([1]orders!$D489,[1]products!$A$1:$A$49,0),MATCH([1]orders!K$1,[1]products!$A$1:$G$1,0))</f>
        <v>1</v>
      </c>
      <c r="L489" s="4">
        <f>INDEX(products!$A$1:$G$49,MATCH(orders!$D489,products!$A$1:$A$49,0),MATCH(orders!L$1,products!$A$1:$G$1,0))</f>
        <v>12.15</v>
      </c>
      <c r="M489" s="4">
        <f t="shared" si="21"/>
        <v>72.900000000000006</v>
      </c>
      <c r="N489" t="str">
        <f t="shared" si="22"/>
        <v>Эксцельса</v>
      </c>
      <c r="O489" t="str">
        <f t="shared" si="23"/>
        <v>Сильная</v>
      </c>
      <c r="P489" t="str">
        <f>_xlfn.XLOOKUP(orders[[#This Row],[Customer ID]],customers!$A$1:$A$1001,customers!$I$1:$I$1001,,0)</f>
        <v>No</v>
      </c>
    </row>
    <row r="490" spans="1:16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_xlfn.XLOOKUP(C490,customers!$A$1:$A$1001,customers!$B$1:$B$1001,,0)</f>
        <v>Becky Semkins</v>
      </c>
      <c r="G490" s="2" t="str" cm="1">
        <f t="array" ref="G490">IF(_xlfn.XLOOKUP(C490,customers!A489:$A$1001,customers!C489:$C$1001,,0)=0,"",(_xlfn.XLOOKUP(C490,customers!A489:$A$1001,customers!C489:$C$1001,,0)))</f>
        <v>bsemkinsdk@unc.edu</v>
      </c>
      <c r="H490" s="2" t="str">
        <f>_xlfn.XLOOKUP(C490,customers!$A$1:$A$1001,customers!$G$1:$G$1001,,0)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8">
        <f>INDEX([1]products!$A$1:$G$49,MATCH([1]orders!$D490,[1]products!$A$1:$A$49,0),MATCH([1]orders!K$1,[1]products!$A$1:$G$1,0))</f>
        <v>0.2</v>
      </c>
      <c r="L490" s="4">
        <f>INDEX(products!$A$1:$G$49,MATCH(orders!$D490,products!$A$1:$A$49,0),MATCH(orders!L$1,products!$A$1:$G$1,0))</f>
        <v>2.9849999999999999</v>
      </c>
      <c r="M490" s="4">
        <f t="shared" si="21"/>
        <v>14.924999999999999</v>
      </c>
      <c r="N490" t="str">
        <f t="shared" si="22"/>
        <v>Робуста</v>
      </c>
      <c r="O490" t="str">
        <f t="shared" si="23"/>
        <v>Средняя</v>
      </c>
      <c r="P490" t="str">
        <f>_xlfn.XLOOKUP(orders[[#This Row],[Customer ID]],customers!$A$1:$A$1001,customers!$I$1:$I$1001,,0)</f>
        <v>Yes</v>
      </c>
    </row>
    <row r="491" spans="1:16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_xlfn.XLOOKUP(C491,customers!$A$1:$A$1001,customers!$B$1:$B$1001,,0)</f>
        <v>Sean Lorenzetti</v>
      </c>
      <c r="G491" s="2" t="str" cm="1">
        <f t="array" ref="G491">IF(_xlfn.XLOOKUP(C491,customers!A490:$A$1001,customers!C490:$C$1001,,0)=0,"",(_xlfn.XLOOKUP(C491,customers!A490:$A$1001,customers!C490:$C$1001,,0)))</f>
        <v>slorenzettidl@is.gd</v>
      </c>
      <c r="H491" s="2" t="str">
        <f>_xlfn.XLOOKUP(C491,customers!$A$1:$A$1001,customers!$G$1:$G$1001,,0)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8">
        <f>INDEX([1]products!$A$1:$G$49,MATCH([1]orders!$D491,[1]products!$A$1:$A$49,0),MATCH([1]orders!K$1,[1]products!$A$1:$G$1,0))</f>
        <v>1</v>
      </c>
      <c r="L491" s="4">
        <f>INDEX(products!$A$1:$G$49,MATCH(orders!$D491,products!$A$1:$A$49,0),MATCH(orders!L$1,products!$A$1:$G$1,0))</f>
        <v>15.85</v>
      </c>
      <c r="M491" s="4">
        <f t="shared" si="21"/>
        <v>95.1</v>
      </c>
      <c r="N491" t="str">
        <f t="shared" si="22"/>
        <v>Либерика</v>
      </c>
      <c r="O491" t="str">
        <f t="shared" si="23"/>
        <v>Легкая</v>
      </c>
      <c r="P491" t="str">
        <f>_xlfn.XLOOKUP(orders[[#This Row],[Customer ID]],customers!$A$1:$A$1001,customers!$I$1:$I$1001,,0)</f>
        <v>No</v>
      </c>
    </row>
    <row r="492" spans="1:16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_xlfn.XLOOKUP(C492,customers!$A$1:$A$1001,customers!$B$1:$B$1001,,0)</f>
        <v>Bob Giannazzi</v>
      </c>
      <c r="G492" s="2" t="str" cm="1">
        <f t="array" ref="G492">IF(_xlfn.XLOOKUP(C492,customers!A491:$A$1001,customers!C491:$C$1001,,0)=0,"",(_xlfn.XLOOKUP(C492,customers!A491:$A$1001,customers!C491:$C$1001,,0)))</f>
        <v>bgiannazzidm@apple.com</v>
      </c>
      <c r="H492" s="2" t="str">
        <f>_xlfn.XLOOKUP(C492,customers!$A$1:$A$1001,customers!$G$1:$G$1001,,0)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8">
        <f>INDEX([1]products!$A$1:$G$49,MATCH([1]orders!$D492,[1]products!$A$1:$A$49,0),MATCH([1]orders!K$1,[1]products!$A$1:$G$1,0))</f>
        <v>0.5</v>
      </c>
      <c r="L492" s="4">
        <f>INDEX(products!$A$1:$G$49,MATCH(orders!$D492,products!$A$1:$A$49,0),MATCH(orders!L$1,products!$A$1:$G$1,0))</f>
        <v>7.77</v>
      </c>
      <c r="M492" s="4">
        <f t="shared" si="21"/>
        <v>15.54</v>
      </c>
      <c r="N492" t="str">
        <f t="shared" si="22"/>
        <v>Либерика</v>
      </c>
      <c r="O492" t="str">
        <f t="shared" si="23"/>
        <v>Сильная</v>
      </c>
      <c r="P492" t="str">
        <f>_xlfn.XLOOKUP(orders[[#This Row],[Customer ID]],customers!$A$1:$A$1001,customers!$I$1:$I$1001,,0)</f>
        <v>No</v>
      </c>
    </row>
    <row r="493" spans="1:16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_xlfn.XLOOKUP(C493,customers!$A$1:$A$1001,customers!$B$1:$B$1001,,0)</f>
        <v>Kendra Backshell</v>
      </c>
      <c r="G493" s="2" t="str" cm="1">
        <f t="array" ref="G493">IF(_xlfn.XLOOKUP(C493,customers!A492:$A$1001,customers!C492:$C$1001,,0)=0,"",(_xlfn.XLOOKUP(C493,customers!A492:$A$1001,customers!C492:$C$1001,,0)))</f>
        <v/>
      </c>
      <c r="H493" s="2" t="str">
        <f>_xlfn.XLOOKUP(C493,customers!$A$1:$A$1001,customers!$G$1:$G$1001,,0)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8">
        <f>INDEX([1]products!$A$1:$G$49,MATCH([1]orders!$D493,[1]products!$A$1:$A$49,0),MATCH([1]orders!K$1,[1]products!$A$1:$G$1,0))</f>
        <v>0.2</v>
      </c>
      <c r="L493" s="4">
        <f>INDEX(products!$A$1:$G$49,MATCH(orders!$D493,products!$A$1:$A$49,0),MATCH(orders!L$1,products!$A$1:$G$1,0))</f>
        <v>3.8849999999999998</v>
      </c>
      <c r="M493" s="4">
        <f t="shared" si="21"/>
        <v>23.31</v>
      </c>
      <c r="N493" t="str">
        <f t="shared" si="22"/>
        <v>Либерика</v>
      </c>
      <c r="O493" t="str">
        <f t="shared" si="23"/>
        <v>Сильная</v>
      </c>
      <c r="P493" t="str">
        <f>_xlfn.XLOOKUP(orders[[#This Row],[Customer ID]],customers!$A$1:$A$1001,customers!$I$1:$I$1001,,0)</f>
        <v>No</v>
      </c>
    </row>
    <row r="494" spans="1:16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_xlfn.XLOOKUP(C494,customers!$A$1:$A$1001,customers!$B$1:$B$1001,,0)</f>
        <v>Uriah Lethbrig</v>
      </c>
      <c r="G494" s="2" t="str" cm="1">
        <f t="array" ref="G494">IF(_xlfn.XLOOKUP(C494,customers!A493:$A$1001,customers!C493:$C$1001,,0)=0,"",(_xlfn.XLOOKUP(C494,customers!A493:$A$1001,customers!C493:$C$1001,,0)))</f>
        <v>ulethbrigdo@hc360.com</v>
      </c>
      <c r="H494" s="2" t="str">
        <f>_xlfn.XLOOKUP(C494,customers!$A$1:$A$1001,customers!$G$1:$G$1001,,0)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8">
        <f>INDEX([1]products!$A$1:$G$49,MATCH([1]orders!$D494,[1]products!$A$1:$A$49,0),MATCH([1]orders!K$1,[1]products!$A$1:$G$1,0))</f>
        <v>0.2</v>
      </c>
      <c r="L494" s="4">
        <f>INDEX(products!$A$1:$G$49,MATCH(orders!$D494,products!$A$1:$A$49,0),MATCH(orders!L$1,products!$A$1:$G$1,0))</f>
        <v>4.125</v>
      </c>
      <c r="M494" s="4">
        <f t="shared" si="21"/>
        <v>4.125</v>
      </c>
      <c r="N494" t="str">
        <f t="shared" si="22"/>
        <v>Эксцельса</v>
      </c>
      <c r="O494" t="str">
        <f t="shared" si="23"/>
        <v>Средняя</v>
      </c>
      <c r="P494" t="str">
        <f>_xlfn.XLOOKUP(orders[[#This Row],[Customer ID]],customers!$A$1:$A$1001,customers!$I$1:$I$1001,,0)</f>
        <v>Yes</v>
      </c>
    </row>
    <row r="495" spans="1:16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_xlfn.XLOOKUP(C495,customers!$A$1:$A$1001,customers!$B$1:$B$1001,,0)</f>
        <v>Sky Farnish</v>
      </c>
      <c r="G495" s="2" t="str" cm="1">
        <f t="array" ref="G495">IF(_xlfn.XLOOKUP(C495,customers!A494:$A$1001,customers!C494:$C$1001,,0)=0,"",(_xlfn.XLOOKUP(C495,customers!A494:$A$1001,customers!C494:$C$1001,,0)))</f>
        <v>sfarnishdp@dmoz.org</v>
      </c>
      <c r="H495" s="2" t="str">
        <f>_xlfn.XLOOKUP(C495,customers!$A$1:$A$1001,customers!$G$1:$G$1001,,0)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8">
        <f>INDEX([1]products!$A$1:$G$49,MATCH([1]orders!$D495,[1]products!$A$1:$A$49,0),MATCH([1]orders!K$1,[1]products!$A$1:$G$1,0))</f>
        <v>0.5</v>
      </c>
      <c r="L495" s="4">
        <f>INDEX(products!$A$1:$G$49,MATCH(orders!$D495,products!$A$1:$A$49,0),MATCH(orders!L$1,products!$A$1:$G$1,0))</f>
        <v>5.97</v>
      </c>
      <c r="M495" s="4">
        <f t="shared" si="21"/>
        <v>35.82</v>
      </c>
      <c r="N495" t="str">
        <f t="shared" si="22"/>
        <v>Робуста</v>
      </c>
      <c r="O495" t="str">
        <f t="shared" si="23"/>
        <v>Средняя</v>
      </c>
      <c r="P495" t="str">
        <f>_xlfn.XLOOKUP(orders[[#This Row],[Customer ID]],customers!$A$1:$A$1001,customers!$I$1:$I$1001,,0)</f>
        <v>No</v>
      </c>
    </row>
    <row r="496" spans="1:16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_xlfn.XLOOKUP(C496,customers!$A$1:$A$1001,customers!$B$1:$B$1001,,0)</f>
        <v>Felicia Jecock</v>
      </c>
      <c r="G496" s="2" t="str" cm="1">
        <f t="array" ref="G496">IF(_xlfn.XLOOKUP(C496,customers!A495:$A$1001,customers!C495:$C$1001,,0)=0,"",(_xlfn.XLOOKUP(C496,customers!A495:$A$1001,customers!C495:$C$1001,,0)))</f>
        <v>fjecockdq@unicef.org</v>
      </c>
      <c r="H496" s="2" t="str">
        <f>_xlfn.XLOOKUP(C496,customers!$A$1:$A$1001,customers!$G$1:$G$1001,,0)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8">
        <f>INDEX([1]products!$A$1:$G$49,MATCH([1]orders!$D496,[1]products!$A$1:$A$49,0),MATCH([1]orders!K$1,[1]products!$A$1:$G$1,0))</f>
        <v>1</v>
      </c>
      <c r="L496" s="4">
        <f>INDEX(products!$A$1:$G$49,MATCH(orders!$D496,products!$A$1:$A$49,0),MATCH(orders!L$1,products!$A$1:$G$1,0))</f>
        <v>15.85</v>
      </c>
      <c r="M496" s="4">
        <f t="shared" si="21"/>
        <v>31.7</v>
      </c>
      <c r="N496" t="str">
        <f t="shared" si="22"/>
        <v>Либерика</v>
      </c>
      <c r="O496" t="str">
        <f t="shared" si="23"/>
        <v>Легкая</v>
      </c>
      <c r="P496" t="str">
        <f>_xlfn.XLOOKUP(orders[[#This Row],[Customer ID]],customers!$A$1:$A$1001,customers!$I$1:$I$1001,,0)</f>
        <v>No</v>
      </c>
    </row>
    <row r="497" spans="1:16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_xlfn.XLOOKUP(C497,customers!$A$1:$A$1001,customers!$B$1:$B$1001,,0)</f>
        <v>Currey MacAllister</v>
      </c>
      <c r="G497" s="2" t="str" cm="1">
        <f t="array" ref="G497">IF(_xlfn.XLOOKUP(C497,customers!A496:$A$1001,customers!C496:$C$1001,,0)=0,"",(_xlfn.XLOOKUP(C497,customers!A496:$A$1001,customers!C496:$C$1001,,0)))</f>
        <v/>
      </c>
      <c r="H497" s="2" t="str">
        <f>_xlfn.XLOOKUP(C497,customers!$A$1:$A$1001,customers!$G$1:$G$1001,,0)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8">
        <f>INDEX([1]products!$A$1:$G$49,MATCH([1]orders!$D497,[1]products!$A$1:$A$49,0),MATCH([1]orders!K$1,[1]products!$A$1:$G$1,0))</f>
        <v>1</v>
      </c>
      <c r="L497" s="4">
        <f>INDEX(products!$A$1:$G$49,MATCH(orders!$D497,products!$A$1:$A$49,0),MATCH(orders!L$1,products!$A$1:$G$1,0))</f>
        <v>15.85</v>
      </c>
      <c r="M497" s="4">
        <f t="shared" si="21"/>
        <v>79.25</v>
      </c>
      <c r="N497" t="str">
        <f t="shared" si="22"/>
        <v>Либерика</v>
      </c>
      <c r="O497" t="str">
        <f t="shared" si="23"/>
        <v>Легкая</v>
      </c>
      <c r="P497" t="str">
        <f>_xlfn.XLOOKUP(orders[[#This Row],[Customer ID]],customers!$A$1:$A$1001,customers!$I$1:$I$1001,,0)</f>
        <v>Yes</v>
      </c>
    </row>
    <row r="498" spans="1:16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_xlfn.XLOOKUP(C498,customers!$A$1:$A$1001,customers!$B$1:$B$1001,,0)</f>
        <v>Hamlen Pallister</v>
      </c>
      <c r="G498" s="2" t="str" cm="1">
        <f t="array" ref="G498">IF(_xlfn.XLOOKUP(C498,customers!A497:$A$1001,customers!C497:$C$1001,,0)=0,"",(_xlfn.XLOOKUP(C498,customers!A497:$A$1001,customers!C497:$C$1001,,0)))</f>
        <v>hpallisterds@ning.com</v>
      </c>
      <c r="H498" s="2" t="str">
        <f>_xlfn.XLOOKUP(C498,customers!$A$1:$A$1001,customers!$G$1:$G$1001,,0)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8">
        <f>INDEX([1]products!$A$1:$G$49,MATCH([1]orders!$D498,[1]products!$A$1:$A$49,0),MATCH([1]orders!K$1,[1]products!$A$1:$G$1,0))</f>
        <v>0.2</v>
      </c>
      <c r="L498" s="4">
        <f>INDEX(products!$A$1:$G$49,MATCH(orders!$D498,products!$A$1:$A$49,0),MATCH(orders!L$1,products!$A$1:$G$1,0))</f>
        <v>3.645</v>
      </c>
      <c r="M498" s="4">
        <f t="shared" si="21"/>
        <v>10.935</v>
      </c>
      <c r="N498" t="str">
        <f t="shared" si="22"/>
        <v>Эксцельса</v>
      </c>
      <c r="O498" t="str">
        <f t="shared" si="23"/>
        <v>Сильная</v>
      </c>
      <c r="P498" t="str">
        <f>_xlfn.XLOOKUP(orders[[#This Row],[Customer ID]],customers!$A$1:$A$1001,customers!$I$1:$I$1001,,0)</f>
        <v>No</v>
      </c>
    </row>
    <row r="499" spans="1:16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_xlfn.XLOOKUP(C499,customers!$A$1:$A$1001,customers!$B$1:$B$1001,,0)</f>
        <v>Chantal Mersh</v>
      </c>
      <c r="G499" s="2" t="str" cm="1">
        <f t="array" ref="G499">IF(_xlfn.XLOOKUP(C499,customers!A498:$A$1001,customers!C498:$C$1001,,0)=0,"",(_xlfn.XLOOKUP(C499,customers!A498:$A$1001,customers!C498:$C$1001,,0)))</f>
        <v>cmershdt@drupal.org</v>
      </c>
      <c r="H499" s="2" t="str">
        <f>_xlfn.XLOOKUP(C499,customers!$A$1:$A$1001,customers!$G$1:$G$1001,,0)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8">
        <f>INDEX([1]products!$A$1:$G$49,MATCH([1]orders!$D499,[1]products!$A$1:$A$49,0),MATCH([1]orders!K$1,[1]products!$A$1:$G$1,0))</f>
        <v>1</v>
      </c>
      <c r="L499" s="4">
        <f>INDEX(products!$A$1:$G$49,MATCH(orders!$D499,products!$A$1:$A$49,0),MATCH(orders!L$1,products!$A$1:$G$1,0))</f>
        <v>9.9499999999999993</v>
      </c>
      <c r="M499" s="4">
        <f t="shared" si="21"/>
        <v>39.799999999999997</v>
      </c>
      <c r="N499" t="str">
        <f t="shared" si="22"/>
        <v>Арабика</v>
      </c>
      <c r="O499" t="str">
        <f t="shared" si="23"/>
        <v>Сильная</v>
      </c>
      <c r="P499" t="str">
        <f>_xlfn.XLOOKUP(orders[[#This Row],[Customer ID]],customers!$A$1:$A$1001,customers!$I$1:$I$1001,,0)</f>
        <v>No</v>
      </c>
    </row>
    <row r="500" spans="1:16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_xlfn.XLOOKUP(C500,customers!$A$1:$A$1001,customers!$B$1:$B$1001,,0)</f>
        <v>Marja Urion</v>
      </c>
      <c r="G500" s="2" t="str" cm="1">
        <f t="array" ref="G500">IF(_xlfn.XLOOKUP(C500,customers!A499:$A$1001,customers!C499:$C$1001,,0)=0,"",(_xlfn.XLOOKUP(C500,customers!A499:$A$1001,customers!C499:$C$1001,,0)))</f>
        <v>murione5@alexa.com</v>
      </c>
      <c r="H500" s="2" t="str">
        <f>_xlfn.XLOOKUP(C500,customers!$A$1:$A$1001,customers!$G$1:$G$1001,,0)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8">
        <f>INDEX([1]products!$A$1:$G$49,MATCH([1]orders!$D500,[1]products!$A$1:$A$49,0),MATCH([1]orders!K$1,[1]products!$A$1:$G$1,0))</f>
        <v>1</v>
      </c>
      <c r="L500" s="4">
        <f>INDEX(products!$A$1:$G$49,MATCH(orders!$D500,products!$A$1:$A$49,0),MATCH(orders!L$1,products!$A$1:$G$1,0))</f>
        <v>9.9499999999999993</v>
      </c>
      <c r="M500" s="4">
        <f t="shared" si="21"/>
        <v>49.75</v>
      </c>
      <c r="N500" t="str">
        <f t="shared" si="22"/>
        <v>Робуста</v>
      </c>
      <c r="O500" t="str">
        <f t="shared" si="23"/>
        <v>Средняя</v>
      </c>
      <c r="P500" t="str">
        <f>_xlfn.XLOOKUP(orders[[#This Row],[Customer ID]],customers!$A$1:$A$1001,customers!$I$1:$I$1001,,0)</f>
        <v>Yes</v>
      </c>
    </row>
    <row r="501" spans="1:16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_xlfn.XLOOKUP(C501,customers!$A$1:$A$1001,customers!$B$1:$B$1001,,0)</f>
        <v>Malynda Purbrick</v>
      </c>
      <c r="G501" s="2" t="str" cm="1">
        <f t="array" ref="G501">IF(_xlfn.XLOOKUP(C501,customers!A500:$A$1001,customers!C500:$C$1001,,0)=0,"",(_xlfn.XLOOKUP(C501,customers!A500:$A$1001,customers!C500:$C$1001,,0)))</f>
        <v/>
      </c>
      <c r="H501" s="2" t="str">
        <f>_xlfn.XLOOKUP(C501,customers!$A$1:$A$1001,customers!$G$1:$G$1001,,0)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8">
        <f>INDEX([1]products!$A$1:$G$49,MATCH([1]orders!$D501,[1]products!$A$1:$A$49,0),MATCH([1]orders!K$1,[1]products!$A$1:$G$1,0))</f>
        <v>0.2</v>
      </c>
      <c r="L501" s="4">
        <f>INDEX(products!$A$1:$G$49,MATCH(orders!$D501,products!$A$1:$A$49,0),MATCH(orders!L$1,products!$A$1:$G$1,0))</f>
        <v>2.6849999999999996</v>
      </c>
      <c r="M501" s="4">
        <f t="shared" si="21"/>
        <v>8.0549999999999997</v>
      </c>
      <c r="N501" t="str">
        <f t="shared" si="22"/>
        <v>Робуста</v>
      </c>
      <c r="O501" t="str">
        <f t="shared" si="23"/>
        <v>Сильная</v>
      </c>
      <c r="P501" t="str">
        <f>_xlfn.XLOOKUP(orders[[#This Row],[Customer ID]],customers!$A$1:$A$1001,customers!$I$1:$I$1001,,0)</f>
        <v>Yes</v>
      </c>
    </row>
    <row r="502" spans="1:16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_xlfn.XLOOKUP(C502,customers!$A$1:$A$1001,customers!$B$1:$B$1001,,0)</f>
        <v>Alf Housaman</v>
      </c>
      <c r="G502" s="2" t="str" cm="1">
        <f t="array" ref="G502">IF(_xlfn.XLOOKUP(C502,customers!A501:$A$1001,customers!C501:$C$1001,,0)=0,"",(_xlfn.XLOOKUP(C502,customers!A501:$A$1001,customers!C501:$C$1001,,0)))</f>
        <v/>
      </c>
      <c r="H502" s="2" t="str">
        <f>_xlfn.XLOOKUP(C502,customers!$A$1:$A$1001,customers!$G$1:$G$1001,,0)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8">
        <f>INDEX([1]products!$A$1:$G$49,MATCH([1]orders!$D502,[1]products!$A$1:$A$49,0),MATCH([1]orders!K$1,[1]products!$A$1:$G$1,0))</f>
        <v>1</v>
      </c>
      <c r="L502" s="4">
        <f>INDEX(products!$A$1:$G$49,MATCH(orders!$D502,products!$A$1:$A$49,0),MATCH(orders!L$1,products!$A$1:$G$1,0))</f>
        <v>11.95</v>
      </c>
      <c r="M502" s="4">
        <f t="shared" si="21"/>
        <v>47.8</v>
      </c>
      <c r="N502" t="str">
        <f t="shared" si="22"/>
        <v>Робуста</v>
      </c>
      <c r="O502" t="str">
        <f t="shared" si="23"/>
        <v>Легкая</v>
      </c>
      <c r="P502" t="str">
        <f>_xlfn.XLOOKUP(orders[[#This Row],[Customer ID]],customers!$A$1:$A$1001,customers!$I$1:$I$1001,,0)</f>
        <v>No</v>
      </c>
    </row>
    <row r="503" spans="1:16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_xlfn.XLOOKUP(C503,customers!$A$1:$A$1001,customers!$B$1:$B$1001,,0)</f>
        <v>Gladi Ducker</v>
      </c>
      <c r="G503" s="2" t="str" cm="1">
        <f t="array" ref="G503">IF(_xlfn.XLOOKUP(C503,customers!A502:$A$1001,customers!C502:$C$1001,,0)=0,"",(_xlfn.XLOOKUP(C503,customers!A502:$A$1001,customers!C502:$C$1001,,0)))</f>
        <v>gduckerdx@patch.com</v>
      </c>
      <c r="H503" s="2" t="str">
        <f>_xlfn.XLOOKUP(C503,customers!$A$1:$A$1001,customers!$G$1:$G$1001,,0)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8">
        <f>INDEX([1]products!$A$1:$G$49,MATCH([1]orders!$D503,[1]products!$A$1:$A$49,0),MATCH([1]orders!K$1,[1]products!$A$1:$G$1,0))</f>
        <v>0.2</v>
      </c>
      <c r="L503" s="4">
        <f>INDEX(products!$A$1:$G$49,MATCH(orders!$D503,products!$A$1:$A$49,0),MATCH(orders!L$1,products!$A$1:$G$1,0))</f>
        <v>2.9849999999999999</v>
      </c>
      <c r="M503" s="4">
        <f t="shared" si="21"/>
        <v>11.94</v>
      </c>
      <c r="N503" t="str">
        <f t="shared" si="22"/>
        <v>Робуста</v>
      </c>
      <c r="O503" t="str">
        <f t="shared" si="23"/>
        <v>Средняя</v>
      </c>
      <c r="P503" t="str">
        <f>_xlfn.XLOOKUP(orders[[#This Row],[Customer ID]],customers!$A$1:$A$1001,customers!$I$1:$I$1001,,0)</f>
        <v>No</v>
      </c>
    </row>
    <row r="504" spans="1:16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_xlfn.XLOOKUP(C504,customers!$A$1:$A$1001,customers!$B$1:$B$1001,,0)</f>
        <v>Gladi Ducker</v>
      </c>
      <c r="G504" s="2" t="str" cm="1">
        <f t="array" ref="G504">IF(_xlfn.XLOOKUP(C504,customers!A503:$A$1001,customers!C503:$C$1001,,0)=0,"",(_xlfn.XLOOKUP(C504,customers!A503:$A$1001,customers!C503:$C$1001,,0)))</f>
        <v>gduckerdx@patch.com</v>
      </c>
      <c r="H504" s="2" t="str">
        <f>_xlfn.XLOOKUP(C504,customers!$A$1:$A$1001,customers!$G$1:$G$1001,,0)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8">
        <f>INDEX([1]products!$A$1:$G$49,MATCH([1]orders!$D504,[1]products!$A$1:$A$49,0),MATCH([1]orders!K$1,[1]products!$A$1:$G$1,0))</f>
        <v>0.2</v>
      </c>
      <c r="L504" s="4">
        <f>INDEX(products!$A$1:$G$49,MATCH(orders!$D504,products!$A$1:$A$49,0),MATCH(orders!L$1,products!$A$1:$G$1,0))</f>
        <v>4.125</v>
      </c>
      <c r="M504" s="4">
        <f t="shared" si="21"/>
        <v>16.5</v>
      </c>
      <c r="N504" t="str">
        <f t="shared" si="22"/>
        <v>Эксцельса</v>
      </c>
      <c r="O504" t="str">
        <f t="shared" si="23"/>
        <v>Средняя</v>
      </c>
      <c r="P504" t="str">
        <f>_xlfn.XLOOKUP(orders[[#This Row],[Customer ID]],customers!$A$1:$A$1001,customers!$I$1:$I$1001,,0)</f>
        <v>No</v>
      </c>
    </row>
    <row r="505" spans="1:16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_xlfn.XLOOKUP(C505,customers!$A$1:$A$1001,customers!$B$1:$B$1001,,0)</f>
        <v>Gladi Ducker</v>
      </c>
      <c r="G505" s="2" t="e" cm="1">
        <f t="array" ref="G505">IF(_xlfn.XLOOKUP(C505,customers!A504:$A$1001,customers!C504:$C$1001,,0)=0,"",(_xlfn.XLOOKUP(C505,customers!A504:$A$1001,customers!C504:$C$1001,,0)))</f>
        <v>#N/A</v>
      </c>
      <c r="H505" s="2" t="str">
        <f>_xlfn.XLOOKUP(C505,customers!$A$1:$A$1001,customers!$G$1:$G$1001,,0)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8">
        <f>INDEX([1]products!$A$1:$G$49,MATCH([1]orders!$D505,[1]products!$A$1:$A$49,0),MATCH([1]orders!K$1,[1]products!$A$1:$G$1,0))</f>
        <v>1</v>
      </c>
      <c r="L505" s="4">
        <f>INDEX(products!$A$1:$G$49,MATCH(orders!$D505,products!$A$1:$A$49,0),MATCH(orders!L$1,products!$A$1:$G$1,0))</f>
        <v>12.95</v>
      </c>
      <c r="M505" s="4">
        <f t="shared" si="21"/>
        <v>51.8</v>
      </c>
      <c r="N505" t="str">
        <f t="shared" si="22"/>
        <v>Либерика</v>
      </c>
      <c r="O505" t="str">
        <f t="shared" si="23"/>
        <v>Сильная</v>
      </c>
      <c r="P505" t="str">
        <f>_xlfn.XLOOKUP(orders[[#This Row],[Customer ID]],customers!$A$1:$A$1001,customers!$I$1:$I$1001,,0)</f>
        <v>No</v>
      </c>
    </row>
    <row r="506" spans="1:16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_xlfn.XLOOKUP(C506,customers!$A$1:$A$1001,customers!$B$1:$B$1001,,0)</f>
        <v>Gladi Ducker</v>
      </c>
      <c r="G506" s="2" t="e" cm="1">
        <f t="array" ref="G506">IF(_xlfn.XLOOKUP(C506,customers!A505:$A$1001,customers!C505:$C$1001,,0)=0,"",(_xlfn.XLOOKUP(C506,customers!A505:$A$1001,customers!C505:$C$1001,,0)))</f>
        <v>#N/A</v>
      </c>
      <c r="H506" s="2" t="str">
        <f>_xlfn.XLOOKUP(C506,customers!$A$1:$A$1001,customers!$G$1:$G$1001,,0)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8">
        <f>INDEX([1]products!$A$1:$G$49,MATCH([1]orders!$D506,[1]products!$A$1:$A$49,0),MATCH([1]orders!K$1,[1]products!$A$1:$G$1,0))</f>
        <v>0.2</v>
      </c>
      <c r="L506" s="4">
        <f>INDEX(products!$A$1:$G$49,MATCH(orders!$D506,products!$A$1:$A$49,0),MATCH(orders!L$1,products!$A$1:$G$1,0))</f>
        <v>4.7549999999999999</v>
      </c>
      <c r="M506" s="4">
        <f t="shared" si="21"/>
        <v>14.265000000000001</v>
      </c>
      <c r="N506" t="str">
        <f t="shared" si="22"/>
        <v>Либерика</v>
      </c>
      <c r="O506" t="str">
        <f t="shared" si="23"/>
        <v>Легкая</v>
      </c>
      <c r="P506" t="str">
        <f>_xlfn.XLOOKUP(orders[[#This Row],[Customer ID]],customers!$A$1:$A$1001,customers!$I$1:$I$1001,,0)</f>
        <v>No</v>
      </c>
    </row>
    <row r="507" spans="1:16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_xlfn.XLOOKUP(C507,customers!$A$1:$A$1001,customers!$B$1:$B$1001,,0)</f>
        <v>Wain Stearley</v>
      </c>
      <c r="G507" s="2" t="str" cm="1">
        <f t="array" ref="G507">IF(_xlfn.XLOOKUP(C507,customers!A506:$A$1001,customers!C506:$C$1001,,0)=0,"",(_xlfn.XLOOKUP(C507,customers!A506:$A$1001,customers!C506:$C$1001,,0)))</f>
        <v>wstearleye1@census.gov</v>
      </c>
      <c r="H507" s="2" t="str">
        <f>_xlfn.XLOOKUP(C507,customers!$A$1:$A$1001,customers!$G$1:$G$1001,,0)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8">
        <f>INDEX([1]products!$A$1:$G$49,MATCH([1]orders!$D507,[1]products!$A$1:$A$49,0),MATCH([1]orders!K$1,[1]products!$A$1:$G$1,0))</f>
        <v>0.2</v>
      </c>
      <c r="L507" s="4">
        <f>INDEX(products!$A$1:$G$49,MATCH(orders!$D507,products!$A$1:$A$49,0),MATCH(orders!L$1,products!$A$1:$G$1,0))</f>
        <v>4.3650000000000002</v>
      </c>
      <c r="M507" s="4">
        <f t="shared" si="21"/>
        <v>26.19</v>
      </c>
      <c r="N507" t="str">
        <f t="shared" si="22"/>
        <v>Либерика</v>
      </c>
      <c r="O507" t="str">
        <f t="shared" si="23"/>
        <v>Средняя</v>
      </c>
      <c r="P507" t="str">
        <f>_xlfn.XLOOKUP(orders[[#This Row],[Customer ID]],customers!$A$1:$A$1001,customers!$I$1:$I$1001,,0)</f>
        <v>No</v>
      </c>
    </row>
    <row r="508" spans="1:16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_xlfn.XLOOKUP(C508,customers!$A$1:$A$1001,customers!$B$1:$B$1001,,0)</f>
        <v>Diane-marie Wincer</v>
      </c>
      <c r="G508" s="2" t="str" cm="1">
        <f t="array" ref="G508">IF(_xlfn.XLOOKUP(C508,customers!A507:$A$1001,customers!C507:$C$1001,,0)=0,"",(_xlfn.XLOOKUP(C508,customers!A507:$A$1001,customers!C507:$C$1001,,0)))</f>
        <v>dwincere2@marriott.com</v>
      </c>
      <c r="H508" s="2" t="str">
        <f>_xlfn.XLOOKUP(C508,customers!$A$1:$A$1001,customers!$G$1:$G$1001,,0)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8">
        <f>INDEX([1]products!$A$1:$G$49,MATCH([1]orders!$D508,[1]products!$A$1:$A$49,0),MATCH([1]orders!K$1,[1]products!$A$1:$G$1,0))</f>
        <v>1</v>
      </c>
      <c r="L508" s="4">
        <f>INDEX(products!$A$1:$G$49,MATCH(orders!$D508,products!$A$1:$A$49,0),MATCH(orders!L$1,products!$A$1:$G$1,0))</f>
        <v>12.95</v>
      </c>
      <c r="M508" s="4">
        <f t="shared" si="21"/>
        <v>25.9</v>
      </c>
      <c r="N508" t="str">
        <f t="shared" si="22"/>
        <v>Арабика</v>
      </c>
      <c r="O508" t="str">
        <f t="shared" si="23"/>
        <v>Легкая</v>
      </c>
      <c r="P508" t="str">
        <f>_xlfn.XLOOKUP(orders[[#This Row],[Customer ID]],customers!$A$1:$A$1001,customers!$I$1:$I$1001,,0)</f>
        <v>Yes</v>
      </c>
    </row>
    <row r="509" spans="1:16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_xlfn.XLOOKUP(C509,customers!$A$1:$A$1001,customers!$B$1:$B$1001,,0)</f>
        <v>Perry Lyfield</v>
      </c>
      <c r="G509" s="2" t="str" cm="1">
        <f t="array" ref="G509">IF(_xlfn.XLOOKUP(C509,customers!A508:$A$1001,customers!C508:$C$1001,,0)=0,"",(_xlfn.XLOOKUP(C509,customers!A508:$A$1001,customers!C508:$C$1001,,0)))</f>
        <v>plyfielde3@baidu.com</v>
      </c>
      <c r="H509" s="2" t="str">
        <f>_xlfn.XLOOKUP(C509,customers!$A$1:$A$1001,customers!$G$1:$G$1001,,0)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8">
        <f>INDEX([1]products!$A$1:$G$49,MATCH([1]orders!$D509,[1]products!$A$1:$A$49,0),MATCH([1]orders!K$1,[1]products!$A$1:$G$1,0))</f>
        <v>2.5</v>
      </c>
      <c r="L509" s="4">
        <f>INDEX(products!$A$1:$G$49,MATCH(orders!$D509,products!$A$1:$A$49,0),MATCH(orders!L$1,products!$A$1:$G$1,0))</f>
        <v>29.784999999999997</v>
      </c>
      <c r="M509" s="4">
        <f t="shared" si="21"/>
        <v>89.35499999999999</v>
      </c>
      <c r="N509" t="str">
        <f t="shared" si="22"/>
        <v>Арабика</v>
      </c>
      <c r="O509" t="str">
        <f t="shared" si="23"/>
        <v>Легкая</v>
      </c>
      <c r="P509" t="str">
        <f>_xlfn.XLOOKUP(orders[[#This Row],[Customer ID]],customers!$A$1:$A$1001,customers!$I$1:$I$1001,,0)</f>
        <v>Yes</v>
      </c>
    </row>
    <row r="510" spans="1:16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_xlfn.XLOOKUP(C510,customers!$A$1:$A$1001,customers!$B$1:$B$1001,,0)</f>
        <v>Heall Perris</v>
      </c>
      <c r="G510" s="2" t="str" cm="1">
        <f t="array" ref="G510">IF(_xlfn.XLOOKUP(C510,customers!A509:$A$1001,customers!C509:$C$1001,,0)=0,"",(_xlfn.XLOOKUP(C510,customers!A509:$A$1001,customers!C509:$C$1001,,0)))</f>
        <v>hperrise4@studiopress.com</v>
      </c>
      <c r="H510" s="2" t="str">
        <f>_xlfn.XLOOKUP(C510,customers!$A$1:$A$1001,customers!$G$1:$G$1001,,0)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8">
        <f>INDEX([1]products!$A$1:$G$49,MATCH([1]orders!$D510,[1]products!$A$1:$A$49,0),MATCH([1]orders!K$1,[1]products!$A$1:$G$1,0))</f>
        <v>0.5</v>
      </c>
      <c r="L510" s="4">
        <f>INDEX(products!$A$1:$G$49,MATCH(orders!$D510,products!$A$1:$A$49,0),MATCH(orders!L$1,products!$A$1:$G$1,0))</f>
        <v>7.77</v>
      </c>
      <c r="M510" s="4">
        <f t="shared" si="21"/>
        <v>46.62</v>
      </c>
      <c r="N510" t="str">
        <f t="shared" si="22"/>
        <v>Либерика</v>
      </c>
      <c r="O510" t="str">
        <f t="shared" si="23"/>
        <v>Сильная</v>
      </c>
      <c r="P510" t="str">
        <f>_xlfn.XLOOKUP(orders[[#This Row],[Customer ID]],customers!$A$1:$A$1001,customers!$I$1:$I$1001,,0)</f>
        <v>No</v>
      </c>
    </row>
    <row r="511" spans="1:16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_xlfn.XLOOKUP(C511,customers!$A$1:$A$1001,customers!$B$1:$B$1001,,0)</f>
        <v>Marja Urion</v>
      </c>
      <c r="G511" s="2" t="str" cm="1">
        <f t="array" ref="G511">IF(_xlfn.XLOOKUP(C511,customers!A510:$A$1001,customers!C510:$C$1001,,0)=0,"",(_xlfn.XLOOKUP(C511,customers!A510:$A$1001,customers!C510:$C$1001,,0)))</f>
        <v>murione5@alexa.com</v>
      </c>
      <c r="H511" s="2" t="str">
        <f>_xlfn.XLOOKUP(C511,customers!$A$1:$A$1001,customers!$G$1:$G$1001,,0)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8">
        <f>INDEX([1]products!$A$1:$G$49,MATCH([1]orders!$D511,[1]products!$A$1:$A$49,0),MATCH([1]orders!K$1,[1]products!$A$1:$G$1,0))</f>
        <v>1</v>
      </c>
      <c r="L511" s="4">
        <f>INDEX(products!$A$1:$G$49,MATCH(orders!$D511,products!$A$1:$A$49,0),MATCH(orders!L$1,products!$A$1:$G$1,0))</f>
        <v>9.9499999999999993</v>
      </c>
      <c r="M511" s="4">
        <f t="shared" si="21"/>
        <v>29.849999999999998</v>
      </c>
      <c r="N511" t="str">
        <f t="shared" si="22"/>
        <v>Арабика</v>
      </c>
      <c r="O511" t="str">
        <f t="shared" si="23"/>
        <v>Сильная</v>
      </c>
      <c r="P511" t="str">
        <f>_xlfn.XLOOKUP(orders[[#This Row],[Customer ID]],customers!$A$1:$A$1001,customers!$I$1:$I$1001,,0)</f>
        <v>Yes</v>
      </c>
    </row>
    <row r="512" spans="1:16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_xlfn.XLOOKUP(C512,customers!$A$1:$A$1001,customers!$B$1:$B$1001,,0)</f>
        <v>Camellia Kid</v>
      </c>
      <c r="G512" s="2" t="str" cm="1">
        <f t="array" ref="G512">IF(_xlfn.XLOOKUP(C512,customers!A511:$A$1001,customers!C511:$C$1001,,0)=0,"",(_xlfn.XLOOKUP(C512,customers!A511:$A$1001,customers!C511:$C$1001,,0)))</f>
        <v>ckide6@narod.ru</v>
      </c>
      <c r="H512" s="2" t="str">
        <f>_xlfn.XLOOKUP(C512,customers!$A$1:$A$1001,customers!$G$1:$G$1001,,0)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8">
        <f>INDEX([1]products!$A$1:$G$49,MATCH([1]orders!$D512,[1]products!$A$1:$A$49,0),MATCH([1]orders!K$1,[1]products!$A$1:$G$1,0))</f>
        <v>0.2</v>
      </c>
      <c r="L512" s="4">
        <f>INDEX(products!$A$1:$G$49,MATCH(orders!$D512,products!$A$1:$A$49,0),MATCH(orders!L$1,products!$A$1:$G$1,0))</f>
        <v>3.5849999999999995</v>
      </c>
      <c r="M512" s="4">
        <f t="shared" si="21"/>
        <v>10.754999999999999</v>
      </c>
      <c r="N512" t="str">
        <f t="shared" si="22"/>
        <v>Робуста</v>
      </c>
      <c r="O512" t="str">
        <f t="shared" si="23"/>
        <v>Легкая</v>
      </c>
      <c r="P512" t="str">
        <f>_xlfn.XLOOKUP(orders[[#This Row],[Customer ID]],customers!$A$1:$A$1001,customers!$I$1:$I$1001,,0)</f>
        <v>Yes</v>
      </c>
    </row>
    <row r="513" spans="1:16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_xlfn.XLOOKUP(C513,customers!$A$1:$A$1001,customers!$B$1:$B$1001,,0)</f>
        <v>Carolann Beine</v>
      </c>
      <c r="G513" s="2" t="str" cm="1">
        <f t="array" ref="G513">IF(_xlfn.XLOOKUP(C513,customers!A512:$A$1001,customers!C512:$C$1001,,0)=0,"",(_xlfn.XLOOKUP(C513,customers!A512:$A$1001,customers!C512:$C$1001,,0)))</f>
        <v>cbeinee7@xinhuanet.com</v>
      </c>
      <c r="H513" s="2" t="str">
        <f>_xlfn.XLOOKUP(C513,customers!$A$1:$A$1001,customers!$G$1:$G$1001,,0)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8">
        <f>INDEX([1]products!$A$1:$G$49,MATCH([1]orders!$D513,[1]products!$A$1:$A$49,0),MATCH([1]orders!K$1,[1]products!$A$1:$G$1,0))</f>
        <v>0.2</v>
      </c>
      <c r="L513" s="4">
        <f>INDEX(products!$A$1:$G$49,MATCH(orders!$D513,products!$A$1:$A$49,0),MATCH(orders!L$1,products!$A$1:$G$1,0))</f>
        <v>3.375</v>
      </c>
      <c r="M513" s="4">
        <f t="shared" si="21"/>
        <v>13.5</v>
      </c>
      <c r="N513" t="str">
        <f t="shared" si="22"/>
        <v>Арабика</v>
      </c>
      <c r="O513" t="str">
        <f t="shared" si="23"/>
        <v>Средняя</v>
      </c>
      <c r="P513" t="str">
        <f>_xlfn.XLOOKUP(orders[[#This Row],[Customer ID]],customers!$A$1:$A$1001,customers!$I$1:$I$1001,,0)</f>
        <v>Yes</v>
      </c>
    </row>
    <row r="514" spans="1:16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_xlfn.XLOOKUP(C514,customers!$A$1:$A$1001,customers!$B$1:$B$1001,,0)</f>
        <v>Celia Bakeup</v>
      </c>
      <c r="G514" s="2" t="str" cm="1">
        <f t="array" ref="G514">IF(_xlfn.XLOOKUP(C514,customers!A513:$A$1001,customers!C513:$C$1001,,0)=0,"",(_xlfn.XLOOKUP(C514,customers!A513:$A$1001,customers!C513:$C$1001,,0)))</f>
        <v>cbakeupe8@globo.com</v>
      </c>
      <c r="H514" s="2" t="str">
        <f>_xlfn.XLOOKUP(C514,customers!$A$1:$A$1001,customers!$G$1:$G$1001,,0)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8">
        <f>INDEX([1]products!$A$1:$G$49,MATCH([1]orders!$D514,[1]products!$A$1:$A$49,0),MATCH([1]orders!K$1,[1]products!$A$1:$G$1,0))</f>
        <v>1</v>
      </c>
      <c r="L514" s="4">
        <f>INDEX(products!$A$1:$G$49,MATCH(orders!$D514,products!$A$1:$A$49,0),MATCH(orders!L$1,products!$A$1:$G$1,0))</f>
        <v>15.85</v>
      </c>
      <c r="M514" s="4">
        <f t="shared" si="21"/>
        <v>47.55</v>
      </c>
      <c r="N514" t="str">
        <f t="shared" si="22"/>
        <v>Либерика</v>
      </c>
      <c r="O514" t="str">
        <f t="shared" si="23"/>
        <v>Легкая</v>
      </c>
      <c r="P514" t="str">
        <f>_xlfn.XLOOKUP(orders[[#This Row],[Customer ID]],customers!$A$1:$A$1001,customers!$I$1:$I$1001,,0)</f>
        <v>No</v>
      </c>
    </row>
    <row r="515" spans="1:16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_xlfn.XLOOKUP(C515,customers!$A$1:$A$1001,customers!$B$1:$B$1001,,0)</f>
        <v>Nataniel Helkin</v>
      </c>
      <c r="G515" s="2" t="str" cm="1">
        <f t="array" ref="G515">IF(_xlfn.XLOOKUP(C515,customers!A514:$A$1001,customers!C514:$C$1001,,0)=0,"",(_xlfn.XLOOKUP(C515,customers!A514:$A$1001,customers!C514:$C$1001,,0)))</f>
        <v>nhelkine9@example.com</v>
      </c>
      <c r="H515" s="2" t="str">
        <f>_xlfn.XLOOKUP(C515,customers!$A$1:$A$1001,customers!$G$1:$G$1001,,0)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8">
        <f>INDEX([1]products!$A$1:$G$49,MATCH([1]orders!$D515,[1]products!$A$1:$A$49,0),MATCH([1]orders!K$1,[1]products!$A$1:$G$1,0))</f>
        <v>1</v>
      </c>
      <c r="L515" s="4">
        <f>INDEX(products!$A$1:$G$49,MATCH(orders!$D515,products!$A$1:$A$49,0),MATCH(orders!L$1,products!$A$1:$G$1,0))</f>
        <v>15.85</v>
      </c>
      <c r="M515" s="4">
        <f t="shared" ref="M515:M578" si="24">L515*E515</f>
        <v>79.25</v>
      </c>
      <c r="N515" t="str">
        <f t="shared" ref="N515:N578" si="25">IF(I515="Rob","Робуста",IF(I515="Exc","Эксцельса",IF(I515="Ara","Арабика",IF(I515="Lib","Либерика",""))))</f>
        <v>Либерика</v>
      </c>
      <c r="O515" t="str">
        <f t="shared" ref="O515:O578" si="26">IF(J515="M","Средняя",IF(J515="L","Легкая",IF(J515="D","Сильная","")))</f>
        <v>Легкая</v>
      </c>
      <c r="P515" t="str">
        <f>_xlfn.XLOOKUP(orders[[#This Row],[Customer ID]],customers!$A$1:$A$1001,customers!$I$1:$I$1001,,0)</f>
        <v>No</v>
      </c>
    </row>
    <row r="516" spans="1:16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_xlfn.XLOOKUP(C516,customers!$A$1:$A$1001,customers!$B$1:$B$1001,,0)</f>
        <v>Pippo Witherington</v>
      </c>
      <c r="G516" s="2" t="str" cm="1">
        <f t="array" ref="G516">IF(_xlfn.XLOOKUP(C516,customers!A515:$A$1001,customers!C515:$C$1001,,0)=0,"",(_xlfn.XLOOKUP(C516,customers!A515:$A$1001,customers!C515:$C$1001,,0)))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8">
        <f>INDEX([1]products!$A$1:$G$49,MATCH([1]orders!$D516,[1]products!$A$1:$A$49,0),MATCH([1]orders!K$1,[1]products!$A$1:$G$1,0))</f>
        <v>0.2</v>
      </c>
      <c r="L516" s="4">
        <f>INDEX(products!$A$1:$G$49,MATCH(orders!$D516,products!$A$1:$A$49,0),MATCH(orders!L$1,products!$A$1:$G$1,0))</f>
        <v>4.3650000000000002</v>
      </c>
      <c r="M516" s="4">
        <f t="shared" si="24"/>
        <v>26.19</v>
      </c>
      <c r="N516" t="str">
        <f t="shared" si="25"/>
        <v>Либерика</v>
      </c>
      <c r="O516" t="str">
        <f t="shared" si="26"/>
        <v>Средняя</v>
      </c>
      <c r="P516" t="str">
        <f>_xlfn.XLOOKUP(orders[[#This Row],[Customer ID]],customers!$A$1:$A$1001,customers!$I$1:$I$1001,,0)</f>
        <v>Yes</v>
      </c>
    </row>
    <row r="517" spans="1:16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_xlfn.XLOOKUP(C517,customers!$A$1:$A$1001,customers!$B$1:$B$1001,,0)</f>
        <v>Tildie Tilzey</v>
      </c>
      <c r="G517" s="2" t="str" cm="1">
        <f t="array" ref="G517">IF(_xlfn.XLOOKUP(C517,customers!A516:$A$1001,customers!C516:$C$1001,,0)=0,"",(_xlfn.XLOOKUP(C517,customers!A516:$A$1001,customers!C516:$C$1001,,0)))</f>
        <v>ttilzeyeb@hostgator.com</v>
      </c>
      <c r="H517" s="2" t="str">
        <f>_xlfn.XLOOKUP(C517,customers!$A$1:$A$1001,customers!$G$1:$G$1001,,0)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8">
        <f>INDEX([1]products!$A$1:$G$49,MATCH([1]orders!$D517,[1]products!$A$1:$A$49,0),MATCH([1]orders!K$1,[1]products!$A$1:$G$1,0))</f>
        <v>0.5</v>
      </c>
      <c r="L517" s="4">
        <f>INDEX(products!$A$1:$G$49,MATCH(orders!$D517,products!$A$1:$A$49,0),MATCH(orders!L$1,products!$A$1:$G$1,0))</f>
        <v>7.169999999999999</v>
      </c>
      <c r="M517" s="4">
        <f t="shared" si="24"/>
        <v>21.509999999999998</v>
      </c>
      <c r="N517" t="str">
        <f t="shared" si="25"/>
        <v>Робуста</v>
      </c>
      <c r="O517" t="str">
        <f t="shared" si="26"/>
        <v>Легкая</v>
      </c>
      <c r="P517" t="str">
        <f>_xlfn.XLOOKUP(orders[[#This Row],[Customer ID]],customers!$A$1:$A$1001,customers!$I$1:$I$1001,,0)</f>
        <v>No</v>
      </c>
    </row>
    <row r="518" spans="1:16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_xlfn.XLOOKUP(C518,customers!$A$1:$A$1001,customers!$B$1:$B$1001,,0)</f>
        <v>Cindra Burling</v>
      </c>
      <c r="G518" s="2" t="str" cm="1">
        <f t="array" ref="G518">IF(_xlfn.XLOOKUP(C518,customers!A517:$A$1001,customers!C517:$C$1001,,0)=0,"",(_xlfn.XLOOKUP(C518,customers!A517:$A$1001,customers!C517:$C$1001,,0)))</f>
        <v/>
      </c>
      <c r="H518" s="2" t="str">
        <f>_xlfn.XLOOKUP(C518,customers!$A$1:$A$1001,customers!$G$1:$G$1001,,0)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8">
        <f>INDEX([1]products!$A$1:$G$49,MATCH([1]orders!$D518,[1]products!$A$1:$A$49,0),MATCH([1]orders!K$1,[1]products!$A$1:$G$1,0))</f>
        <v>2.5</v>
      </c>
      <c r="L518" s="4">
        <f>INDEX(products!$A$1:$G$49,MATCH(orders!$D518,products!$A$1:$A$49,0),MATCH(orders!L$1,products!$A$1:$G$1,0))</f>
        <v>20.584999999999997</v>
      </c>
      <c r="M518" s="4">
        <f t="shared" si="24"/>
        <v>102.92499999999998</v>
      </c>
      <c r="N518" t="str">
        <f t="shared" si="25"/>
        <v>Робуста</v>
      </c>
      <c r="O518" t="str">
        <f t="shared" si="26"/>
        <v>Сильная</v>
      </c>
      <c r="P518" t="str">
        <f>_xlfn.XLOOKUP(orders[[#This Row],[Customer ID]],customers!$A$1:$A$1001,customers!$I$1:$I$1001,,0)</f>
        <v>Yes</v>
      </c>
    </row>
    <row r="519" spans="1:16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_xlfn.XLOOKUP(C519,customers!$A$1:$A$1001,customers!$B$1:$B$1001,,0)</f>
        <v>Channa Belamy</v>
      </c>
      <c r="G519" s="2" t="str" cm="1">
        <f t="array" ref="G519">IF(_xlfn.XLOOKUP(C519,customers!A518:$A$1001,customers!C518:$C$1001,,0)=0,"",(_xlfn.XLOOKUP(C519,customers!A518:$A$1001,customers!C518:$C$1001,,0)))</f>
        <v/>
      </c>
      <c r="H519" s="2" t="str">
        <f>_xlfn.XLOOKUP(C519,customers!$A$1:$A$1001,customers!$G$1:$G$1001,,0)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8">
        <f>INDEX([1]products!$A$1:$G$49,MATCH([1]orders!$D519,[1]products!$A$1:$A$49,0),MATCH([1]orders!K$1,[1]products!$A$1:$G$1,0))</f>
        <v>0.2</v>
      </c>
      <c r="L519" s="4">
        <f>INDEX(products!$A$1:$G$49,MATCH(orders!$D519,products!$A$1:$A$49,0),MATCH(orders!L$1,products!$A$1:$G$1,0))</f>
        <v>3.8849999999999998</v>
      </c>
      <c r="M519" s="4">
        <f t="shared" si="24"/>
        <v>7.77</v>
      </c>
      <c r="N519" t="str">
        <f t="shared" si="25"/>
        <v>Либерика</v>
      </c>
      <c r="O519" t="str">
        <f t="shared" si="26"/>
        <v>Сильная</v>
      </c>
      <c r="P519" t="str">
        <f>_xlfn.XLOOKUP(orders[[#This Row],[Customer ID]],customers!$A$1:$A$1001,customers!$I$1:$I$1001,,0)</f>
        <v>No</v>
      </c>
    </row>
    <row r="520" spans="1:16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_xlfn.XLOOKUP(C520,customers!$A$1:$A$1001,customers!$B$1:$B$1001,,0)</f>
        <v>Karl Imorts</v>
      </c>
      <c r="G520" s="2" t="str" cm="1">
        <f t="array" ref="G520">IF(_xlfn.XLOOKUP(C520,customers!A519:$A$1001,customers!C519:$C$1001,,0)=0,"",(_xlfn.XLOOKUP(C520,customers!A519:$A$1001,customers!C519:$C$1001,,0)))</f>
        <v>kimortsee@alexa.com</v>
      </c>
      <c r="H520" s="2" t="str">
        <f>_xlfn.XLOOKUP(C520,customers!$A$1:$A$1001,customers!$G$1:$G$1001,,0)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8">
        <f>INDEX([1]products!$A$1:$G$49,MATCH([1]orders!$D520,[1]products!$A$1:$A$49,0),MATCH([1]orders!K$1,[1]products!$A$1:$G$1,0))</f>
        <v>2.5</v>
      </c>
      <c r="L520" s="4">
        <f>INDEX(products!$A$1:$G$49,MATCH(orders!$D520,products!$A$1:$A$49,0),MATCH(orders!L$1,products!$A$1:$G$1,0))</f>
        <v>27.945</v>
      </c>
      <c r="M520" s="4">
        <f t="shared" si="24"/>
        <v>139.72499999999999</v>
      </c>
      <c r="N520" t="str">
        <f t="shared" si="25"/>
        <v>Эксцельса</v>
      </c>
      <c r="O520" t="str">
        <f t="shared" si="26"/>
        <v>Сильная</v>
      </c>
      <c r="P520" t="str">
        <f>_xlfn.XLOOKUP(orders[[#This Row],[Customer ID]],customers!$A$1:$A$1001,customers!$I$1:$I$1001,,0)</f>
        <v>No</v>
      </c>
    </row>
    <row r="521" spans="1:16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_xlfn.XLOOKUP(C521,customers!$A$1:$A$1001,customers!$B$1:$B$1001,,0)</f>
        <v>Marja Urion</v>
      </c>
      <c r="G521" s="2" t="e" cm="1">
        <f t="array" ref="G521">IF(_xlfn.XLOOKUP(C521,customers!A520:$A$1001,customers!C520:$C$1001,,0)=0,"",(_xlfn.XLOOKUP(C521,customers!A520:$A$1001,customers!C520:$C$1001,,0)))</f>
        <v>#N/A</v>
      </c>
      <c r="H521" s="2" t="str">
        <f>_xlfn.XLOOKUP(C521,customers!$A$1:$A$1001,customers!$G$1:$G$1001,,0)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8">
        <f>INDEX([1]products!$A$1:$G$49,MATCH([1]orders!$D521,[1]products!$A$1:$A$49,0),MATCH([1]orders!K$1,[1]products!$A$1:$G$1,0))</f>
        <v>0.5</v>
      </c>
      <c r="L521" s="4">
        <f>INDEX(products!$A$1:$G$49,MATCH(orders!$D521,products!$A$1:$A$49,0),MATCH(orders!L$1,products!$A$1:$G$1,0))</f>
        <v>5.97</v>
      </c>
      <c r="M521" s="4">
        <f t="shared" si="24"/>
        <v>11.94</v>
      </c>
      <c r="N521" t="str">
        <f t="shared" si="25"/>
        <v>Арабика</v>
      </c>
      <c r="O521" t="str">
        <f t="shared" si="26"/>
        <v>Сильная</v>
      </c>
      <c r="P521" t="str">
        <f>_xlfn.XLOOKUP(orders[[#This Row],[Customer ID]],customers!$A$1:$A$1001,customers!$I$1:$I$1001,,0)</f>
        <v>Yes</v>
      </c>
    </row>
    <row r="522" spans="1:16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_xlfn.XLOOKUP(C522,customers!$A$1:$A$1001,customers!$B$1:$B$1001,,0)</f>
        <v>Mag Armistead</v>
      </c>
      <c r="G522" s="2" t="str" cm="1">
        <f t="array" ref="G522">IF(_xlfn.XLOOKUP(C522,customers!A521:$A$1001,customers!C521:$C$1001,,0)=0,"",(_xlfn.XLOOKUP(C522,customers!A521:$A$1001,customers!C521:$C$1001,,0)))</f>
        <v>marmisteadeg@blogtalkradio.com</v>
      </c>
      <c r="H522" s="2" t="str">
        <f>_xlfn.XLOOKUP(C522,customers!$A$1:$A$1001,customers!$G$1:$G$1001,,0)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8">
        <f>INDEX([1]products!$A$1:$G$49,MATCH([1]orders!$D522,[1]products!$A$1:$A$49,0),MATCH([1]orders!K$1,[1]products!$A$1:$G$1,0))</f>
        <v>0.2</v>
      </c>
      <c r="L522" s="4">
        <f>INDEX(products!$A$1:$G$49,MATCH(orders!$D522,products!$A$1:$A$49,0),MATCH(orders!L$1,products!$A$1:$G$1,0))</f>
        <v>3.8849999999999998</v>
      </c>
      <c r="M522" s="4">
        <f t="shared" si="24"/>
        <v>3.8849999999999998</v>
      </c>
      <c r="N522" t="str">
        <f t="shared" si="25"/>
        <v>Либерика</v>
      </c>
      <c r="O522" t="str">
        <f t="shared" si="26"/>
        <v>Сильная</v>
      </c>
      <c r="P522" t="str">
        <f>_xlfn.XLOOKUP(orders[[#This Row],[Customer ID]],customers!$A$1:$A$1001,customers!$I$1:$I$1001,,0)</f>
        <v>No</v>
      </c>
    </row>
    <row r="523" spans="1:16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_xlfn.XLOOKUP(C523,customers!$A$1:$A$1001,customers!$B$1:$B$1001,,0)</f>
        <v>Mag Armistead</v>
      </c>
      <c r="G523" s="2" t="str" cm="1">
        <f t="array" ref="G523">IF(_xlfn.XLOOKUP(C523,customers!A522:$A$1001,customers!C522:$C$1001,,0)=0,"",(_xlfn.XLOOKUP(C523,customers!A522:$A$1001,customers!C522:$C$1001,,0)))</f>
        <v>marmisteadeg@blogtalkradio.com</v>
      </c>
      <c r="H523" s="2" t="str">
        <f>_xlfn.XLOOKUP(C523,customers!$A$1:$A$1001,customers!$G$1:$G$1001,,0)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8">
        <f>INDEX([1]products!$A$1:$G$49,MATCH([1]orders!$D523,[1]products!$A$1:$A$49,0),MATCH([1]orders!K$1,[1]products!$A$1:$G$1,0))</f>
        <v>1</v>
      </c>
      <c r="L523" s="4">
        <f>INDEX(products!$A$1:$G$49,MATCH(orders!$D523,products!$A$1:$A$49,0),MATCH(orders!L$1,products!$A$1:$G$1,0))</f>
        <v>9.9499999999999993</v>
      </c>
      <c r="M523" s="4">
        <f t="shared" si="24"/>
        <v>39.799999999999997</v>
      </c>
      <c r="N523" t="str">
        <f t="shared" si="25"/>
        <v>Робуста</v>
      </c>
      <c r="O523" t="str">
        <f t="shared" si="26"/>
        <v>Средняя</v>
      </c>
      <c r="P523" t="str">
        <f>_xlfn.XLOOKUP(orders[[#This Row],[Customer ID]],customers!$A$1:$A$1001,customers!$I$1:$I$1001,,0)</f>
        <v>No</v>
      </c>
    </row>
    <row r="524" spans="1:16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_xlfn.XLOOKUP(C524,customers!$A$1:$A$1001,customers!$B$1:$B$1001,,0)</f>
        <v>Vasili Upstone</v>
      </c>
      <c r="G524" s="2" t="str" cm="1">
        <f t="array" ref="G524">IF(_xlfn.XLOOKUP(C524,customers!A523:$A$1001,customers!C523:$C$1001,,0)=0,"",(_xlfn.XLOOKUP(C524,customers!A523:$A$1001,customers!C523:$C$1001,,0)))</f>
        <v>vupstoneei@google.pl</v>
      </c>
      <c r="H524" s="2" t="str">
        <f>_xlfn.XLOOKUP(C524,customers!$A$1:$A$1001,customers!$G$1:$G$1001,,0)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8">
        <f>INDEX([1]products!$A$1:$G$49,MATCH([1]orders!$D524,[1]products!$A$1:$A$49,0),MATCH([1]orders!K$1,[1]products!$A$1:$G$1,0))</f>
        <v>0.5</v>
      </c>
      <c r="L524" s="4">
        <f>INDEX(products!$A$1:$G$49,MATCH(orders!$D524,products!$A$1:$A$49,0),MATCH(orders!L$1,products!$A$1:$G$1,0))</f>
        <v>5.97</v>
      </c>
      <c r="M524" s="4">
        <f t="shared" si="24"/>
        <v>29.849999999999998</v>
      </c>
      <c r="N524" t="str">
        <f t="shared" si="25"/>
        <v>Робуста</v>
      </c>
      <c r="O524" t="str">
        <f t="shared" si="26"/>
        <v>Средняя</v>
      </c>
      <c r="P524" t="str">
        <f>_xlfn.XLOOKUP(orders[[#This Row],[Customer ID]],customers!$A$1:$A$1001,customers!$I$1:$I$1001,,0)</f>
        <v>No</v>
      </c>
    </row>
    <row r="525" spans="1:16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_xlfn.XLOOKUP(C525,customers!$A$1:$A$1001,customers!$B$1:$B$1001,,0)</f>
        <v>Berty Beelby</v>
      </c>
      <c r="G525" s="2" t="str" cm="1">
        <f t="array" ref="G525">IF(_xlfn.XLOOKUP(C525,customers!A524:$A$1001,customers!C524:$C$1001,,0)=0,"",(_xlfn.XLOOKUP(C525,customers!A524:$A$1001,customers!C524:$C$1001,,0)))</f>
        <v>bbeelbyej@rediff.com</v>
      </c>
      <c r="H525" s="2" t="str">
        <f>_xlfn.XLOOKUP(C525,customers!$A$1:$A$1001,customers!$G$1:$G$1001,,0)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8">
        <f>INDEX([1]products!$A$1:$G$49,MATCH([1]orders!$D525,[1]products!$A$1:$A$49,0),MATCH([1]orders!K$1,[1]products!$A$1:$G$1,0))</f>
        <v>2.5</v>
      </c>
      <c r="L525" s="4">
        <f>INDEX(products!$A$1:$G$49,MATCH(orders!$D525,products!$A$1:$A$49,0),MATCH(orders!L$1,products!$A$1:$G$1,0))</f>
        <v>29.784999999999997</v>
      </c>
      <c r="M525" s="4">
        <f t="shared" si="24"/>
        <v>29.784999999999997</v>
      </c>
      <c r="N525" t="str">
        <f t="shared" si="25"/>
        <v>Либерика</v>
      </c>
      <c r="O525" t="str">
        <f t="shared" si="26"/>
        <v>Сильная</v>
      </c>
      <c r="P525" t="str">
        <f>_xlfn.XLOOKUP(orders[[#This Row],[Customer ID]],customers!$A$1:$A$1001,customers!$I$1:$I$1001,,0)</f>
        <v>No</v>
      </c>
    </row>
    <row r="526" spans="1:16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_xlfn.XLOOKUP(C526,customers!$A$1:$A$1001,customers!$B$1:$B$1001,,0)</f>
        <v>Erny Stenyng</v>
      </c>
      <c r="G526" s="2" t="str" cm="1">
        <f t="array" ref="G526">IF(_xlfn.XLOOKUP(C526,customers!A525:$A$1001,customers!C525:$C$1001,,0)=0,"",(_xlfn.XLOOKUP(C526,customers!A525:$A$1001,customers!C525:$C$1001,,0)))</f>
        <v/>
      </c>
      <c r="H526" s="2" t="str">
        <f>_xlfn.XLOOKUP(C526,customers!$A$1:$A$1001,customers!$G$1:$G$1001,,0)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8">
        <f>INDEX([1]products!$A$1:$G$49,MATCH([1]orders!$D526,[1]products!$A$1:$A$49,0),MATCH([1]orders!K$1,[1]products!$A$1:$G$1,0))</f>
        <v>2.5</v>
      </c>
      <c r="L526" s="4">
        <f>INDEX(products!$A$1:$G$49,MATCH(orders!$D526,products!$A$1:$A$49,0),MATCH(orders!L$1,products!$A$1:$G$1,0))</f>
        <v>36.454999999999998</v>
      </c>
      <c r="M526" s="4">
        <f t="shared" si="24"/>
        <v>72.91</v>
      </c>
      <c r="N526" t="str">
        <f t="shared" si="25"/>
        <v>Либерика</v>
      </c>
      <c r="O526" t="str">
        <f t="shared" si="26"/>
        <v>Легкая</v>
      </c>
      <c r="P526" t="str">
        <f>_xlfn.XLOOKUP(orders[[#This Row],[Customer ID]],customers!$A$1:$A$1001,customers!$I$1:$I$1001,,0)</f>
        <v>No</v>
      </c>
    </row>
    <row r="527" spans="1:16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_xlfn.XLOOKUP(C527,customers!$A$1:$A$1001,customers!$B$1:$B$1001,,0)</f>
        <v>Edin Yantsurev</v>
      </c>
      <c r="G527" s="2" t="str" cm="1">
        <f t="array" ref="G527">IF(_xlfn.XLOOKUP(C527,customers!A526:$A$1001,customers!C526:$C$1001,,0)=0,"",(_xlfn.XLOOKUP(C527,customers!A526:$A$1001,customers!C526:$C$1001,,0)))</f>
        <v/>
      </c>
      <c r="H527" s="2" t="str">
        <f>_xlfn.XLOOKUP(C527,customers!$A$1:$A$1001,customers!$G$1:$G$1001,,0)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8">
        <f>INDEX([1]products!$A$1:$G$49,MATCH([1]orders!$D527,[1]products!$A$1:$A$49,0),MATCH([1]orders!K$1,[1]products!$A$1:$G$1,0))</f>
        <v>0.2</v>
      </c>
      <c r="L527" s="4">
        <f>INDEX(products!$A$1:$G$49,MATCH(orders!$D527,products!$A$1:$A$49,0),MATCH(orders!L$1,products!$A$1:$G$1,0))</f>
        <v>2.6849999999999996</v>
      </c>
      <c r="M527" s="4">
        <f t="shared" si="24"/>
        <v>13.424999999999997</v>
      </c>
      <c r="N527" t="str">
        <f t="shared" si="25"/>
        <v>Робуста</v>
      </c>
      <c r="O527" t="str">
        <f t="shared" si="26"/>
        <v>Сильная</v>
      </c>
      <c r="P527" t="str">
        <f>_xlfn.XLOOKUP(orders[[#This Row],[Customer ID]],customers!$A$1:$A$1001,customers!$I$1:$I$1001,,0)</f>
        <v>Yes</v>
      </c>
    </row>
    <row r="528" spans="1:16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_xlfn.XLOOKUP(C528,customers!$A$1:$A$1001,customers!$B$1:$B$1001,,0)</f>
        <v>Webb Speechly</v>
      </c>
      <c r="G528" s="2" t="str" cm="1">
        <f t="array" ref="G528">IF(_xlfn.XLOOKUP(C528,customers!A527:$A$1001,customers!C527:$C$1001,,0)=0,"",(_xlfn.XLOOKUP(C528,customers!A527:$A$1001,customers!C527:$C$1001,,0)))</f>
        <v>wspeechlyem@amazon.com</v>
      </c>
      <c r="H528" s="2" t="str">
        <f>_xlfn.XLOOKUP(C528,customers!$A$1:$A$1001,customers!$G$1:$G$1001,,0)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8">
        <f>INDEX([1]products!$A$1:$G$49,MATCH([1]orders!$D528,[1]products!$A$1:$A$49,0),MATCH([1]orders!K$1,[1]products!$A$1:$G$1,0))</f>
        <v>2.5</v>
      </c>
      <c r="L528" s="4">
        <f>INDEX(products!$A$1:$G$49,MATCH(orders!$D528,products!$A$1:$A$49,0),MATCH(orders!L$1,products!$A$1:$G$1,0))</f>
        <v>31.624999999999996</v>
      </c>
      <c r="M528" s="4">
        <f t="shared" si="24"/>
        <v>126.49999999999999</v>
      </c>
      <c r="N528" t="str">
        <f t="shared" si="25"/>
        <v>Эксцельса</v>
      </c>
      <c r="O528" t="str">
        <f t="shared" si="26"/>
        <v>Средняя</v>
      </c>
      <c r="P528" t="str">
        <f>_xlfn.XLOOKUP(orders[[#This Row],[Customer ID]],customers!$A$1:$A$1001,customers!$I$1:$I$1001,,0)</f>
        <v>Yes</v>
      </c>
    </row>
    <row r="529" spans="1:16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_xlfn.XLOOKUP(C529,customers!$A$1:$A$1001,customers!$B$1:$B$1001,,0)</f>
        <v>Irvine Phillpot</v>
      </c>
      <c r="G529" s="2" t="str" cm="1">
        <f t="array" ref="G529">IF(_xlfn.XLOOKUP(C529,customers!A528:$A$1001,customers!C528:$C$1001,,0)=0,"",(_xlfn.XLOOKUP(C529,customers!A528:$A$1001,customers!C528:$C$1001,,0)))</f>
        <v>iphillpoten@buzzfeed.com</v>
      </c>
      <c r="H529" s="2" t="str">
        <f>_xlfn.XLOOKUP(C529,customers!$A$1:$A$1001,customers!$G$1:$G$1001,,0)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8">
        <f>INDEX([1]products!$A$1:$G$49,MATCH([1]orders!$D529,[1]products!$A$1:$A$49,0),MATCH([1]orders!K$1,[1]products!$A$1:$G$1,0))</f>
        <v>0.5</v>
      </c>
      <c r="L529" s="4">
        <f>INDEX(products!$A$1:$G$49,MATCH(orders!$D529,products!$A$1:$A$49,0),MATCH(orders!L$1,products!$A$1:$G$1,0))</f>
        <v>8.25</v>
      </c>
      <c r="M529" s="4">
        <f t="shared" si="24"/>
        <v>41.25</v>
      </c>
      <c r="N529" t="str">
        <f t="shared" si="25"/>
        <v>Эксцельса</v>
      </c>
      <c r="O529" t="str">
        <f t="shared" si="26"/>
        <v>Средняя</v>
      </c>
      <c r="P529" t="str">
        <f>_xlfn.XLOOKUP(orders[[#This Row],[Customer ID]],customers!$A$1:$A$1001,customers!$I$1:$I$1001,,0)</f>
        <v>No</v>
      </c>
    </row>
    <row r="530" spans="1:16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_xlfn.XLOOKUP(C530,customers!$A$1:$A$1001,customers!$B$1:$B$1001,,0)</f>
        <v>Lem Pennacci</v>
      </c>
      <c r="G530" s="2" t="str" cm="1">
        <f t="array" ref="G530">IF(_xlfn.XLOOKUP(C530,customers!A529:$A$1001,customers!C529:$C$1001,,0)=0,"",(_xlfn.XLOOKUP(C530,customers!A529:$A$1001,customers!C529:$C$1001,,0)))</f>
        <v>lpennaccieo@statcounter.com</v>
      </c>
      <c r="H530" s="2" t="str">
        <f>_xlfn.XLOOKUP(C530,customers!$A$1:$A$1001,customers!$G$1:$G$1001,,0)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8">
        <f>INDEX([1]products!$A$1:$G$49,MATCH([1]orders!$D530,[1]products!$A$1:$A$49,0),MATCH([1]orders!K$1,[1]products!$A$1:$G$1,0))</f>
        <v>0.5</v>
      </c>
      <c r="L530" s="4">
        <f>INDEX(products!$A$1:$G$49,MATCH(orders!$D530,products!$A$1:$A$49,0),MATCH(orders!L$1,products!$A$1:$G$1,0))</f>
        <v>8.91</v>
      </c>
      <c r="M530" s="4">
        <f t="shared" si="24"/>
        <v>53.46</v>
      </c>
      <c r="N530" t="str">
        <f t="shared" si="25"/>
        <v>Эксцельса</v>
      </c>
      <c r="O530" t="str">
        <f t="shared" si="26"/>
        <v>Легкая</v>
      </c>
      <c r="P530" t="str">
        <f>_xlfn.XLOOKUP(orders[[#This Row],[Customer ID]],customers!$A$1:$A$1001,customers!$I$1:$I$1001,,0)</f>
        <v>No</v>
      </c>
    </row>
    <row r="531" spans="1:16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_xlfn.XLOOKUP(C531,customers!$A$1:$A$1001,customers!$B$1:$B$1001,,0)</f>
        <v>Starr Arpin</v>
      </c>
      <c r="G531" s="2" t="str" cm="1">
        <f t="array" ref="G531">IF(_xlfn.XLOOKUP(C531,customers!A530:$A$1001,customers!C530:$C$1001,,0)=0,"",(_xlfn.XLOOKUP(C531,customers!A530:$A$1001,customers!C530:$C$1001,,0)))</f>
        <v>sarpinep@moonfruit.com</v>
      </c>
      <c r="H531" s="2" t="str">
        <f>_xlfn.XLOOKUP(C531,customers!$A$1:$A$1001,customers!$G$1:$G$1001,,0)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8">
        <f>INDEX([1]products!$A$1:$G$49,MATCH([1]orders!$D531,[1]products!$A$1:$A$49,0),MATCH([1]orders!K$1,[1]products!$A$1:$G$1,0))</f>
        <v>1</v>
      </c>
      <c r="L531" s="4">
        <f>INDEX(products!$A$1:$G$49,MATCH(orders!$D531,products!$A$1:$A$49,0),MATCH(orders!L$1,products!$A$1:$G$1,0))</f>
        <v>9.9499999999999993</v>
      </c>
      <c r="M531" s="4">
        <f t="shared" si="24"/>
        <v>59.699999999999996</v>
      </c>
      <c r="N531" t="str">
        <f t="shared" si="25"/>
        <v>Робуста</v>
      </c>
      <c r="O531" t="str">
        <f t="shared" si="26"/>
        <v>Средняя</v>
      </c>
      <c r="P531" t="str">
        <f>_xlfn.XLOOKUP(orders[[#This Row],[Customer ID]],customers!$A$1:$A$1001,customers!$I$1:$I$1001,,0)</f>
        <v>No</v>
      </c>
    </row>
    <row r="532" spans="1:16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_xlfn.XLOOKUP(C532,customers!$A$1:$A$1001,customers!$B$1:$B$1001,,0)</f>
        <v>Donny Fries</v>
      </c>
      <c r="G532" s="2" t="str" cm="1">
        <f t="array" ref="G532">IF(_xlfn.XLOOKUP(C532,customers!A531:$A$1001,customers!C531:$C$1001,,0)=0,"",(_xlfn.XLOOKUP(C532,customers!A531:$A$1001,customers!C531:$C$1001,,0)))</f>
        <v>dfrieseq@cargocollective.com</v>
      </c>
      <c r="H532" s="2" t="str">
        <f>_xlfn.XLOOKUP(C532,customers!$A$1:$A$1001,customers!$G$1:$G$1001,,0)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8">
        <f>INDEX([1]products!$A$1:$G$49,MATCH([1]orders!$D532,[1]products!$A$1:$A$49,0),MATCH([1]orders!K$1,[1]products!$A$1:$G$1,0))</f>
        <v>1</v>
      </c>
      <c r="L532" s="4">
        <f>INDEX(products!$A$1:$G$49,MATCH(orders!$D532,products!$A$1:$A$49,0),MATCH(orders!L$1,products!$A$1:$G$1,0))</f>
        <v>9.9499999999999993</v>
      </c>
      <c r="M532" s="4">
        <f t="shared" si="24"/>
        <v>59.699999999999996</v>
      </c>
      <c r="N532" t="str">
        <f t="shared" si="25"/>
        <v>Робуста</v>
      </c>
      <c r="O532" t="str">
        <f t="shared" si="26"/>
        <v>Средняя</v>
      </c>
      <c r="P532" t="str">
        <f>_xlfn.XLOOKUP(orders[[#This Row],[Customer ID]],customers!$A$1:$A$1001,customers!$I$1:$I$1001,,0)</f>
        <v>No</v>
      </c>
    </row>
    <row r="533" spans="1:16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_xlfn.XLOOKUP(C533,customers!$A$1:$A$1001,customers!$B$1:$B$1001,,0)</f>
        <v>Rana Sharer</v>
      </c>
      <c r="G533" s="2" t="str" cm="1">
        <f t="array" ref="G533">IF(_xlfn.XLOOKUP(C533,customers!A532:$A$1001,customers!C532:$C$1001,,0)=0,"",(_xlfn.XLOOKUP(C533,customers!A532:$A$1001,customers!C532:$C$1001,,0)))</f>
        <v>rsharerer@flavors.me</v>
      </c>
      <c r="H533" s="2" t="str">
        <f>_xlfn.XLOOKUP(C533,customers!$A$1:$A$1001,customers!$G$1:$G$1001,,0)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8">
        <f>INDEX([1]products!$A$1:$G$49,MATCH([1]orders!$D533,[1]products!$A$1:$A$49,0),MATCH([1]orders!K$1,[1]products!$A$1:$G$1,0))</f>
        <v>1</v>
      </c>
      <c r="L533" s="4">
        <f>INDEX(products!$A$1:$G$49,MATCH(orders!$D533,products!$A$1:$A$49,0),MATCH(orders!L$1,products!$A$1:$G$1,0))</f>
        <v>8.9499999999999993</v>
      </c>
      <c r="M533" s="4">
        <f t="shared" si="24"/>
        <v>44.75</v>
      </c>
      <c r="N533" t="str">
        <f t="shared" si="25"/>
        <v>Робуста</v>
      </c>
      <c r="O533" t="str">
        <f t="shared" si="26"/>
        <v>Сильная</v>
      </c>
      <c r="P533" t="str">
        <f>_xlfn.XLOOKUP(orders[[#This Row],[Customer ID]],customers!$A$1:$A$1001,customers!$I$1:$I$1001,,0)</f>
        <v>No</v>
      </c>
    </row>
    <row r="534" spans="1:16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_xlfn.XLOOKUP(C534,customers!$A$1:$A$1001,customers!$B$1:$B$1001,,0)</f>
        <v>Nannie Naseby</v>
      </c>
      <c r="G534" s="2" t="str" cm="1">
        <f t="array" ref="G534">IF(_xlfn.XLOOKUP(C534,customers!A533:$A$1001,customers!C533:$C$1001,,0)=0,"",(_xlfn.XLOOKUP(C534,customers!A533:$A$1001,customers!C533:$C$1001,,0)))</f>
        <v>nnasebyes@umich.edu</v>
      </c>
      <c r="H534" s="2" t="str">
        <f>_xlfn.XLOOKUP(C534,customers!$A$1:$A$1001,customers!$G$1:$G$1001,,0)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8">
        <f>INDEX([1]products!$A$1:$G$49,MATCH([1]orders!$D534,[1]products!$A$1:$A$49,0),MATCH([1]orders!K$1,[1]products!$A$1:$G$1,0))</f>
        <v>0.5</v>
      </c>
      <c r="L534" s="4">
        <f>INDEX(products!$A$1:$G$49,MATCH(orders!$D534,products!$A$1:$A$49,0),MATCH(orders!L$1,products!$A$1:$G$1,0))</f>
        <v>8.25</v>
      </c>
      <c r="M534" s="4">
        <f t="shared" si="24"/>
        <v>16.5</v>
      </c>
      <c r="N534" t="str">
        <f t="shared" si="25"/>
        <v>Эксцельса</v>
      </c>
      <c r="O534" t="str">
        <f t="shared" si="26"/>
        <v>Средняя</v>
      </c>
      <c r="P534" t="str">
        <f>_xlfn.XLOOKUP(orders[[#This Row],[Customer ID]],customers!$A$1:$A$1001,customers!$I$1:$I$1001,,0)</f>
        <v>Yes</v>
      </c>
    </row>
    <row r="535" spans="1:16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_xlfn.XLOOKUP(C535,customers!$A$1:$A$1001,customers!$B$1:$B$1001,,0)</f>
        <v>Rea Offell</v>
      </c>
      <c r="G535" s="2" t="str" cm="1">
        <f t="array" ref="G535">IF(_xlfn.XLOOKUP(C535,customers!A534:$A$1001,customers!C534:$C$1001,,0)=0,"",(_xlfn.XLOOKUP(C535,customers!A534:$A$1001,customers!C534:$C$1001,,0)))</f>
        <v/>
      </c>
      <c r="H535" s="2" t="str">
        <f>_xlfn.XLOOKUP(C535,customers!$A$1:$A$1001,customers!$G$1:$G$1001,,0)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8">
        <f>INDEX([1]products!$A$1:$G$49,MATCH([1]orders!$D535,[1]products!$A$1:$A$49,0),MATCH([1]orders!K$1,[1]products!$A$1:$G$1,0))</f>
        <v>0.5</v>
      </c>
      <c r="L535" s="4">
        <f>INDEX(products!$A$1:$G$49,MATCH(orders!$D535,products!$A$1:$A$49,0),MATCH(orders!L$1,products!$A$1:$G$1,0))</f>
        <v>5.3699999999999992</v>
      </c>
      <c r="M535" s="4">
        <f t="shared" si="24"/>
        <v>21.479999999999997</v>
      </c>
      <c r="N535" t="str">
        <f t="shared" si="25"/>
        <v>Робуста</v>
      </c>
      <c r="O535" t="str">
        <f t="shared" si="26"/>
        <v>Сильная</v>
      </c>
      <c r="P535" t="str">
        <f>_xlfn.XLOOKUP(orders[[#This Row],[Customer ID]],customers!$A$1:$A$1001,customers!$I$1:$I$1001,,0)</f>
        <v>No</v>
      </c>
    </row>
    <row r="536" spans="1:16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_xlfn.XLOOKUP(C536,customers!$A$1:$A$1001,customers!$B$1:$B$1001,,0)</f>
        <v>Kris O'Cullen</v>
      </c>
      <c r="G536" s="2" t="str" cm="1">
        <f t="array" ref="G536">IF(_xlfn.XLOOKUP(C536,customers!A535:$A$1001,customers!C535:$C$1001,,0)=0,"",(_xlfn.XLOOKUP(C536,customers!A535:$A$1001,customers!C535:$C$1001,,0)))</f>
        <v>koculleneu@ca.gov</v>
      </c>
      <c r="H536" s="2" t="str">
        <f>_xlfn.XLOOKUP(C536,customers!$A$1:$A$1001,customers!$G$1:$G$1001,,0)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8">
        <f>INDEX([1]products!$A$1:$G$49,MATCH([1]orders!$D536,[1]products!$A$1:$A$49,0),MATCH([1]orders!K$1,[1]products!$A$1:$G$1,0))</f>
        <v>2.5</v>
      </c>
      <c r="L536" s="4">
        <f>INDEX(products!$A$1:$G$49,MATCH(orders!$D536,products!$A$1:$A$49,0),MATCH(orders!L$1,products!$A$1:$G$1,0))</f>
        <v>22.884999999999998</v>
      </c>
      <c r="M536" s="4">
        <f t="shared" si="24"/>
        <v>45.769999999999996</v>
      </c>
      <c r="N536" t="str">
        <f t="shared" si="25"/>
        <v>Робуста</v>
      </c>
      <c r="O536" t="str">
        <f t="shared" si="26"/>
        <v>Средняя</v>
      </c>
      <c r="P536" t="str">
        <f>_xlfn.XLOOKUP(orders[[#This Row],[Customer ID]],customers!$A$1:$A$1001,customers!$I$1:$I$1001,,0)</f>
        <v>Yes</v>
      </c>
    </row>
    <row r="537" spans="1:16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_xlfn.XLOOKUP(C537,customers!$A$1:$A$1001,customers!$B$1:$B$1001,,0)</f>
        <v>Timoteo Glisane</v>
      </c>
      <c r="G537" s="2" t="str" cm="1">
        <f t="array" ref="G537">IF(_xlfn.XLOOKUP(C537,customers!A536:$A$1001,customers!C536:$C$1001,,0)=0,"",(_xlfn.XLOOKUP(C537,customers!A536:$A$1001,customers!C536:$C$1001,,0)))</f>
        <v/>
      </c>
      <c r="H537" s="2" t="str">
        <f>_xlfn.XLOOKUP(C537,customers!$A$1:$A$1001,customers!$G$1:$G$1001,,0)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8">
        <f>INDEX([1]products!$A$1:$G$49,MATCH([1]orders!$D537,[1]products!$A$1:$A$49,0),MATCH([1]orders!K$1,[1]products!$A$1:$G$1,0))</f>
        <v>0.2</v>
      </c>
      <c r="L537" s="4">
        <f>INDEX(products!$A$1:$G$49,MATCH(orders!$D537,products!$A$1:$A$49,0),MATCH(orders!L$1,products!$A$1:$G$1,0))</f>
        <v>4.7549999999999999</v>
      </c>
      <c r="M537" s="4">
        <f t="shared" si="24"/>
        <v>9.51</v>
      </c>
      <c r="N537" t="str">
        <f t="shared" si="25"/>
        <v>Либерика</v>
      </c>
      <c r="O537" t="str">
        <f t="shared" si="26"/>
        <v>Легкая</v>
      </c>
      <c r="P537" t="str">
        <f>_xlfn.XLOOKUP(orders[[#This Row],[Customer ID]],customers!$A$1:$A$1001,customers!$I$1:$I$1001,,0)</f>
        <v>No</v>
      </c>
    </row>
    <row r="538" spans="1:16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_xlfn.XLOOKUP(C538,customers!$A$1:$A$1001,customers!$B$1:$B$1001,,0)</f>
        <v>Marja Urion</v>
      </c>
      <c r="G538" s="2" t="e" cm="1">
        <f t="array" ref="G538">IF(_xlfn.XLOOKUP(C538,customers!A537:$A$1001,customers!C537:$C$1001,,0)=0,"",(_xlfn.XLOOKUP(C538,customers!A537:$A$1001,customers!C537:$C$1001,,0)))</f>
        <v>#N/A</v>
      </c>
      <c r="H538" s="2" t="str">
        <f>_xlfn.XLOOKUP(C538,customers!$A$1:$A$1001,customers!$G$1:$G$1001,,0)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8">
        <f>INDEX([1]products!$A$1:$G$49,MATCH([1]orders!$D538,[1]products!$A$1:$A$49,0),MATCH([1]orders!K$1,[1]products!$A$1:$G$1,0))</f>
        <v>0.2</v>
      </c>
      <c r="L538" s="4">
        <f>INDEX(products!$A$1:$G$49,MATCH(orders!$D538,products!$A$1:$A$49,0),MATCH(orders!L$1,products!$A$1:$G$1,0))</f>
        <v>2.6849999999999996</v>
      </c>
      <c r="M538" s="4">
        <f t="shared" si="24"/>
        <v>8.0549999999999997</v>
      </c>
      <c r="N538" t="str">
        <f t="shared" si="25"/>
        <v>Робуста</v>
      </c>
      <c r="O538" t="str">
        <f t="shared" si="26"/>
        <v>Сильная</v>
      </c>
      <c r="P538" t="str">
        <f>_xlfn.XLOOKUP(orders[[#This Row],[Customer ID]],customers!$A$1:$A$1001,customers!$I$1:$I$1001,,0)</f>
        <v>Yes</v>
      </c>
    </row>
    <row r="539" spans="1:16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_xlfn.XLOOKUP(C539,customers!$A$1:$A$1001,customers!$B$1:$B$1001,,0)</f>
        <v>Hildegarde Brangan</v>
      </c>
      <c r="G539" s="2" t="str" cm="1">
        <f t="array" ref="G539">IF(_xlfn.XLOOKUP(C539,customers!A538:$A$1001,customers!C538:$C$1001,,0)=0,"",(_xlfn.XLOOKUP(C539,customers!A538:$A$1001,customers!C538:$C$1001,,0)))</f>
        <v>hbranganex@woothemes.com</v>
      </c>
      <c r="H539" s="2" t="str">
        <f>_xlfn.XLOOKUP(C539,customers!$A$1:$A$1001,customers!$G$1:$G$1001,,0)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8">
        <f>INDEX([1]products!$A$1:$G$49,MATCH([1]orders!$D539,[1]products!$A$1:$A$49,0),MATCH([1]orders!K$1,[1]products!$A$1:$G$1,0))</f>
        <v>2.5</v>
      </c>
      <c r="L539" s="4">
        <f>INDEX(products!$A$1:$G$49,MATCH(orders!$D539,products!$A$1:$A$49,0),MATCH(orders!L$1,products!$A$1:$G$1,0))</f>
        <v>27.945</v>
      </c>
      <c r="M539" s="4">
        <f t="shared" si="24"/>
        <v>111.78</v>
      </c>
      <c r="N539" t="str">
        <f t="shared" si="25"/>
        <v>Эксцельса</v>
      </c>
      <c r="O539" t="str">
        <f t="shared" si="26"/>
        <v>Сильная</v>
      </c>
      <c r="P539" t="str">
        <f>_xlfn.XLOOKUP(orders[[#This Row],[Customer ID]],customers!$A$1:$A$1001,customers!$I$1:$I$1001,,0)</f>
        <v>Yes</v>
      </c>
    </row>
    <row r="540" spans="1:16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_xlfn.XLOOKUP(C540,customers!$A$1:$A$1001,customers!$B$1:$B$1001,,0)</f>
        <v>Amii Gallyon</v>
      </c>
      <c r="G540" s="2" t="str" cm="1">
        <f t="array" ref="G540">IF(_xlfn.XLOOKUP(C540,customers!A539:$A$1001,customers!C539:$C$1001,,0)=0,"",(_xlfn.XLOOKUP(C540,customers!A539:$A$1001,customers!C539:$C$1001,,0)))</f>
        <v>agallyoney@engadget.com</v>
      </c>
      <c r="H540" s="2" t="str">
        <f>_xlfn.XLOOKUP(C540,customers!$A$1:$A$1001,customers!$G$1:$G$1001,,0)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8">
        <f>INDEX([1]products!$A$1:$G$49,MATCH([1]orders!$D540,[1]products!$A$1:$A$49,0),MATCH([1]orders!K$1,[1]products!$A$1:$G$1,0))</f>
        <v>0.2</v>
      </c>
      <c r="L540" s="4">
        <f>INDEX(products!$A$1:$G$49,MATCH(orders!$D540,products!$A$1:$A$49,0),MATCH(orders!L$1,products!$A$1:$G$1,0))</f>
        <v>2.6849999999999996</v>
      </c>
      <c r="M540" s="4">
        <f t="shared" si="24"/>
        <v>10.739999999999998</v>
      </c>
      <c r="N540" t="str">
        <f t="shared" si="25"/>
        <v>Робуста</v>
      </c>
      <c r="O540" t="str">
        <f t="shared" si="26"/>
        <v>Сильная</v>
      </c>
      <c r="P540" t="str">
        <f>_xlfn.XLOOKUP(orders[[#This Row],[Customer ID]],customers!$A$1:$A$1001,customers!$I$1:$I$1001,,0)</f>
        <v>Yes</v>
      </c>
    </row>
    <row r="541" spans="1:16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_xlfn.XLOOKUP(C541,customers!$A$1:$A$1001,customers!$B$1:$B$1001,,0)</f>
        <v>Birgit Domange</v>
      </c>
      <c r="G541" s="2" t="str" cm="1">
        <f t="array" ref="G541">IF(_xlfn.XLOOKUP(C541,customers!A540:$A$1001,customers!C540:$C$1001,,0)=0,"",(_xlfn.XLOOKUP(C541,customers!A540:$A$1001,customers!C540:$C$1001,,0)))</f>
        <v>bdomangeez@yahoo.co.jp</v>
      </c>
      <c r="H541" s="2" t="str">
        <f>_xlfn.XLOOKUP(C541,customers!$A$1:$A$1001,customers!$G$1:$G$1001,,0)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8">
        <f>INDEX([1]products!$A$1:$G$49,MATCH([1]orders!$D541,[1]products!$A$1:$A$49,0),MATCH([1]orders!K$1,[1]products!$A$1:$G$1,0))</f>
        <v>0.5</v>
      </c>
      <c r="L541" s="4">
        <f>INDEX(products!$A$1:$G$49,MATCH(orders!$D541,products!$A$1:$A$49,0),MATCH(orders!L$1,products!$A$1:$G$1,0))</f>
        <v>5.3699999999999992</v>
      </c>
      <c r="M541" s="4">
        <f t="shared" si="24"/>
        <v>26.849999999999994</v>
      </c>
      <c r="N541" t="str">
        <f t="shared" si="25"/>
        <v>Робуста</v>
      </c>
      <c r="O541" t="str">
        <f t="shared" si="26"/>
        <v>Сильная</v>
      </c>
      <c r="P541" t="str">
        <f>_xlfn.XLOOKUP(orders[[#This Row],[Customer ID]],customers!$A$1:$A$1001,customers!$I$1:$I$1001,,0)</f>
        <v>No</v>
      </c>
    </row>
    <row r="542" spans="1:16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_xlfn.XLOOKUP(C542,customers!$A$1:$A$1001,customers!$B$1:$B$1001,,0)</f>
        <v>Killian Osler</v>
      </c>
      <c r="G542" s="2" t="str" cm="1">
        <f t="array" ref="G542">IF(_xlfn.XLOOKUP(C542,customers!A541:$A$1001,customers!C541:$C$1001,,0)=0,"",(_xlfn.XLOOKUP(C542,customers!A541:$A$1001,customers!C541:$C$1001,,0)))</f>
        <v>koslerf0@gmpg.org</v>
      </c>
      <c r="H542" s="2" t="str">
        <f>_xlfn.XLOOKUP(C542,customers!$A$1:$A$1001,customers!$G$1:$G$1001,,0)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8">
        <f>INDEX([1]products!$A$1:$G$49,MATCH([1]orders!$D542,[1]products!$A$1:$A$49,0),MATCH([1]orders!K$1,[1]products!$A$1:$G$1,0))</f>
        <v>1</v>
      </c>
      <c r="L542" s="4">
        <f>INDEX(products!$A$1:$G$49,MATCH(orders!$D542,products!$A$1:$A$49,0),MATCH(orders!L$1,products!$A$1:$G$1,0))</f>
        <v>15.85</v>
      </c>
      <c r="M542" s="4">
        <f t="shared" si="24"/>
        <v>63.4</v>
      </c>
      <c r="N542" t="str">
        <f t="shared" si="25"/>
        <v>Либерика</v>
      </c>
      <c r="O542" t="str">
        <f t="shared" si="26"/>
        <v>Легкая</v>
      </c>
      <c r="P542" t="str">
        <f>_xlfn.XLOOKUP(orders[[#This Row],[Customer ID]],customers!$A$1:$A$1001,customers!$I$1:$I$1001,,0)</f>
        <v>Yes</v>
      </c>
    </row>
    <row r="543" spans="1:16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_xlfn.XLOOKUP(C543,customers!$A$1:$A$1001,customers!$B$1:$B$1001,,0)</f>
        <v>Lora Dukes</v>
      </c>
      <c r="G543" s="2" t="str" cm="1">
        <f t="array" ref="G543">IF(_xlfn.XLOOKUP(C543,customers!A542:$A$1001,customers!C542:$C$1001,,0)=0,"",(_xlfn.XLOOKUP(C543,customers!A542:$A$1001,customers!C542:$C$1001,,0)))</f>
        <v/>
      </c>
      <c r="H543" s="2" t="str">
        <f>_xlfn.XLOOKUP(C543,customers!$A$1:$A$1001,customers!$G$1:$G$1001,,0)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8">
        <f>INDEX([1]products!$A$1:$G$49,MATCH([1]orders!$D543,[1]products!$A$1:$A$49,0),MATCH([1]orders!K$1,[1]products!$A$1:$G$1,0))</f>
        <v>2.5</v>
      </c>
      <c r="L543" s="4">
        <f>INDEX(products!$A$1:$G$49,MATCH(orders!$D543,products!$A$1:$A$49,0),MATCH(orders!L$1,products!$A$1:$G$1,0))</f>
        <v>22.884999999999998</v>
      </c>
      <c r="M543" s="4">
        <f t="shared" si="24"/>
        <v>22.884999999999998</v>
      </c>
      <c r="N543" t="str">
        <f t="shared" si="25"/>
        <v>Арабика</v>
      </c>
      <c r="O543" t="str">
        <f t="shared" si="26"/>
        <v>Сильная</v>
      </c>
      <c r="P543" t="str">
        <f>_xlfn.XLOOKUP(orders[[#This Row],[Customer ID]],customers!$A$1:$A$1001,customers!$I$1:$I$1001,,0)</f>
        <v>Yes</v>
      </c>
    </row>
    <row r="544" spans="1:16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_xlfn.XLOOKUP(C544,customers!$A$1:$A$1001,customers!$B$1:$B$1001,,0)</f>
        <v>Zack Pellett</v>
      </c>
      <c r="G544" s="2" t="str" cm="1">
        <f t="array" ref="G544">IF(_xlfn.XLOOKUP(C544,customers!A543:$A$1001,customers!C543:$C$1001,,0)=0,"",(_xlfn.XLOOKUP(C544,customers!A543:$A$1001,customers!C543:$C$1001,,0)))</f>
        <v>zpellettf2@dailymotion.com</v>
      </c>
      <c r="H544" s="2" t="str">
        <f>_xlfn.XLOOKUP(C544,customers!$A$1:$A$1001,customers!$G$1:$G$1001,,0)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8">
        <f>INDEX([1]products!$A$1:$G$49,MATCH([1]orders!$D544,[1]products!$A$1:$A$49,0),MATCH([1]orders!K$1,[1]products!$A$1:$G$1,0))</f>
        <v>2.5</v>
      </c>
      <c r="L544" s="4">
        <f>INDEX(products!$A$1:$G$49,MATCH(orders!$D544,products!$A$1:$A$49,0),MATCH(orders!L$1,products!$A$1:$G$1,0))</f>
        <v>25.874999999999996</v>
      </c>
      <c r="M544" s="4">
        <f t="shared" si="24"/>
        <v>103.49999999999999</v>
      </c>
      <c r="N544" t="str">
        <f t="shared" si="25"/>
        <v>Арабика</v>
      </c>
      <c r="O544" t="str">
        <f t="shared" si="26"/>
        <v>Средняя</v>
      </c>
      <c r="P544" t="str">
        <f>_xlfn.XLOOKUP(orders[[#This Row],[Customer ID]],customers!$A$1:$A$1001,customers!$I$1:$I$1001,,0)</f>
        <v>No</v>
      </c>
    </row>
    <row r="545" spans="1:16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_xlfn.XLOOKUP(C545,customers!$A$1:$A$1001,customers!$B$1:$B$1001,,0)</f>
        <v>Ilaire Sprakes</v>
      </c>
      <c r="G545" s="2" t="str" cm="1">
        <f t="array" ref="G545">IF(_xlfn.XLOOKUP(C545,customers!A544:$A$1001,customers!C544:$C$1001,,0)=0,"",(_xlfn.XLOOKUP(C545,customers!A544:$A$1001,customers!C544:$C$1001,,0)))</f>
        <v>isprakesf3@spiegel.de</v>
      </c>
      <c r="H545" s="2" t="str">
        <f>_xlfn.XLOOKUP(C545,customers!$A$1:$A$1001,customers!$G$1:$G$1001,,0)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8">
        <f>INDEX([1]products!$A$1:$G$49,MATCH([1]orders!$D545,[1]products!$A$1:$A$49,0),MATCH([1]orders!K$1,[1]products!$A$1:$G$1,0))</f>
        <v>2.5</v>
      </c>
      <c r="L545" s="4">
        <f>INDEX(products!$A$1:$G$49,MATCH(orders!$D545,products!$A$1:$A$49,0),MATCH(orders!L$1,products!$A$1:$G$1,0))</f>
        <v>27.484999999999996</v>
      </c>
      <c r="M545" s="4">
        <f t="shared" si="24"/>
        <v>54.969999999999992</v>
      </c>
      <c r="N545" t="str">
        <f t="shared" si="25"/>
        <v>Робуста</v>
      </c>
      <c r="O545" t="str">
        <f t="shared" si="26"/>
        <v>Легкая</v>
      </c>
      <c r="P545" t="str">
        <f>_xlfn.XLOOKUP(orders[[#This Row],[Customer ID]],customers!$A$1:$A$1001,customers!$I$1:$I$1001,,0)</f>
        <v>No</v>
      </c>
    </row>
    <row r="546" spans="1:16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_xlfn.XLOOKUP(C546,customers!$A$1:$A$1001,customers!$B$1:$B$1001,,0)</f>
        <v>Heda Fromant</v>
      </c>
      <c r="G546" s="2" t="str" cm="1">
        <f t="array" ref="G546">IF(_xlfn.XLOOKUP(C546,customers!A545:$A$1001,customers!C545:$C$1001,,0)=0,"",(_xlfn.XLOOKUP(C546,customers!A545:$A$1001,customers!C545:$C$1001,,0)))</f>
        <v>hfromantf4@ucsd.edu</v>
      </c>
      <c r="H546" s="2" t="str">
        <f>_xlfn.XLOOKUP(C546,customers!$A$1:$A$1001,customers!$G$1:$G$1001,,0)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8">
        <f>INDEX([1]products!$A$1:$G$49,MATCH([1]orders!$D546,[1]products!$A$1:$A$49,0),MATCH([1]orders!K$1,[1]products!$A$1:$G$1,0))</f>
        <v>0.5</v>
      </c>
      <c r="L546" s="4">
        <f>INDEX(products!$A$1:$G$49,MATCH(orders!$D546,products!$A$1:$A$49,0),MATCH(orders!L$1,products!$A$1:$G$1,0))</f>
        <v>7.77</v>
      </c>
      <c r="M546" s="4">
        <f t="shared" si="24"/>
        <v>15.54</v>
      </c>
      <c r="N546" t="str">
        <f t="shared" si="25"/>
        <v>Арабика</v>
      </c>
      <c r="O546" t="str">
        <f t="shared" si="26"/>
        <v>Легкая</v>
      </c>
      <c r="P546" t="str">
        <f>_xlfn.XLOOKUP(orders[[#This Row],[Customer ID]],customers!$A$1:$A$1001,customers!$I$1:$I$1001,,0)</f>
        <v>No</v>
      </c>
    </row>
    <row r="547" spans="1:16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_xlfn.XLOOKUP(C547,customers!$A$1:$A$1001,customers!$B$1:$B$1001,,0)</f>
        <v>Rufus Flear</v>
      </c>
      <c r="G547" s="2" t="str" cm="1">
        <f t="array" ref="G547">IF(_xlfn.XLOOKUP(C547,customers!A546:$A$1001,customers!C546:$C$1001,,0)=0,"",(_xlfn.XLOOKUP(C547,customers!A546:$A$1001,customers!C546:$C$1001,,0)))</f>
        <v>rflearf5@artisteer.com</v>
      </c>
      <c r="H547" s="2" t="str">
        <f>_xlfn.XLOOKUP(C547,customers!$A$1:$A$1001,customers!$G$1:$G$1001,,0)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8">
        <f>INDEX([1]products!$A$1:$G$49,MATCH([1]orders!$D547,[1]products!$A$1:$A$49,0),MATCH([1]orders!K$1,[1]products!$A$1:$G$1,0))</f>
        <v>0.2</v>
      </c>
      <c r="L547" s="4">
        <f>INDEX(products!$A$1:$G$49,MATCH(orders!$D547,products!$A$1:$A$49,0),MATCH(orders!L$1,products!$A$1:$G$1,0))</f>
        <v>3.8849999999999998</v>
      </c>
      <c r="M547" s="4">
        <f t="shared" si="24"/>
        <v>15.54</v>
      </c>
      <c r="N547" t="str">
        <f t="shared" si="25"/>
        <v>Либерика</v>
      </c>
      <c r="O547" t="str">
        <f t="shared" si="26"/>
        <v>Сильная</v>
      </c>
      <c r="P547" t="str">
        <f>_xlfn.XLOOKUP(orders[[#This Row],[Customer ID]],customers!$A$1:$A$1001,customers!$I$1:$I$1001,,0)</f>
        <v>No</v>
      </c>
    </row>
    <row r="548" spans="1:16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_xlfn.XLOOKUP(C548,customers!$A$1:$A$1001,customers!$B$1:$B$1001,,0)</f>
        <v>Dom Milella</v>
      </c>
      <c r="G548" s="2" t="str" cm="1">
        <f t="array" ref="G548">IF(_xlfn.XLOOKUP(C548,customers!A547:$A$1001,customers!C547:$C$1001,,0)=0,"",(_xlfn.XLOOKUP(C548,customers!A547:$A$1001,customers!C547:$C$1001,,0)))</f>
        <v/>
      </c>
      <c r="H548" s="2" t="str">
        <f>_xlfn.XLOOKUP(C548,customers!$A$1:$A$1001,customers!$G$1:$G$1001,,0)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8">
        <f>INDEX([1]products!$A$1:$G$49,MATCH([1]orders!$D548,[1]products!$A$1:$A$49,0),MATCH([1]orders!K$1,[1]products!$A$1:$G$1,0))</f>
        <v>2.5</v>
      </c>
      <c r="L548" s="4">
        <f>INDEX(products!$A$1:$G$49,MATCH(orders!$D548,products!$A$1:$A$49,0),MATCH(orders!L$1,products!$A$1:$G$1,0))</f>
        <v>27.945</v>
      </c>
      <c r="M548" s="4">
        <f t="shared" si="24"/>
        <v>83.835000000000008</v>
      </c>
      <c r="N548" t="str">
        <f t="shared" si="25"/>
        <v>Эксцельса</v>
      </c>
      <c r="O548" t="str">
        <f t="shared" si="26"/>
        <v>Сильная</v>
      </c>
      <c r="P548" t="str">
        <f>_xlfn.XLOOKUP(orders[[#This Row],[Customer ID]],customers!$A$1:$A$1001,customers!$I$1:$I$1001,,0)</f>
        <v>No</v>
      </c>
    </row>
    <row r="549" spans="1:16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_xlfn.XLOOKUP(C549,customers!$A$1:$A$1001,customers!$B$1:$B$1001,,0)</f>
        <v>Wilek Lightollers</v>
      </c>
      <c r="G549" s="2" t="str" cm="1">
        <f t="array" ref="G549">IF(_xlfn.XLOOKUP(C549,customers!A548:$A$1001,customers!C548:$C$1001,,0)=0,"",(_xlfn.XLOOKUP(C549,customers!A548:$A$1001,customers!C548:$C$1001,,0)))</f>
        <v>wlightollersf9@baidu.com</v>
      </c>
      <c r="H549" s="2" t="str">
        <f>_xlfn.XLOOKUP(C549,customers!$A$1:$A$1001,customers!$G$1:$G$1001,,0)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8">
        <f>INDEX([1]products!$A$1:$G$49,MATCH([1]orders!$D549,[1]products!$A$1:$A$49,0),MATCH([1]orders!K$1,[1]products!$A$1:$G$1,0))</f>
        <v>0.2</v>
      </c>
      <c r="L549" s="4">
        <f>INDEX(products!$A$1:$G$49,MATCH(orders!$D549,products!$A$1:$A$49,0),MATCH(orders!L$1,products!$A$1:$G$1,0))</f>
        <v>3.5849999999999995</v>
      </c>
      <c r="M549" s="4">
        <f t="shared" si="24"/>
        <v>10.754999999999999</v>
      </c>
      <c r="N549" t="str">
        <f t="shared" si="25"/>
        <v>Робуста</v>
      </c>
      <c r="O549" t="str">
        <f t="shared" si="26"/>
        <v>Легкая</v>
      </c>
      <c r="P549" t="str">
        <f>_xlfn.XLOOKUP(orders[[#This Row],[Customer ID]],customers!$A$1:$A$1001,customers!$I$1:$I$1001,,0)</f>
        <v>Yes</v>
      </c>
    </row>
    <row r="550" spans="1:16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_xlfn.XLOOKUP(C550,customers!$A$1:$A$1001,customers!$B$1:$B$1001,,0)</f>
        <v>Bette-ann Munden</v>
      </c>
      <c r="G550" s="2" t="str" cm="1">
        <f t="array" ref="G550">IF(_xlfn.XLOOKUP(C550,customers!A549:$A$1001,customers!C549:$C$1001,,0)=0,"",(_xlfn.XLOOKUP(C550,customers!A549:$A$1001,customers!C549:$C$1001,,0)))</f>
        <v>bmundenf8@elpais.com</v>
      </c>
      <c r="H550" s="2" t="str">
        <f>_xlfn.XLOOKUP(C550,customers!$A$1:$A$1001,customers!$G$1:$G$1001,,0)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8">
        <f>INDEX([1]products!$A$1:$G$49,MATCH([1]orders!$D550,[1]products!$A$1:$A$49,0),MATCH([1]orders!K$1,[1]products!$A$1:$G$1,0))</f>
        <v>0.2</v>
      </c>
      <c r="L550" s="4">
        <f>INDEX(products!$A$1:$G$49,MATCH(orders!$D550,products!$A$1:$A$49,0),MATCH(orders!L$1,products!$A$1:$G$1,0))</f>
        <v>4.4550000000000001</v>
      </c>
      <c r="M550" s="4">
        <f t="shared" si="24"/>
        <v>13.365</v>
      </c>
      <c r="N550" t="str">
        <f t="shared" si="25"/>
        <v>Эксцельса</v>
      </c>
      <c r="O550" t="str">
        <f t="shared" si="26"/>
        <v>Легкая</v>
      </c>
      <c r="P550" t="str">
        <f>_xlfn.XLOOKUP(orders[[#This Row],[Customer ID]],customers!$A$1:$A$1001,customers!$I$1:$I$1001,,0)</f>
        <v>Yes</v>
      </c>
    </row>
    <row r="551" spans="1:16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_xlfn.XLOOKUP(C551,customers!$A$1:$A$1001,customers!$B$1:$B$1001,,0)</f>
        <v>Wilek Lightollers</v>
      </c>
      <c r="G551" s="2" t="str" cm="1">
        <f t="array" ref="G551">IF(_xlfn.XLOOKUP(C551,customers!A550:$A$1001,customers!C550:$C$1001,,0)=0,"",(_xlfn.XLOOKUP(C551,customers!A550:$A$1001,customers!C550:$C$1001,,0)))</f>
        <v>wlightollersf9@baidu.com</v>
      </c>
      <c r="H551" s="2" t="str">
        <f>_xlfn.XLOOKUP(C551,customers!$A$1:$A$1001,customers!$G$1:$G$1001,,0)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8">
        <f>INDEX([1]products!$A$1:$G$49,MATCH([1]orders!$D551,[1]products!$A$1:$A$49,0),MATCH([1]orders!K$1,[1]products!$A$1:$G$1,0))</f>
        <v>0.2</v>
      </c>
      <c r="L551" s="4">
        <f>INDEX(products!$A$1:$G$49,MATCH(orders!$D551,products!$A$1:$A$49,0),MATCH(orders!L$1,products!$A$1:$G$1,0))</f>
        <v>4.4550000000000001</v>
      </c>
      <c r="M551" s="4">
        <f t="shared" si="24"/>
        <v>17.82</v>
      </c>
      <c r="N551" t="str">
        <f t="shared" si="25"/>
        <v>Эксцельса</v>
      </c>
      <c r="O551" t="str">
        <f t="shared" si="26"/>
        <v>Легкая</v>
      </c>
      <c r="P551" t="str">
        <f>_xlfn.XLOOKUP(orders[[#This Row],[Customer ID]],customers!$A$1:$A$1001,customers!$I$1:$I$1001,,0)</f>
        <v>Yes</v>
      </c>
    </row>
    <row r="552" spans="1:16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_xlfn.XLOOKUP(C552,customers!$A$1:$A$1001,customers!$B$1:$B$1001,,0)</f>
        <v>Nick Brakespear</v>
      </c>
      <c r="G552" s="2" t="str" cm="1">
        <f t="array" ref="G552">IF(_xlfn.XLOOKUP(C552,customers!A551:$A$1001,customers!C551:$C$1001,,0)=0,"",(_xlfn.XLOOKUP(C552,customers!A551:$A$1001,customers!C551:$C$1001,,0)))</f>
        <v>nbrakespearfa@rediff.com</v>
      </c>
      <c r="H552" s="2" t="str">
        <f>_xlfn.XLOOKUP(C552,customers!$A$1:$A$1001,customers!$G$1:$G$1001,,0)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8">
        <f>INDEX([1]products!$A$1:$G$49,MATCH([1]orders!$D552,[1]products!$A$1:$A$49,0),MATCH([1]orders!K$1,[1]products!$A$1:$G$1,0))</f>
        <v>0.2</v>
      </c>
      <c r="L552" s="4">
        <f>INDEX(products!$A$1:$G$49,MATCH(orders!$D552,products!$A$1:$A$49,0),MATCH(orders!L$1,products!$A$1:$G$1,0))</f>
        <v>3.8849999999999998</v>
      </c>
      <c r="M552" s="4">
        <f t="shared" si="24"/>
        <v>23.31</v>
      </c>
      <c r="N552" t="str">
        <f t="shared" si="25"/>
        <v>Либерика</v>
      </c>
      <c r="O552" t="str">
        <f t="shared" si="26"/>
        <v>Сильная</v>
      </c>
      <c r="P552" t="str">
        <f>_xlfn.XLOOKUP(orders[[#This Row],[Customer ID]],customers!$A$1:$A$1001,customers!$I$1:$I$1001,,0)</f>
        <v>Yes</v>
      </c>
    </row>
    <row r="553" spans="1:16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_xlfn.XLOOKUP(C553,customers!$A$1:$A$1001,customers!$B$1:$B$1001,,0)</f>
        <v>Malynda Glawsop</v>
      </c>
      <c r="G553" s="2" t="str" cm="1">
        <f t="array" ref="G553">IF(_xlfn.XLOOKUP(C553,customers!A552:$A$1001,customers!C552:$C$1001,,0)=0,"",(_xlfn.XLOOKUP(C553,customers!A552:$A$1001,customers!C552:$C$1001,,0)))</f>
        <v>mglawsopfb@reverbnation.com</v>
      </c>
      <c r="H553" s="2" t="str">
        <f>_xlfn.XLOOKUP(C553,customers!$A$1:$A$1001,customers!$G$1:$G$1001,,0)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8">
        <f>INDEX([1]products!$A$1:$G$49,MATCH([1]orders!$D553,[1]products!$A$1:$A$49,0),MATCH([1]orders!K$1,[1]products!$A$1:$G$1,0))</f>
        <v>0.2</v>
      </c>
      <c r="L553" s="4">
        <f>INDEX(products!$A$1:$G$49,MATCH(orders!$D553,products!$A$1:$A$49,0),MATCH(orders!L$1,products!$A$1:$G$1,0))</f>
        <v>3.645</v>
      </c>
      <c r="M553" s="4">
        <f t="shared" si="24"/>
        <v>7.29</v>
      </c>
      <c r="N553" t="str">
        <f t="shared" si="25"/>
        <v>Эксцельса</v>
      </c>
      <c r="O553" t="str">
        <f t="shared" si="26"/>
        <v>Сильная</v>
      </c>
      <c r="P553" t="str">
        <f>_xlfn.XLOOKUP(orders[[#This Row],[Customer ID]],customers!$A$1:$A$1001,customers!$I$1:$I$1001,,0)</f>
        <v>No</v>
      </c>
    </row>
    <row r="554" spans="1:16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_xlfn.XLOOKUP(C554,customers!$A$1:$A$1001,customers!$B$1:$B$1001,,0)</f>
        <v>Granville Alberts</v>
      </c>
      <c r="G554" s="2" t="str" cm="1">
        <f t="array" ref="G554">IF(_xlfn.XLOOKUP(C554,customers!A553:$A$1001,customers!C553:$C$1001,,0)=0,"",(_xlfn.XLOOKUP(C554,customers!A553:$A$1001,customers!C553:$C$1001,,0)))</f>
        <v>galbertsfc@etsy.com</v>
      </c>
      <c r="H554" s="2" t="str">
        <f>_xlfn.XLOOKUP(C554,customers!$A$1:$A$1001,customers!$G$1:$G$1001,,0)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8">
        <f>INDEX([1]products!$A$1:$G$49,MATCH([1]orders!$D554,[1]products!$A$1:$A$49,0),MATCH([1]orders!K$1,[1]products!$A$1:$G$1,0))</f>
        <v>0.2</v>
      </c>
      <c r="L554" s="4">
        <f>INDEX(products!$A$1:$G$49,MATCH(orders!$D554,products!$A$1:$A$49,0),MATCH(orders!L$1,products!$A$1:$G$1,0))</f>
        <v>4.4550000000000001</v>
      </c>
      <c r="M554" s="4">
        <f t="shared" si="24"/>
        <v>17.82</v>
      </c>
      <c r="N554" t="str">
        <f t="shared" si="25"/>
        <v>Эксцельса</v>
      </c>
      <c r="O554" t="str">
        <f t="shared" si="26"/>
        <v>Легкая</v>
      </c>
      <c r="P554" t="str">
        <f>_xlfn.XLOOKUP(orders[[#This Row],[Customer ID]],customers!$A$1:$A$1001,customers!$I$1:$I$1001,,0)</f>
        <v>Yes</v>
      </c>
    </row>
    <row r="555" spans="1:16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_xlfn.XLOOKUP(C555,customers!$A$1:$A$1001,customers!$B$1:$B$1001,,0)</f>
        <v>Vasily Polglase</v>
      </c>
      <c r="G555" s="2" t="str" cm="1">
        <f t="array" ref="G555">IF(_xlfn.XLOOKUP(C555,customers!A554:$A$1001,customers!C554:$C$1001,,0)=0,"",(_xlfn.XLOOKUP(C555,customers!A554:$A$1001,customers!C554:$C$1001,,0)))</f>
        <v>vpolglasefd@about.me</v>
      </c>
      <c r="H555" s="2" t="str">
        <f>_xlfn.XLOOKUP(C555,customers!$A$1:$A$1001,customers!$G$1:$G$1001,,0)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8">
        <f>INDEX([1]products!$A$1:$G$49,MATCH([1]orders!$D555,[1]products!$A$1:$A$49,0),MATCH([1]orders!K$1,[1]products!$A$1:$G$1,0))</f>
        <v>1</v>
      </c>
      <c r="L555" s="4">
        <f>INDEX(products!$A$1:$G$49,MATCH(orders!$D555,products!$A$1:$A$49,0),MATCH(orders!L$1,products!$A$1:$G$1,0))</f>
        <v>13.75</v>
      </c>
      <c r="M555" s="4">
        <f t="shared" si="24"/>
        <v>68.75</v>
      </c>
      <c r="N555" t="str">
        <f t="shared" si="25"/>
        <v>Эксцельса</v>
      </c>
      <c r="O555" t="str">
        <f t="shared" si="26"/>
        <v>Средняя</v>
      </c>
      <c r="P555" t="str">
        <f>_xlfn.XLOOKUP(orders[[#This Row],[Customer ID]],customers!$A$1:$A$1001,customers!$I$1:$I$1001,,0)</f>
        <v>No</v>
      </c>
    </row>
    <row r="556" spans="1:16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_xlfn.XLOOKUP(C556,customers!$A$1:$A$1001,customers!$B$1:$B$1001,,0)</f>
        <v>Madelaine Sharples</v>
      </c>
      <c r="G556" s="2" t="str" cm="1">
        <f t="array" ref="G556">IF(_xlfn.XLOOKUP(C556,customers!A555:$A$1001,customers!C555:$C$1001,,0)=0,"",(_xlfn.XLOOKUP(C556,customers!A555:$A$1001,customers!C555:$C$1001,,0)))</f>
        <v/>
      </c>
      <c r="H556" s="2" t="str">
        <f>_xlfn.XLOOKUP(C556,customers!$A$1:$A$1001,customers!$G$1:$G$1001,,0)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8">
        <f>INDEX([1]products!$A$1:$G$49,MATCH([1]orders!$D556,[1]products!$A$1:$A$49,0),MATCH([1]orders!K$1,[1]products!$A$1:$G$1,0))</f>
        <v>2.5</v>
      </c>
      <c r="L556" s="4">
        <f>INDEX(products!$A$1:$G$49,MATCH(orders!$D556,products!$A$1:$A$49,0),MATCH(orders!L$1,products!$A$1:$G$1,0))</f>
        <v>27.484999999999996</v>
      </c>
      <c r="M556" s="4">
        <f t="shared" si="24"/>
        <v>54.969999999999992</v>
      </c>
      <c r="N556" t="str">
        <f t="shared" si="25"/>
        <v>Робуста</v>
      </c>
      <c r="O556" t="str">
        <f t="shared" si="26"/>
        <v>Легкая</v>
      </c>
      <c r="P556" t="str">
        <f>_xlfn.XLOOKUP(orders[[#This Row],[Customer ID]],customers!$A$1:$A$1001,customers!$I$1:$I$1001,,0)</f>
        <v>Yes</v>
      </c>
    </row>
    <row r="557" spans="1:16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_xlfn.XLOOKUP(C557,customers!$A$1:$A$1001,customers!$B$1:$B$1001,,0)</f>
        <v>Sigfrid Busch</v>
      </c>
      <c r="G557" s="2" t="str" cm="1">
        <f t="array" ref="G557">IF(_xlfn.XLOOKUP(C557,customers!A556:$A$1001,customers!C556:$C$1001,,0)=0,"",(_xlfn.XLOOKUP(C557,customers!A556:$A$1001,customers!C556:$C$1001,,0)))</f>
        <v>sbuschff@so-net.ne.jp</v>
      </c>
      <c r="H557" s="2" t="str">
        <f>_xlfn.XLOOKUP(C557,customers!$A$1:$A$1001,customers!$G$1:$G$1001,,0)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8">
        <f>INDEX([1]products!$A$1:$G$49,MATCH([1]orders!$D557,[1]products!$A$1:$A$49,0),MATCH([1]orders!K$1,[1]products!$A$1:$G$1,0))</f>
        <v>1</v>
      </c>
      <c r="L557" s="4">
        <f>INDEX(products!$A$1:$G$49,MATCH(orders!$D557,products!$A$1:$A$49,0),MATCH(orders!L$1,products!$A$1:$G$1,0))</f>
        <v>13.75</v>
      </c>
      <c r="M557" s="4">
        <f t="shared" si="24"/>
        <v>82.5</v>
      </c>
      <c r="N557" t="str">
        <f t="shared" si="25"/>
        <v>Эксцельса</v>
      </c>
      <c r="O557" t="str">
        <f t="shared" si="26"/>
        <v>Средняя</v>
      </c>
      <c r="P557" t="str">
        <f>_xlfn.XLOOKUP(orders[[#This Row],[Customer ID]],customers!$A$1:$A$1001,customers!$I$1:$I$1001,,0)</f>
        <v>No</v>
      </c>
    </row>
    <row r="558" spans="1:16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_xlfn.XLOOKUP(C558,customers!$A$1:$A$1001,customers!$B$1:$B$1001,,0)</f>
        <v>Cissiee Raisbeck</v>
      </c>
      <c r="G558" s="2" t="str" cm="1">
        <f t="array" ref="G558">IF(_xlfn.XLOOKUP(C558,customers!A557:$A$1001,customers!C557:$C$1001,,0)=0,"",(_xlfn.XLOOKUP(C558,customers!A557:$A$1001,customers!C557:$C$1001,,0)))</f>
        <v>craisbeckfg@webnode.com</v>
      </c>
      <c r="H558" s="2" t="str">
        <f>_xlfn.XLOOKUP(C558,customers!$A$1:$A$1001,customers!$G$1:$G$1001,,0)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8">
        <f>INDEX([1]products!$A$1:$G$49,MATCH([1]orders!$D558,[1]products!$A$1:$A$49,0),MATCH([1]orders!K$1,[1]products!$A$1:$G$1,0))</f>
        <v>0.2</v>
      </c>
      <c r="L558" s="4">
        <f>INDEX(products!$A$1:$G$49,MATCH(orders!$D558,products!$A$1:$A$49,0),MATCH(orders!L$1,products!$A$1:$G$1,0))</f>
        <v>4.3650000000000002</v>
      </c>
      <c r="M558" s="4">
        <f t="shared" si="24"/>
        <v>8.73</v>
      </c>
      <c r="N558" t="str">
        <f t="shared" si="25"/>
        <v>Либерика</v>
      </c>
      <c r="O558" t="str">
        <f t="shared" si="26"/>
        <v>Средняя</v>
      </c>
      <c r="P558" t="str">
        <f>_xlfn.XLOOKUP(orders[[#This Row],[Customer ID]],customers!$A$1:$A$1001,customers!$I$1:$I$1001,,0)</f>
        <v>Yes</v>
      </c>
    </row>
    <row r="559" spans="1:16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_xlfn.XLOOKUP(C559,customers!$A$1:$A$1001,customers!$B$1:$B$1001,,0)</f>
        <v>Marja Urion</v>
      </c>
      <c r="G559" s="2" t="e" cm="1">
        <f t="array" ref="G559">IF(_xlfn.XLOOKUP(C559,customers!A558:$A$1001,customers!C558:$C$1001,,0)=0,"",(_xlfn.XLOOKUP(C559,customers!A558:$A$1001,customers!C558:$C$1001,,0)))</f>
        <v>#N/A</v>
      </c>
      <c r="H559" s="2" t="str">
        <f>_xlfn.XLOOKUP(C559,customers!$A$1:$A$1001,customers!$G$1:$G$1001,,0)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8">
        <f>INDEX([1]products!$A$1:$G$49,MATCH([1]orders!$D559,[1]products!$A$1:$A$49,0),MATCH([1]orders!K$1,[1]products!$A$1:$G$1,0))</f>
        <v>1</v>
      </c>
      <c r="L559" s="4">
        <f>INDEX(products!$A$1:$G$49,MATCH(orders!$D559,products!$A$1:$A$49,0),MATCH(orders!L$1,products!$A$1:$G$1,0))</f>
        <v>14.85</v>
      </c>
      <c r="M559" s="4">
        <f t="shared" si="24"/>
        <v>59.4</v>
      </c>
      <c r="N559" t="str">
        <f t="shared" si="25"/>
        <v>Эксцельса</v>
      </c>
      <c r="O559" t="str">
        <f t="shared" si="26"/>
        <v>Легкая</v>
      </c>
      <c r="P559" t="str">
        <f>_xlfn.XLOOKUP(orders[[#This Row],[Customer ID]],customers!$A$1:$A$1001,customers!$I$1:$I$1001,,0)</f>
        <v>Yes</v>
      </c>
    </row>
    <row r="560" spans="1:16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_xlfn.XLOOKUP(C560,customers!$A$1:$A$1001,customers!$B$1:$B$1001,,0)</f>
        <v>Kenton Wetherick</v>
      </c>
      <c r="G560" s="2" t="str" cm="1">
        <f t="array" ref="G560">IF(_xlfn.XLOOKUP(C560,customers!A559:$A$1001,customers!C559:$C$1001,,0)=0,"",(_xlfn.XLOOKUP(C560,customers!A559:$A$1001,customers!C559:$C$1001,,0)))</f>
        <v/>
      </c>
      <c r="H560" s="2" t="str">
        <f>_xlfn.XLOOKUP(C560,customers!$A$1:$A$1001,customers!$G$1:$G$1001,,0)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8">
        <f>INDEX([1]products!$A$1:$G$49,MATCH([1]orders!$D560,[1]products!$A$1:$A$49,0),MATCH([1]orders!K$1,[1]products!$A$1:$G$1,0))</f>
        <v>0.2</v>
      </c>
      <c r="L560" s="4">
        <f>INDEX(products!$A$1:$G$49,MATCH(orders!$D560,products!$A$1:$A$49,0),MATCH(orders!L$1,products!$A$1:$G$1,0))</f>
        <v>3.8849999999999998</v>
      </c>
      <c r="M560" s="4">
        <f t="shared" si="24"/>
        <v>15.54</v>
      </c>
      <c r="N560" t="str">
        <f t="shared" si="25"/>
        <v>Либерика</v>
      </c>
      <c r="O560" t="str">
        <f t="shared" si="26"/>
        <v>Сильная</v>
      </c>
      <c r="P560" t="str">
        <f>_xlfn.XLOOKUP(orders[[#This Row],[Customer ID]],customers!$A$1:$A$1001,customers!$I$1:$I$1001,,0)</f>
        <v>Yes</v>
      </c>
    </row>
    <row r="561" spans="1:16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_xlfn.XLOOKUP(C561,customers!$A$1:$A$1001,customers!$B$1:$B$1001,,0)</f>
        <v>Reamonn Aynold</v>
      </c>
      <c r="G561" s="2" t="str" cm="1">
        <f t="array" ref="G561">IF(_xlfn.XLOOKUP(C561,customers!A560:$A$1001,customers!C560:$C$1001,,0)=0,"",(_xlfn.XLOOKUP(C561,customers!A560:$A$1001,customers!C560:$C$1001,,0)))</f>
        <v>raynoldfj@ustream.tv</v>
      </c>
      <c r="H561" s="2" t="str">
        <f>_xlfn.XLOOKUP(C561,customers!$A$1:$A$1001,customers!$G$1:$G$1001,,0)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8">
        <f>INDEX([1]products!$A$1:$G$49,MATCH([1]orders!$D561,[1]products!$A$1:$A$49,0),MATCH([1]orders!K$1,[1]products!$A$1:$G$1,0))</f>
        <v>1</v>
      </c>
      <c r="L561" s="4">
        <f>INDEX(products!$A$1:$G$49,MATCH(orders!$D561,products!$A$1:$A$49,0),MATCH(orders!L$1,products!$A$1:$G$1,0))</f>
        <v>12.95</v>
      </c>
      <c r="M561" s="4">
        <f t="shared" si="24"/>
        <v>38.849999999999994</v>
      </c>
      <c r="N561" t="str">
        <f t="shared" si="25"/>
        <v>Арабика</v>
      </c>
      <c r="O561" t="str">
        <f t="shared" si="26"/>
        <v>Легкая</v>
      </c>
      <c r="P561" t="str">
        <f>_xlfn.XLOOKUP(orders[[#This Row],[Customer ID]],customers!$A$1:$A$1001,customers!$I$1:$I$1001,,0)</f>
        <v>Yes</v>
      </c>
    </row>
    <row r="562" spans="1:16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_xlfn.XLOOKUP(C562,customers!$A$1:$A$1001,customers!$B$1:$B$1001,,0)</f>
        <v>Hatty Dovydenas</v>
      </c>
      <c r="G562" s="2" t="str" cm="1">
        <f t="array" ref="G562">IF(_xlfn.XLOOKUP(C562,customers!A561:$A$1001,customers!C561:$C$1001,,0)=0,"",(_xlfn.XLOOKUP(C562,customers!A561:$A$1001,customers!C561:$C$1001,,0)))</f>
        <v/>
      </c>
      <c r="H562" s="2" t="str">
        <f>_xlfn.XLOOKUP(C562,customers!$A$1:$A$1001,customers!$G$1:$G$1001,,0)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8">
        <f>INDEX([1]products!$A$1:$G$49,MATCH([1]orders!$D562,[1]products!$A$1:$A$49,0),MATCH([1]orders!K$1,[1]products!$A$1:$G$1,0))</f>
        <v>2.5</v>
      </c>
      <c r="L562" s="4">
        <f>INDEX(products!$A$1:$G$49,MATCH(orders!$D562,products!$A$1:$A$49,0),MATCH(orders!L$1,products!$A$1:$G$1,0))</f>
        <v>31.624999999999996</v>
      </c>
      <c r="M562" s="4">
        <f t="shared" si="24"/>
        <v>189.74999999999997</v>
      </c>
      <c r="N562" t="str">
        <f t="shared" si="25"/>
        <v>Эксцельса</v>
      </c>
      <c r="O562" t="str">
        <f t="shared" si="26"/>
        <v>Средняя</v>
      </c>
      <c r="P562" t="str">
        <f>_xlfn.XLOOKUP(orders[[#This Row],[Customer ID]],customers!$A$1:$A$1001,customers!$I$1:$I$1001,,0)</f>
        <v>Yes</v>
      </c>
    </row>
    <row r="563" spans="1:16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_xlfn.XLOOKUP(C563,customers!$A$1:$A$1001,customers!$B$1:$B$1001,,0)</f>
        <v>Nathaniel Bloxland</v>
      </c>
      <c r="G563" s="2" t="str" cm="1">
        <f t="array" ref="G563">IF(_xlfn.XLOOKUP(C563,customers!A562:$A$1001,customers!C562:$C$1001,,0)=0,"",(_xlfn.XLOOKUP(C563,customers!A562:$A$1001,customers!C562:$C$1001,,0)))</f>
        <v/>
      </c>
      <c r="H563" s="2" t="str">
        <f>_xlfn.XLOOKUP(C563,customers!$A$1:$A$1001,customers!$G$1:$G$1001,,0)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8">
        <f>INDEX([1]products!$A$1:$G$49,MATCH([1]orders!$D563,[1]products!$A$1:$A$49,0),MATCH([1]orders!K$1,[1]products!$A$1:$G$1,0))</f>
        <v>0.2</v>
      </c>
      <c r="L563" s="4">
        <f>INDEX(products!$A$1:$G$49,MATCH(orders!$D563,products!$A$1:$A$49,0),MATCH(orders!L$1,products!$A$1:$G$1,0))</f>
        <v>2.9849999999999999</v>
      </c>
      <c r="M563" s="4">
        <f t="shared" si="24"/>
        <v>17.91</v>
      </c>
      <c r="N563" t="str">
        <f t="shared" si="25"/>
        <v>Арабика</v>
      </c>
      <c r="O563" t="str">
        <f t="shared" si="26"/>
        <v>Сильная</v>
      </c>
      <c r="P563" t="str">
        <f>_xlfn.XLOOKUP(orders[[#This Row],[Customer ID]],customers!$A$1:$A$1001,customers!$I$1:$I$1001,,0)</f>
        <v>Yes</v>
      </c>
    </row>
    <row r="564" spans="1:16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_xlfn.XLOOKUP(C564,customers!$A$1:$A$1001,customers!$B$1:$B$1001,,0)</f>
        <v>Brendan Grece</v>
      </c>
      <c r="G564" s="2" t="str" cm="1">
        <f t="array" ref="G564">IF(_xlfn.XLOOKUP(C564,customers!A563:$A$1001,customers!C563:$C$1001,,0)=0,"",(_xlfn.XLOOKUP(C564,customers!A563:$A$1001,customers!C563:$C$1001,,0)))</f>
        <v>bgrecefm@naver.com</v>
      </c>
      <c r="H564" s="2" t="str">
        <f>_xlfn.XLOOKUP(C564,customers!$A$1:$A$1001,customers!$G$1:$G$1001,,0)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8">
        <f>INDEX([1]products!$A$1:$G$49,MATCH([1]orders!$D564,[1]products!$A$1:$A$49,0),MATCH([1]orders!K$1,[1]products!$A$1:$G$1,0))</f>
        <v>0.2</v>
      </c>
      <c r="L564" s="4">
        <f>INDEX(products!$A$1:$G$49,MATCH(orders!$D564,products!$A$1:$A$49,0),MATCH(orders!L$1,products!$A$1:$G$1,0))</f>
        <v>4.7549999999999999</v>
      </c>
      <c r="M564" s="4">
        <f t="shared" si="24"/>
        <v>28.53</v>
      </c>
      <c r="N564" t="str">
        <f t="shared" si="25"/>
        <v>Либерика</v>
      </c>
      <c r="O564" t="str">
        <f t="shared" si="26"/>
        <v>Легкая</v>
      </c>
      <c r="P564" t="str">
        <f>_xlfn.XLOOKUP(orders[[#This Row],[Customer ID]],customers!$A$1:$A$1001,customers!$I$1:$I$1001,,0)</f>
        <v>No</v>
      </c>
    </row>
    <row r="565" spans="1:16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_xlfn.XLOOKUP(C565,customers!$A$1:$A$1001,customers!$B$1:$B$1001,,0)</f>
        <v>Don Flintiff</v>
      </c>
      <c r="G565" s="2" t="str" cm="1">
        <f t="array" ref="G565">IF(_xlfn.XLOOKUP(C565,customers!A564:$A$1001,customers!C564:$C$1001,,0)=0,"",(_xlfn.XLOOKUP(C565,customers!A564:$A$1001,customers!C564:$C$1001,,0)))</f>
        <v>dflintiffg1@e-recht24.de</v>
      </c>
      <c r="H565" s="2" t="str">
        <f>_xlfn.XLOOKUP(C565,customers!$A$1:$A$1001,customers!$G$1:$G$1001,,0)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8">
        <f>INDEX([1]products!$A$1:$G$49,MATCH([1]orders!$D565,[1]products!$A$1:$A$49,0),MATCH([1]orders!K$1,[1]products!$A$1:$G$1,0))</f>
        <v>1</v>
      </c>
      <c r="L565" s="4">
        <f>INDEX(products!$A$1:$G$49,MATCH(orders!$D565,products!$A$1:$A$49,0),MATCH(orders!L$1,products!$A$1:$G$1,0))</f>
        <v>13.75</v>
      </c>
      <c r="M565" s="4">
        <f t="shared" si="24"/>
        <v>82.5</v>
      </c>
      <c r="N565" t="str">
        <f t="shared" si="25"/>
        <v>Эксцельса</v>
      </c>
      <c r="O565" t="str">
        <f t="shared" si="26"/>
        <v>Средняя</v>
      </c>
      <c r="P565" t="str">
        <f>_xlfn.XLOOKUP(orders[[#This Row],[Customer ID]],customers!$A$1:$A$1001,customers!$I$1:$I$1001,,0)</f>
        <v>No</v>
      </c>
    </row>
    <row r="566" spans="1:16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_xlfn.XLOOKUP(C566,customers!$A$1:$A$1001,customers!$B$1:$B$1001,,0)</f>
        <v>Abbe Thys</v>
      </c>
      <c r="G566" s="2" t="str" cm="1">
        <f t="array" ref="G566">IF(_xlfn.XLOOKUP(C566,customers!A565:$A$1001,customers!C565:$C$1001,,0)=0,"",(_xlfn.XLOOKUP(C566,customers!A565:$A$1001,customers!C565:$C$1001,,0)))</f>
        <v>athysfo@cdc.gov</v>
      </c>
      <c r="H566" s="2" t="str">
        <f>_xlfn.XLOOKUP(C566,customers!$A$1:$A$1001,customers!$G$1:$G$1001,,0)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8">
        <f>INDEX([1]products!$A$1:$G$49,MATCH([1]orders!$D566,[1]products!$A$1:$A$49,0),MATCH([1]orders!K$1,[1]products!$A$1:$G$1,0))</f>
        <v>0.5</v>
      </c>
      <c r="L566" s="4">
        <f>INDEX(products!$A$1:$G$49,MATCH(orders!$D566,products!$A$1:$A$49,0),MATCH(orders!L$1,products!$A$1:$G$1,0))</f>
        <v>7.169999999999999</v>
      </c>
      <c r="M566" s="4">
        <f t="shared" si="24"/>
        <v>14.339999999999998</v>
      </c>
      <c r="N566" t="str">
        <f t="shared" si="25"/>
        <v>Робуста</v>
      </c>
      <c r="O566" t="str">
        <f t="shared" si="26"/>
        <v>Легкая</v>
      </c>
      <c r="P566" t="str">
        <f>_xlfn.XLOOKUP(orders[[#This Row],[Customer ID]],customers!$A$1:$A$1001,customers!$I$1:$I$1001,,0)</f>
        <v>No</v>
      </c>
    </row>
    <row r="567" spans="1:16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_xlfn.XLOOKUP(C567,customers!$A$1:$A$1001,customers!$B$1:$B$1001,,0)</f>
        <v>Jackquelin Chugg</v>
      </c>
      <c r="G567" s="2" t="str" cm="1">
        <f t="array" ref="G567">IF(_xlfn.XLOOKUP(C567,customers!A566:$A$1001,customers!C566:$C$1001,,0)=0,"",(_xlfn.XLOOKUP(C567,customers!A566:$A$1001,customers!C566:$C$1001,,0)))</f>
        <v>jchuggfp@about.me</v>
      </c>
      <c r="H567" s="2" t="str">
        <f>_xlfn.XLOOKUP(C567,customers!$A$1:$A$1001,customers!$G$1:$G$1001,,0)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8">
        <f>INDEX([1]products!$A$1:$G$49,MATCH([1]orders!$D567,[1]products!$A$1:$A$49,0),MATCH([1]orders!K$1,[1]products!$A$1:$G$1,0))</f>
        <v>2.5</v>
      </c>
      <c r="L567" s="4">
        <f>INDEX(products!$A$1:$G$49,MATCH(orders!$D567,products!$A$1:$A$49,0),MATCH(orders!L$1,products!$A$1:$G$1,0))</f>
        <v>20.584999999999997</v>
      </c>
      <c r="M567" s="4">
        <f t="shared" si="24"/>
        <v>82.339999999999989</v>
      </c>
      <c r="N567" t="str">
        <f t="shared" si="25"/>
        <v>Робуста</v>
      </c>
      <c r="O567" t="str">
        <f t="shared" si="26"/>
        <v>Сильная</v>
      </c>
      <c r="P567" t="str">
        <f>_xlfn.XLOOKUP(orders[[#This Row],[Customer ID]],customers!$A$1:$A$1001,customers!$I$1:$I$1001,,0)</f>
        <v>No</v>
      </c>
    </row>
    <row r="568" spans="1:16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_xlfn.XLOOKUP(C568,customers!$A$1:$A$1001,customers!$B$1:$B$1001,,0)</f>
        <v>Audra Kelston</v>
      </c>
      <c r="G568" s="2" t="str" cm="1">
        <f t="array" ref="G568">IF(_xlfn.XLOOKUP(C568,customers!A567:$A$1001,customers!C567:$C$1001,,0)=0,"",(_xlfn.XLOOKUP(C568,customers!A567:$A$1001,customers!C567:$C$1001,,0)))</f>
        <v>akelstonfq@sakura.ne.jp</v>
      </c>
      <c r="H568" s="2" t="str">
        <f>_xlfn.XLOOKUP(C568,customers!$A$1:$A$1001,customers!$G$1:$G$1001,,0)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8">
        <f>INDEX([1]products!$A$1:$G$49,MATCH([1]orders!$D568,[1]products!$A$1:$A$49,0),MATCH([1]orders!K$1,[1]products!$A$1:$G$1,0))</f>
        <v>0.2</v>
      </c>
      <c r="L568" s="4">
        <f>INDEX(products!$A$1:$G$49,MATCH(orders!$D568,products!$A$1:$A$49,0),MATCH(orders!L$1,products!$A$1:$G$1,0))</f>
        <v>3.375</v>
      </c>
      <c r="M568" s="4">
        <f t="shared" si="24"/>
        <v>20.25</v>
      </c>
      <c r="N568" t="str">
        <f t="shared" si="25"/>
        <v>Арабика</v>
      </c>
      <c r="O568" t="str">
        <f t="shared" si="26"/>
        <v>Средняя</v>
      </c>
      <c r="P568" t="str">
        <f>_xlfn.XLOOKUP(orders[[#This Row],[Customer ID]],customers!$A$1:$A$1001,customers!$I$1:$I$1001,,0)</f>
        <v>Yes</v>
      </c>
    </row>
    <row r="569" spans="1:16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_xlfn.XLOOKUP(C569,customers!$A$1:$A$1001,customers!$B$1:$B$1001,,0)</f>
        <v>Elvina Angel</v>
      </c>
      <c r="G569" s="2" t="str" cm="1">
        <f t="array" ref="G569">IF(_xlfn.XLOOKUP(C569,customers!A568:$A$1001,customers!C568:$C$1001,,0)=0,"",(_xlfn.XLOOKUP(C569,customers!A568:$A$1001,customers!C568:$C$1001,,0)))</f>
        <v/>
      </c>
      <c r="H569" s="2" t="str">
        <f>_xlfn.XLOOKUP(C569,customers!$A$1:$A$1001,customers!$G$1:$G$1001,,0)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8">
        <f>INDEX([1]products!$A$1:$G$49,MATCH([1]orders!$D569,[1]products!$A$1:$A$49,0),MATCH([1]orders!K$1,[1]products!$A$1:$G$1,0))</f>
        <v>2.5</v>
      </c>
      <c r="L569" s="4">
        <f>INDEX(products!$A$1:$G$49,MATCH(orders!$D569,products!$A$1:$A$49,0),MATCH(orders!L$1,products!$A$1:$G$1,0))</f>
        <v>27.484999999999996</v>
      </c>
      <c r="M569" s="4">
        <f t="shared" si="24"/>
        <v>164.90999999999997</v>
      </c>
      <c r="N569" t="str">
        <f t="shared" si="25"/>
        <v>Робуста</v>
      </c>
      <c r="O569" t="str">
        <f t="shared" si="26"/>
        <v>Легкая</v>
      </c>
      <c r="P569" t="str">
        <f>_xlfn.XLOOKUP(orders[[#This Row],[Customer ID]],customers!$A$1:$A$1001,customers!$I$1:$I$1001,,0)</f>
        <v>No</v>
      </c>
    </row>
    <row r="570" spans="1:16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_xlfn.XLOOKUP(C570,customers!$A$1:$A$1001,customers!$B$1:$B$1001,,0)</f>
        <v>Claiborne Mottram</v>
      </c>
      <c r="G570" s="2" t="str" cm="1">
        <f t="array" ref="G570">IF(_xlfn.XLOOKUP(C570,customers!A569:$A$1001,customers!C569:$C$1001,,0)=0,"",(_xlfn.XLOOKUP(C570,customers!A569:$A$1001,customers!C569:$C$1001,,0)))</f>
        <v>cmottramfs@harvard.edu</v>
      </c>
      <c r="H570" s="2" t="str">
        <f>_xlfn.XLOOKUP(C570,customers!$A$1:$A$1001,customers!$G$1:$G$1001,,0)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8">
        <f>INDEX([1]products!$A$1:$G$49,MATCH([1]orders!$D570,[1]products!$A$1:$A$49,0),MATCH([1]orders!K$1,[1]products!$A$1:$G$1,0))</f>
        <v>0.2</v>
      </c>
      <c r="L570" s="4">
        <f>INDEX(products!$A$1:$G$49,MATCH(orders!$D570,products!$A$1:$A$49,0),MATCH(orders!L$1,products!$A$1:$G$1,0))</f>
        <v>4.7549999999999999</v>
      </c>
      <c r="M570" s="4">
        <f t="shared" si="24"/>
        <v>19.02</v>
      </c>
      <c r="N570" t="str">
        <f t="shared" si="25"/>
        <v>Либерика</v>
      </c>
      <c r="O570" t="str">
        <f t="shared" si="26"/>
        <v>Легкая</v>
      </c>
      <c r="P570" t="str">
        <f>_xlfn.XLOOKUP(orders[[#This Row],[Customer ID]],customers!$A$1:$A$1001,customers!$I$1:$I$1001,,0)</f>
        <v>Yes</v>
      </c>
    </row>
    <row r="571" spans="1:16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_xlfn.XLOOKUP(C571,customers!$A$1:$A$1001,customers!$B$1:$B$1001,,0)</f>
        <v>Don Flintiff</v>
      </c>
      <c r="G571" s="2" t="str" cm="1">
        <f t="array" ref="G571">IF(_xlfn.XLOOKUP(C571,customers!A570:$A$1001,customers!C570:$C$1001,,0)=0,"",(_xlfn.XLOOKUP(C571,customers!A570:$A$1001,customers!C570:$C$1001,,0)))</f>
        <v>dflintiffg1@e-recht24.de</v>
      </c>
      <c r="H571" s="2" t="str">
        <f>_xlfn.XLOOKUP(C571,customers!$A$1:$A$1001,customers!$G$1:$G$1001,,0)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8">
        <f>INDEX([1]products!$A$1:$G$49,MATCH([1]orders!$D571,[1]products!$A$1:$A$49,0),MATCH([1]orders!K$1,[1]products!$A$1:$G$1,0))</f>
        <v>2.5</v>
      </c>
      <c r="L571" s="4">
        <f>INDEX(products!$A$1:$G$49,MATCH(orders!$D571,products!$A$1:$A$49,0),MATCH(orders!L$1,products!$A$1:$G$1,0))</f>
        <v>22.884999999999998</v>
      </c>
      <c r="M571" s="4">
        <f t="shared" si="24"/>
        <v>137.31</v>
      </c>
      <c r="N571" t="str">
        <f t="shared" si="25"/>
        <v>Арабика</v>
      </c>
      <c r="O571" t="str">
        <f t="shared" si="26"/>
        <v>Сильная</v>
      </c>
      <c r="P571" t="str">
        <f>_xlfn.XLOOKUP(orders[[#This Row],[Customer ID]],customers!$A$1:$A$1001,customers!$I$1:$I$1001,,0)</f>
        <v>No</v>
      </c>
    </row>
    <row r="572" spans="1:16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_xlfn.XLOOKUP(C572,customers!$A$1:$A$1001,customers!$B$1:$B$1001,,0)</f>
        <v>Donalt Sangwin</v>
      </c>
      <c r="G572" s="2" t="str" cm="1">
        <f t="array" ref="G572">IF(_xlfn.XLOOKUP(C572,customers!A571:$A$1001,customers!C571:$C$1001,,0)=0,"",(_xlfn.XLOOKUP(C572,customers!A571:$A$1001,customers!C571:$C$1001,,0)))</f>
        <v>dsangwinfu@weebly.com</v>
      </c>
      <c r="H572" s="2" t="str">
        <f>_xlfn.XLOOKUP(C572,customers!$A$1:$A$1001,customers!$G$1:$G$1001,,0)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8">
        <f>INDEX([1]products!$A$1:$G$49,MATCH([1]orders!$D572,[1]products!$A$1:$A$49,0),MATCH([1]orders!K$1,[1]products!$A$1:$G$1,0))</f>
        <v>0.5</v>
      </c>
      <c r="L572" s="4">
        <f>INDEX(products!$A$1:$G$49,MATCH(orders!$D572,products!$A$1:$A$49,0),MATCH(orders!L$1,products!$A$1:$G$1,0))</f>
        <v>6.75</v>
      </c>
      <c r="M572" s="4">
        <f t="shared" si="24"/>
        <v>27</v>
      </c>
      <c r="N572" t="str">
        <f t="shared" si="25"/>
        <v>Арабика</v>
      </c>
      <c r="O572" t="str">
        <f t="shared" si="26"/>
        <v>Средняя</v>
      </c>
      <c r="P572" t="str">
        <f>_xlfn.XLOOKUP(orders[[#This Row],[Customer ID]],customers!$A$1:$A$1001,customers!$I$1:$I$1001,,0)</f>
        <v>No</v>
      </c>
    </row>
    <row r="573" spans="1:16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_xlfn.XLOOKUP(C573,customers!$A$1:$A$1001,customers!$B$1:$B$1001,,0)</f>
        <v>Elizabet Aizikowitz</v>
      </c>
      <c r="G573" s="2" t="str" cm="1">
        <f t="array" ref="G573">IF(_xlfn.XLOOKUP(C573,customers!A572:$A$1001,customers!C572:$C$1001,,0)=0,"",(_xlfn.XLOOKUP(C573,customers!A572:$A$1001,customers!C572:$C$1001,,0)))</f>
        <v>eaizikowitzfv@virginia.edu</v>
      </c>
      <c r="H573" s="2" t="str">
        <f>_xlfn.XLOOKUP(C573,customers!$A$1:$A$1001,customers!$G$1:$G$1001,,0)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8">
        <f>INDEX([1]products!$A$1:$G$49,MATCH([1]orders!$D573,[1]products!$A$1:$A$49,0),MATCH([1]orders!K$1,[1]products!$A$1:$G$1,0))</f>
        <v>0.5</v>
      </c>
      <c r="L573" s="4">
        <f>INDEX(products!$A$1:$G$49,MATCH(orders!$D573,products!$A$1:$A$49,0),MATCH(orders!L$1,products!$A$1:$G$1,0))</f>
        <v>8.91</v>
      </c>
      <c r="M573" s="4">
        <f t="shared" si="24"/>
        <v>35.64</v>
      </c>
      <c r="N573" t="str">
        <f t="shared" si="25"/>
        <v>Эксцельса</v>
      </c>
      <c r="O573" t="str">
        <f t="shared" si="26"/>
        <v>Легкая</v>
      </c>
      <c r="P573" t="str">
        <f>_xlfn.XLOOKUP(orders[[#This Row],[Customer ID]],customers!$A$1:$A$1001,customers!$I$1:$I$1001,,0)</f>
        <v>No</v>
      </c>
    </row>
    <row r="574" spans="1:16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_xlfn.XLOOKUP(C574,customers!$A$1:$A$1001,customers!$B$1:$B$1001,,0)</f>
        <v>Herbie Peppard</v>
      </c>
      <c r="G574" s="2" t="str" cm="1">
        <f t="array" ref="G574">IF(_xlfn.XLOOKUP(C574,customers!A573:$A$1001,customers!C573:$C$1001,,0)=0,"",(_xlfn.XLOOKUP(C574,customers!A573:$A$1001,customers!C573:$C$1001,,0)))</f>
        <v/>
      </c>
      <c r="H574" s="2" t="str">
        <f>_xlfn.XLOOKUP(C574,customers!$A$1:$A$1001,customers!$G$1:$G$1001,,0)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8">
        <f>INDEX([1]products!$A$1:$G$49,MATCH([1]orders!$D574,[1]products!$A$1:$A$49,0),MATCH([1]orders!K$1,[1]products!$A$1:$G$1,0))</f>
        <v>0.2</v>
      </c>
      <c r="L574" s="4">
        <f>INDEX(products!$A$1:$G$49,MATCH(orders!$D574,products!$A$1:$A$49,0),MATCH(orders!L$1,products!$A$1:$G$1,0))</f>
        <v>2.9849999999999999</v>
      </c>
      <c r="M574" s="4">
        <f t="shared" si="24"/>
        <v>5.97</v>
      </c>
      <c r="N574" t="str">
        <f t="shared" si="25"/>
        <v>Арабика</v>
      </c>
      <c r="O574" t="str">
        <f t="shared" si="26"/>
        <v>Сильная</v>
      </c>
      <c r="P574" t="str">
        <f>_xlfn.XLOOKUP(orders[[#This Row],[Customer ID]],customers!$A$1:$A$1001,customers!$I$1:$I$1001,,0)</f>
        <v>Yes</v>
      </c>
    </row>
    <row r="575" spans="1:16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_xlfn.XLOOKUP(C575,customers!$A$1:$A$1001,customers!$B$1:$B$1001,,0)</f>
        <v>Cornie Venour</v>
      </c>
      <c r="G575" s="2" t="str" cm="1">
        <f t="array" ref="G575">IF(_xlfn.XLOOKUP(C575,customers!A574:$A$1001,customers!C574:$C$1001,,0)=0,"",(_xlfn.XLOOKUP(C575,customers!A574:$A$1001,customers!C574:$C$1001,,0)))</f>
        <v>cvenourfx@ask.com</v>
      </c>
      <c r="H575" s="2" t="str">
        <f>_xlfn.XLOOKUP(C575,customers!$A$1:$A$1001,customers!$G$1:$G$1001,,0)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8">
        <f>INDEX([1]products!$A$1:$G$49,MATCH([1]orders!$D575,[1]products!$A$1:$A$49,0),MATCH([1]orders!K$1,[1]products!$A$1:$G$1,0))</f>
        <v>1</v>
      </c>
      <c r="L575" s="4">
        <f>INDEX(products!$A$1:$G$49,MATCH(orders!$D575,products!$A$1:$A$49,0),MATCH(orders!L$1,products!$A$1:$G$1,0))</f>
        <v>11.25</v>
      </c>
      <c r="M575" s="4">
        <f t="shared" si="24"/>
        <v>67.5</v>
      </c>
      <c r="N575" t="str">
        <f t="shared" si="25"/>
        <v>Арабика</v>
      </c>
      <c r="O575" t="str">
        <f t="shared" si="26"/>
        <v>Средняя</v>
      </c>
      <c r="P575" t="str">
        <f>_xlfn.XLOOKUP(orders[[#This Row],[Customer ID]],customers!$A$1:$A$1001,customers!$I$1:$I$1001,,0)</f>
        <v>No</v>
      </c>
    </row>
    <row r="576" spans="1:16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_xlfn.XLOOKUP(C576,customers!$A$1:$A$1001,customers!$B$1:$B$1001,,0)</f>
        <v>Maggy Harby</v>
      </c>
      <c r="G576" s="2" t="str" cm="1">
        <f t="array" ref="G576">IF(_xlfn.XLOOKUP(C576,customers!A575:$A$1001,customers!C575:$C$1001,,0)=0,"",(_xlfn.XLOOKUP(C576,customers!A575:$A$1001,customers!C575:$C$1001,,0)))</f>
        <v>mharbyfy@163.com</v>
      </c>
      <c r="H576" s="2" t="str">
        <f>_xlfn.XLOOKUP(C576,customers!$A$1:$A$1001,customers!$G$1:$G$1001,,0)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8">
        <f>INDEX([1]products!$A$1:$G$49,MATCH([1]orders!$D576,[1]products!$A$1:$A$49,0),MATCH([1]orders!K$1,[1]products!$A$1:$G$1,0))</f>
        <v>0.2</v>
      </c>
      <c r="L576" s="4">
        <f>INDEX(products!$A$1:$G$49,MATCH(orders!$D576,products!$A$1:$A$49,0),MATCH(orders!L$1,products!$A$1:$G$1,0))</f>
        <v>3.5849999999999995</v>
      </c>
      <c r="M576" s="4">
        <f t="shared" si="24"/>
        <v>21.509999999999998</v>
      </c>
      <c r="N576" t="str">
        <f t="shared" si="25"/>
        <v>Робуста</v>
      </c>
      <c r="O576" t="str">
        <f t="shared" si="26"/>
        <v>Легкая</v>
      </c>
      <c r="P576" t="str">
        <f>_xlfn.XLOOKUP(orders[[#This Row],[Customer ID]],customers!$A$1:$A$1001,customers!$I$1:$I$1001,,0)</f>
        <v>Yes</v>
      </c>
    </row>
    <row r="577" spans="1:16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_xlfn.XLOOKUP(C577,customers!$A$1:$A$1001,customers!$B$1:$B$1001,,0)</f>
        <v>Reggie Thickpenny</v>
      </c>
      <c r="G577" s="2" t="str" cm="1">
        <f t="array" ref="G577">IF(_xlfn.XLOOKUP(C577,customers!A576:$A$1001,customers!C576:$C$1001,,0)=0,"",(_xlfn.XLOOKUP(C577,customers!A576:$A$1001,customers!C576:$C$1001,,0)))</f>
        <v>rthickpennyfz@cafepress.com</v>
      </c>
      <c r="H577" s="2" t="str">
        <f>_xlfn.XLOOKUP(C577,customers!$A$1:$A$1001,customers!$G$1:$G$1001,,0)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8">
        <f>INDEX([1]products!$A$1:$G$49,MATCH([1]orders!$D577,[1]products!$A$1:$A$49,0),MATCH([1]orders!K$1,[1]products!$A$1:$G$1,0))</f>
        <v>2.5</v>
      </c>
      <c r="L577" s="4">
        <f>INDEX(products!$A$1:$G$49,MATCH(orders!$D577,products!$A$1:$A$49,0),MATCH(orders!L$1,products!$A$1:$G$1,0))</f>
        <v>33.464999999999996</v>
      </c>
      <c r="M577" s="4">
        <f t="shared" si="24"/>
        <v>66.929999999999993</v>
      </c>
      <c r="N577" t="str">
        <f t="shared" si="25"/>
        <v>Либерика</v>
      </c>
      <c r="O577" t="str">
        <f t="shared" si="26"/>
        <v>Средняя</v>
      </c>
      <c r="P577" t="str">
        <f>_xlfn.XLOOKUP(orders[[#This Row],[Customer ID]],customers!$A$1:$A$1001,customers!$I$1:$I$1001,,0)</f>
        <v>No</v>
      </c>
    </row>
    <row r="578" spans="1:16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_xlfn.XLOOKUP(C578,customers!$A$1:$A$1001,customers!$B$1:$B$1001,,0)</f>
        <v>Phyllys Ormerod</v>
      </c>
      <c r="G578" s="2" t="str" cm="1">
        <f t="array" ref="G578">IF(_xlfn.XLOOKUP(C578,customers!A577:$A$1001,customers!C577:$C$1001,,0)=0,"",(_xlfn.XLOOKUP(C578,customers!A577:$A$1001,customers!C577:$C$1001,,0)))</f>
        <v>pormerodg0@redcross.org</v>
      </c>
      <c r="H578" s="2" t="str">
        <f>_xlfn.XLOOKUP(C578,customers!$A$1:$A$1001,customers!$G$1:$G$1001,,0)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8">
        <f>INDEX([1]products!$A$1:$G$49,MATCH([1]orders!$D578,[1]products!$A$1:$A$49,0),MATCH([1]orders!K$1,[1]products!$A$1:$G$1,0))</f>
        <v>0.2</v>
      </c>
      <c r="L578" s="4">
        <f>INDEX(products!$A$1:$G$49,MATCH(orders!$D578,products!$A$1:$A$49,0),MATCH(orders!L$1,products!$A$1:$G$1,0))</f>
        <v>2.9849999999999999</v>
      </c>
      <c r="M578" s="4">
        <f t="shared" si="24"/>
        <v>17.91</v>
      </c>
      <c r="N578" t="str">
        <f t="shared" si="25"/>
        <v>Арабика</v>
      </c>
      <c r="O578" t="str">
        <f t="shared" si="26"/>
        <v>Сильная</v>
      </c>
      <c r="P578" t="str">
        <f>_xlfn.XLOOKUP(orders[[#This Row],[Customer ID]],customers!$A$1:$A$1001,customers!$I$1:$I$1001,,0)</f>
        <v>No</v>
      </c>
    </row>
    <row r="579" spans="1:16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_xlfn.XLOOKUP(C579,customers!$A$1:$A$1001,customers!$B$1:$B$1001,,0)</f>
        <v>Don Flintiff</v>
      </c>
      <c r="G579" s="2" t="str" cm="1">
        <f t="array" ref="G579">IF(_xlfn.XLOOKUP(C579,customers!A578:$A$1001,customers!C578:$C$1001,,0)=0,"",(_xlfn.XLOOKUP(C579,customers!A578:$A$1001,customers!C578:$C$1001,,0)))</f>
        <v>dflintiffg1@e-recht24.de</v>
      </c>
      <c r="H579" s="2" t="str">
        <f>_xlfn.XLOOKUP(C579,customers!$A$1:$A$1001,customers!$G$1:$G$1001,,0)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8">
        <f>INDEX([1]products!$A$1:$G$49,MATCH([1]orders!$D579,[1]products!$A$1:$A$49,0),MATCH([1]orders!K$1,[1]products!$A$1:$G$1,0))</f>
        <v>1</v>
      </c>
      <c r="L579" s="4">
        <f>INDEX(products!$A$1:$G$49,MATCH(orders!$D579,products!$A$1:$A$49,0),MATCH(orders!L$1,products!$A$1:$G$1,0))</f>
        <v>14.55</v>
      </c>
      <c r="M579" s="4">
        <f t="shared" ref="M579:M642" si="27">L579*E579</f>
        <v>58.2</v>
      </c>
      <c r="N579" t="str">
        <f t="shared" ref="N579:N642" si="28">IF(I579="Rob","Робуста",IF(I579="Exc","Эксцельса",IF(I579="Ara","Арабика",IF(I579="Lib","Либерика",""))))</f>
        <v>Либерика</v>
      </c>
      <c r="O579" t="str">
        <f t="shared" ref="O579:O642" si="29">IF(J579="M","Средняя",IF(J579="L","Легкая",IF(J579="D","Сильная","")))</f>
        <v>Средняя</v>
      </c>
      <c r="P579" t="str">
        <f>_xlfn.XLOOKUP(orders[[#This Row],[Customer ID]],customers!$A$1:$A$1001,customers!$I$1:$I$1001,,0)</f>
        <v>No</v>
      </c>
    </row>
    <row r="580" spans="1:16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_xlfn.XLOOKUP(C580,customers!$A$1:$A$1001,customers!$B$1:$B$1001,,0)</f>
        <v>Tymon Zanetti</v>
      </c>
      <c r="G580" s="2" t="str" cm="1">
        <f t="array" ref="G580">IF(_xlfn.XLOOKUP(C580,customers!A579:$A$1001,customers!C579:$C$1001,,0)=0,"",(_xlfn.XLOOKUP(C580,customers!A579:$A$1001,customers!C579:$C$1001,,0)))</f>
        <v>tzanettig2@gravatar.com</v>
      </c>
      <c r="H580" s="2" t="str">
        <f>_xlfn.XLOOKUP(C580,customers!$A$1:$A$1001,customers!$G$1:$G$1001,,0)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8">
        <f>INDEX([1]products!$A$1:$G$49,MATCH([1]orders!$D580,[1]products!$A$1:$A$49,0),MATCH([1]orders!K$1,[1]products!$A$1:$G$1,0))</f>
        <v>0.2</v>
      </c>
      <c r="L580" s="4">
        <f>INDEX(products!$A$1:$G$49,MATCH(orders!$D580,products!$A$1:$A$49,0),MATCH(orders!L$1,products!$A$1:$G$1,0))</f>
        <v>4.4550000000000001</v>
      </c>
      <c r="M580" s="4">
        <f t="shared" si="27"/>
        <v>13.365</v>
      </c>
      <c r="N580" t="str">
        <f t="shared" si="28"/>
        <v>Эксцельса</v>
      </c>
      <c r="O580" t="str">
        <f t="shared" si="29"/>
        <v>Легкая</v>
      </c>
      <c r="P580" t="str">
        <f>_xlfn.XLOOKUP(orders[[#This Row],[Customer ID]],customers!$A$1:$A$1001,customers!$I$1:$I$1001,,0)</f>
        <v>No</v>
      </c>
    </row>
    <row r="581" spans="1:16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_xlfn.XLOOKUP(C581,customers!$A$1:$A$1001,customers!$B$1:$B$1001,,0)</f>
        <v>Tymon Zanetti</v>
      </c>
      <c r="G581" s="2" t="str" cm="1">
        <f t="array" ref="G581">IF(_xlfn.XLOOKUP(C581,customers!A580:$A$1001,customers!C580:$C$1001,,0)=0,"",(_xlfn.XLOOKUP(C581,customers!A580:$A$1001,customers!C580:$C$1001,,0)))</f>
        <v>tzanettig2@gravatar.com</v>
      </c>
      <c r="H581" s="2" t="str">
        <f>_xlfn.XLOOKUP(C581,customers!$A$1:$A$1001,customers!$G$1:$G$1001,,0)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8">
        <f>INDEX([1]products!$A$1:$G$49,MATCH([1]orders!$D581,[1]products!$A$1:$A$49,0),MATCH([1]orders!K$1,[1]products!$A$1:$G$1,0))</f>
        <v>0.5</v>
      </c>
      <c r="L581" s="4">
        <f>INDEX(products!$A$1:$G$49,MATCH(orders!$D581,products!$A$1:$A$49,0),MATCH(orders!L$1,products!$A$1:$G$1,0))</f>
        <v>6.75</v>
      </c>
      <c r="M581" s="4">
        <f t="shared" si="27"/>
        <v>33.75</v>
      </c>
      <c r="N581" t="str">
        <f t="shared" si="28"/>
        <v>Арабика</v>
      </c>
      <c r="O581" t="str">
        <f t="shared" si="29"/>
        <v>Средняя</v>
      </c>
      <c r="P581" t="str">
        <f>_xlfn.XLOOKUP(orders[[#This Row],[Customer ID]],customers!$A$1:$A$1001,customers!$I$1:$I$1001,,0)</f>
        <v>No</v>
      </c>
    </row>
    <row r="582" spans="1:16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_xlfn.XLOOKUP(C582,customers!$A$1:$A$1001,customers!$B$1:$B$1001,,0)</f>
        <v>Reinaldos Kirtley</v>
      </c>
      <c r="G582" s="2" t="str" cm="1">
        <f t="array" ref="G582">IF(_xlfn.XLOOKUP(C582,customers!A581:$A$1001,customers!C581:$C$1001,,0)=0,"",(_xlfn.XLOOKUP(C582,customers!A581:$A$1001,customers!C581:$C$1001,,0)))</f>
        <v>rkirtleyg4@hatena.ne.jp</v>
      </c>
      <c r="H582" s="2" t="str">
        <f>_xlfn.XLOOKUP(C582,customers!$A$1:$A$1001,customers!$G$1:$G$1001,,0)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8">
        <f>INDEX([1]products!$A$1:$G$49,MATCH([1]orders!$D582,[1]products!$A$1:$A$49,0),MATCH([1]orders!K$1,[1]products!$A$1:$G$1,0))</f>
        <v>1</v>
      </c>
      <c r="L582" s="4">
        <f>INDEX(products!$A$1:$G$49,MATCH(orders!$D582,products!$A$1:$A$49,0),MATCH(orders!L$1,products!$A$1:$G$1,0))</f>
        <v>14.85</v>
      </c>
      <c r="M582" s="4">
        <f t="shared" si="27"/>
        <v>44.55</v>
      </c>
      <c r="N582" t="str">
        <f t="shared" si="28"/>
        <v>Эксцельса</v>
      </c>
      <c r="O582" t="str">
        <f t="shared" si="29"/>
        <v>Легкая</v>
      </c>
      <c r="P582" t="str">
        <f>_xlfn.XLOOKUP(orders[[#This Row],[Customer ID]],customers!$A$1:$A$1001,customers!$I$1:$I$1001,,0)</f>
        <v>Yes</v>
      </c>
    </row>
    <row r="583" spans="1:16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_xlfn.XLOOKUP(C583,customers!$A$1:$A$1001,customers!$B$1:$B$1001,,0)</f>
        <v>Carney Clemencet</v>
      </c>
      <c r="G583" s="2" t="str" cm="1">
        <f t="array" ref="G583">IF(_xlfn.XLOOKUP(C583,customers!A582:$A$1001,customers!C582:$C$1001,,0)=0,"",(_xlfn.XLOOKUP(C583,customers!A582:$A$1001,customers!C582:$C$1001,,0)))</f>
        <v>cclemencetg5@weather.com</v>
      </c>
      <c r="H583" s="2" t="str">
        <f>_xlfn.XLOOKUP(C583,customers!$A$1:$A$1001,customers!$G$1:$G$1001,,0)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8">
        <f>INDEX([1]products!$A$1:$G$49,MATCH([1]orders!$D583,[1]products!$A$1:$A$49,0),MATCH([1]orders!K$1,[1]products!$A$1:$G$1,0))</f>
        <v>0.5</v>
      </c>
      <c r="L583" s="4">
        <f>INDEX(products!$A$1:$G$49,MATCH(orders!$D583,products!$A$1:$A$49,0),MATCH(orders!L$1,products!$A$1:$G$1,0))</f>
        <v>8.91</v>
      </c>
      <c r="M583" s="4">
        <f t="shared" si="27"/>
        <v>44.55</v>
      </c>
      <c r="N583" t="str">
        <f t="shared" si="28"/>
        <v>Эксцельса</v>
      </c>
      <c r="O583" t="str">
        <f t="shared" si="29"/>
        <v>Легкая</v>
      </c>
      <c r="P583" t="str">
        <f>_xlfn.XLOOKUP(orders[[#This Row],[Customer ID]],customers!$A$1:$A$1001,customers!$I$1:$I$1001,,0)</f>
        <v>Yes</v>
      </c>
    </row>
    <row r="584" spans="1:16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_xlfn.XLOOKUP(C584,customers!$A$1:$A$1001,customers!$B$1:$B$1001,,0)</f>
        <v>Russell Donet</v>
      </c>
      <c r="G584" s="2" t="str" cm="1">
        <f t="array" ref="G584">IF(_xlfn.XLOOKUP(C584,customers!A583:$A$1001,customers!C583:$C$1001,,0)=0,"",(_xlfn.XLOOKUP(C584,customers!A583:$A$1001,customers!C583:$C$1001,,0)))</f>
        <v>rdonetg6@oakley.com</v>
      </c>
      <c r="H584" s="2" t="str">
        <f>_xlfn.XLOOKUP(C584,customers!$A$1:$A$1001,customers!$G$1:$G$1001,,0)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8">
        <f>INDEX([1]products!$A$1:$G$49,MATCH([1]orders!$D584,[1]products!$A$1:$A$49,0),MATCH([1]orders!K$1,[1]products!$A$1:$G$1,0))</f>
        <v>1</v>
      </c>
      <c r="L584" s="4">
        <f>INDEX(products!$A$1:$G$49,MATCH(orders!$D584,products!$A$1:$A$49,0),MATCH(orders!L$1,products!$A$1:$G$1,0))</f>
        <v>12.15</v>
      </c>
      <c r="M584" s="4">
        <f t="shared" si="27"/>
        <v>60.75</v>
      </c>
      <c r="N584" t="str">
        <f t="shared" si="28"/>
        <v>Эксцельса</v>
      </c>
      <c r="O584" t="str">
        <f t="shared" si="29"/>
        <v>Сильная</v>
      </c>
      <c r="P584" t="str">
        <f>_xlfn.XLOOKUP(orders[[#This Row],[Customer ID]],customers!$A$1:$A$1001,customers!$I$1:$I$1001,,0)</f>
        <v>No</v>
      </c>
    </row>
    <row r="585" spans="1:16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_xlfn.XLOOKUP(C585,customers!$A$1:$A$1001,customers!$B$1:$B$1001,,0)</f>
        <v>Sidney Gawen</v>
      </c>
      <c r="G585" s="2" t="str" cm="1">
        <f t="array" ref="G585">IF(_xlfn.XLOOKUP(C585,customers!A584:$A$1001,customers!C584:$C$1001,,0)=0,"",(_xlfn.XLOOKUP(C585,customers!A584:$A$1001,customers!C584:$C$1001,,0)))</f>
        <v>sgaweng7@creativecommons.org</v>
      </c>
      <c r="H585" s="2" t="str">
        <f>_xlfn.XLOOKUP(C585,customers!$A$1:$A$1001,customers!$G$1:$G$1001,,0)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8">
        <f>INDEX([1]products!$A$1:$G$49,MATCH([1]orders!$D585,[1]products!$A$1:$A$49,0),MATCH([1]orders!K$1,[1]products!$A$1:$G$1,0))</f>
        <v>0.2</v>
      </c>
      <c r="L585" s="4">
        <f>INDEX(products!$A$1:$G$49,MATCH(orders!$D585,products!$A$1:$A$49,0),MATCH(orders!L$1,products!$A$1:$G$1,0))</f>
        <v>3.5849999999999995</v>
      </c>
      <c r="M585" s="4">
        <f t="shared" si="27"/>
        <v>3.5849999999999995</v>
      </c>
      <c r="N585" t="str">
        <f t="shared" si="28"/>
        <v>Робуста</v>
      </c>
      <c r="O585" t="str">
        <f t="shared" si="29"/>
        <v>Легкая</v>
      </c>
      <c r="P585" t="str">
        <f>_xlfn.XLOOKUP(orders[[#This Row],[Customer ID]],customers!$A$1:$A$1001,customers!$I$1:$I$1001,,0)</f>
        <v>Yes</v>
      </c>
    </row>
    <row r="586" spans="1:16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_xlfn.XLOOKUP(C586,customers!$A$1:$A$1001,customers!$B$1:$B$1001,,0)</f>
        <v>Rickey Readie</v>
      </c>
      <c r="G586" s="2" t="str" cm="1">
        <f t="array" ref="G586">IF(_xlfn.XLOOKUP(C586,customers!A585:$A$1001,customers!C585:$C$1001,,0)=0,"",(_xlfn.XLOOKUP(C586,customers!A585:$A$1001,customers!C585:$C$1001,,0)))</f>
        <v>rreadieg8@guardian.co.uk</v>
      </c>
      <c r="H586" s="2" t="str">
        <f>_xlfn.XLOOKUP(C586,customers!$A$1:$A$1001,customers!$G$1:$G$1001,,0)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8">
        <f>INDEX([1]products!$A$1:$G$49,MATCH([1]orders!$D586,[1]products!$A$1:$A$49,0),MATCH([1]orders!K$1,[1]products!$A$1:$G$1,0))</f>
        <v>0.2</v>
      </c>
      <c r="L586" s="4">
        <f>INDEX(products!$A$1:$G$49,MATCH(orders!$D586,products!$A$1:$A$49,0),MATCH(orders!L$1,products!$A$1:$G$1,0))</f>
        <v>3.5849999999999995</v>
      </c>
      <c r="M586" s="4">
        <f t="shared" si="27"/>
        <v>21.509999999999998</v>
      </c>
      <c r="N586" t="str">
        <f t="shared" si="28"/>
        <v>Робуста</v>
      </c>
      <c r="O586" t="str">
        <f t="shared" si="29"/>
        <v>Легкая</v>
      </c>
      <c r="P586" t="str">
        <f>_xlfn.XLOOKUP(orders[[#This Row],[Customer ID]],customers!$A$1:$A$1001,customers!$I$1:$I$1001,,0)</f>
        <v>No</v>
      </c>
    </row>
    <row r="587" spans="1:16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_xlfn.XLOOKUP(C587,customers!$A$1:$A$1001,customers!$B$1:$B$1001,,0)</f>
        <v>Cody Verissimo</v>
      </c>
      <c r="G587" s="2" t="str" cm="1">
        <f t="array" ref="G587">IF(_xlfn.XLOOKUP(C587,customers!A586:$A$1001,customers!C586:$C$1001,,0)=0,"",(_xlfn.XLOOKUP(C587,customers!A586:$A$1001,customers!C586:$C$1001,,0)))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8">
        <f>INDEX([1]products!$A$1:$G$49,MATCH([1]orders!$D587,[1]products!$A$1:$A$49,0),MATCH([1]orders!K$1,[1]products!$A$1:$G$1,0))</f>
        <v>0.5</v>
      </c>
      <c r="L587" s="4">
        <f>INDEX(products!$A$1:$G$49,MATCH(orders!$D587,products!$A$1:$A$49,0),MATCH(orders!L$1,products!$A$1:$G$1,0))</f>
        <v>8.25</v>
      </c>
      <c r="M587" s="4">
        <f t="shared" si="27"/>
        <v>16.5</v>
      </c>
      <c r="N587" t="str">
        <f t="shared" si="28"/>
        <v>Эксцельса</v>
      </c>
      <c r="O587" t="str">
        <f t="shared" si="29"/>
        <v>Средняя</v>
      </c>
      <c r="P587" t="str">
        <f>_xlfn.XLOOKUP(orders[[#This Row],[Customer ID]],customers!$A$1:$A$1001,customers!$I$1:$I$1001,,0)</f>
        <v>Yes</v>
      </c>
    </row>
    <row r="588" spans="1:16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_xlfn.XLOOKUP(C588,customers!$A$1:$A$1001,customers!$B$1:$B$1001,,0)</f>
        <v>Zilvia Claisse</v>
      </c>
      <c r="G588" s="2" t="str" cm="1">
        <f t="array" ref="G588">IF(_xlfn.XLOOKUP(C588,customers!A587:$A$1001,customers!C587:$C$1001,,0)=0,"",(_xlfn.XLOOKUP(C588,customers!A587:$A$1001,customers!C587:$C$1001,,0)))</f>
        <v/>
      </c>
      <c r="H588" s="2" t="str">
        <f>_xlfn.XLOOKUP(C588,customers!$A$1:$A$1001,customers!$G$1:$G$1001,,0)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8">
        <f>INDEX([1]products!$A$1:$G$49,MATCH([1]orders!$D588,[1]products!$A$1:$A$49,0),MATCH([1]orders!K$1,[1]products!$A$1:$G$1,0))</f>
        <v>2.5</v>
      </c>
      <c r="L588" s="4">
        <f>INDEX(products!$A$1:$G$49,MATCH(orders!$D588,products!$A$1:$A$49,0),MATCH(orders!L$1,products!$A$1:$G$1,0))</f>
        <v>27.484999999999996</v>
      </c>
      <c r="M588" s="4">
        <f t="shared" si="27"/>
        <v>82.454999999999984</v>
      </c>
      <c r="N588" t="str">
        <f t="shared" si="28"/>
        <v>Робуста</v>
      </c>
      <c r="O588" t="str">
        <f t="shared" si="29"/>
        <v>Легкая</v>
      </c>
      <c r="P588" t="str">
        <f>_xlfn.XLOOKUP(orders[[#This Row],[Customer ID]],customers!$A$1:$A$1001,customers!$I$1:$I$1001,,0)</f>
        <v>No</v>
      </c>
    </row>
    <row r="589" spans="1:16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_xlfn.XLOOKUP(C589,customers!$A$1:$A$1001,customers!$B$1:$B$1001,,0)</f>
        <v>Bar O' Mahony</v>
      </c>
      <c r="G589" s="2" t="str" cm="1">
        <f t="array" ref="G589">IF(_xlfn.XLOOKUP(C589,customers!A588:$A$1001,customers!C588:$C$1001,,0)=0,"",(_xlfn.XLOOKUP(C589,customers!A588:$A$1001,customers!C588:$C$1001,,0)))</f>
        <v>bogb@elpais.com</v>
      </c>
      <c r="H589" s="2" t="str">
        <f>_xlfn.XLOOKUP(C589,customers!$A$1:$A$1001,customers!$G$1:$G$1001,,0)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8">
        <f>INDEX([1]products!$A$1:$G$49,MATCH([1]orders!$D589,[1]products!$A$1:$A$49,0),MATCH([1]orders!K$1,[1]products!$A$1:$G$1,0))</f>
        <v>0.5</v>
      </c>
      <c r="L589" s="4">
        <f>INDEX(products!$A$1:$G$49,MATCH(orders!$D589,products!$A$1:$A$49,0),MATCH(orders!L$1,products!$A$1:$G$1,0))</f>
        <v>7.77</v>
      </c>
      <c r="M589" s="4">
        <f t="shared" si="27"/>
        <v>7.77</v>
      </c>
      <c r="N589" t="str">
        <f t="shared" si="28"/>
        <v>Либерика</v>
      </c>
      <c r="O589" t="str">
        <f t="shared" si="29"/>
        <v>Сильная</v>
      </c>
      <c r="P589" t="str">
        <f>_xlfn.XLOOKUP(orders[[#This Row],[Customer ID]],customers!$A$1:$A$1001,customers!$I$1:$I$1001,,0)</f>
        <v>Yes</v>
      </c>
    </row>
    <row r="590" spans="1:16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_xlfn.XLOOKUP(C590,customers!$A$1:$A$1001,customers!$B$1:$B$1001,,0)</f>
        <v>Valenka Stansbury</v>
      </c>
      <c r="G590" s="2" t="str" cm="1">
        <f t="array" ref="G590">IF(_xlfn.XLOOKUP(C590,customers!A589:$A$1001,customers!C589:$C$1001,,0)=0,"",(_xlfn.XLOOKUP(C590,customers!A589:$A$1001,customers!C589:$C$1001,,0)))</f>
        <v>vstansburygc@unblog.fr</v>
      </c>
      <c r="H590" s="2" t="str">
        <f>_xlfn.XLOOKUP(C590,customers!$A$1:$A$1001,customers!$G$1:$G$1001,,0)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8">
        <f>INDEX([1]products!$A$1:$G$49,MATCH([1]orders!$D590,[1]products!$A$1:$A$49,0),MATCH([1]orders!K$1,[1]products!$A$1:$G$1,0))</f>
        <v>0.5</v>
      </c>
      <c r="L590" s="4">
        <f>INDEX(products!$A$1:$G$49,MATCH(orders!$D590,products!$A$1:$A$49,0),MATCH(orders!L$1,products!$A$1:$G$1,0))</f>
        <v>5.97</v>
      </c>
      <c r="M590" s="4">
        <f t="shared" si="27"/>
        <v>11.94</v>
      </c>
      <c r="N590" t="str">
        <f t="shared" si="28"/>
        <v>Робуста</v>
      </c>
      <c r="O590" t="str">
        <f t="shared" si="29"/>
        <v>Средняя</v>
      </c>
      <c r="P590" t="str">
        <f>_xlfn.XLOOKUP(orders[[#This Row],[Customer ID]],customers!$A$1:$A$1001,customers!$I$1:$I$1001,,0)</f>
        <v>Yes</v>
      </c>
    </row>
    <row r="591" spans="1:16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_xlfn.XLOOKUP(C591,customers!$A$1:$A$1001,customers!$B$1:$B$1001,,0)</f>
        <v>Daniel Heinonen</v>
      </c>
      <c r="G591" s="2" t="str" cm="1">
        <f t="array" ref="G591">IF(_xlfn.XLOOKUP(C591,customers!A590:$A$1001,customers!C590:$C$1001,,0)=0,"",(_xlfn.XLOOKUP(C591,customers!A590:$A$1001,customers!C590:$C$1001,,0)))</f>
        <v>dheinonengd@printfriendly.com</v>
      </c>
      <c r="H591" s="2" t="str">
        <f>_xlfn.XLOOKUP(C591,customers!$A$1:$A$1001,customers!$G$1:$G$1001,,0)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8">
        <f>INDEX([1]products!$A$1:$G$49,MATCH([1]orders!$D591,[1]products!$A$1:$A$49,0),MATCH([1]orders!K$1,[1]products!$A$1:$G$1,0))</f>
        <v>2.5</v>
      </c>
      <c r="L591" s="4">
        <f>INDEX(products!$A$1:$G$49,MATCH(orders!$D591,products!$A$1:$A$49,0),MATCH(orders!L$1,products!$A$1:$G$1,0))</f>
        <v>34.154999999999994</v>
      </c>
      <c r="M591" s="4">
        <f t="shared" si="27"/>
        <v>204.92999999999995</v>
      </c>
      <c r="N591" t="str">
        <f t="shared" si="28"/>
        <v>Эксцельса</v>
      </c>
      <c r="O591" t="str">
        <f t="shared" si="29"/>
        <v>Легкая</v>
      </c>
      <c r="P591" t="str">
        <f>_xlfn.XLOOKUP(orders[[#This Row],[Customer ID]],customers!$A$1:$A$1001,customers!$I$1:$I$1001,,0)</f>
        <v>No</v>
      </c>
    </row>
    <row r="592" spans="1:16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_xlfn.XLOOKUP(C592,customers!$A$1:$A$1001,customers!$B$1:$B$1001,,0)</f>
        <v>Jewelle Shenton</v>
      </c>
      <c r="G592" s="2" t="str" cm="1">
        <f t="array" ref="G592">IF(_xlfn.XLOOKUP(C592,customers!A591:$A$1001,customers!C591:$C$1001,,0)=0,"",(_xlfn.XLOOKUP(C592,customers!A591:$A$1001,customers!C591:$C$1001,,0)))</f>
        <v>jshentonge@google.com.hk</v>
      </c>
      <c r="H592" s="2" t="str">
        <f>_xlfn.XLOOKUP(C592,customers!$A$1:$A$1001,customers!$G$1:$G$1001,,0)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8">
        <f>INDEX([1]products!$A$1:$G$49,MATCH([1]orders!$D592,[1]products!$A$1:$A$49,0),MATCH([1]orders!K$1,[1]products!$A$1:$G$1,0))</f>
        <v>2.5</v>
      </c>
      <c r="L592" s="4">
        <f>INDEX(products!$A$1:$G$49,MATCH(orders!$D592,products!$A$1:$A$49,0),MATCH(orders!L$1,products!$A$1:$G$1,0))</f>
        <v>31.624999999999996</v>
      </c>
      <c r="M592" s="4">
        <f t="shared" si="27"/>
        <v>63.249999999999993</v>
      </c>
      <c r="N592" t="str">
        <f t="shared" si="28"/>
        <v>Эксцельса</v>
      </c>
      <c r="O592" t="str">
        <f t="shared" si="29"/>
        <v>Средняя</v>
      </c>
      <c r="P592" t="str">
        <f>_xlfn.XLOOKUP(orders[[#This Row],[Customer ID]],customers!$A$1:$A$1001,customers!$I$1:$I$1001,,0)</f>
        <v>Yes</v>
      </c>
    </row>
    <row r="593" spans="1:16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_xlfn.XLOOKUP(C593,customers!$A$1:$A$1001,customers!$B$1:$B$1001,,0)</f>
        <v>Jennifer Wilkisson</v>
      </c>
      <c r="G593" s="2" t="str" cm="1">
        <f t="array" ref="G593">IF(_xlfn.XLOOKUP(C593,customers!A592:$A$1001,customers!C592:$C$1001,,0)=0,"",(_xlfn.XLOOKUP(C593,customers!A592:$A$1001,customers!C592:$C$1001,,0)))</f>
        <v>jwilkissongf@nba.com</v>
      </c>
      <c r="H593" s="2" t="str">
        <f>_xlfn.XLOOKUP(C593,customers!$A$1:$A$1001,customers!$G$1:$G$1001,,0)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8">
        <f>INDEX([1]products!$A$1:$G$49,MATCH([1]orders!$D593,[1]products!$A$1:$A$49,0),MATCH([1]orders!K$1,[1]products!$A$1:$G$1,0))</f>
        <v>0.2</v>
      </c>
      <c r="L593" s="4">
        <f>INDEX(products!$A$1:$G$49,MATCH(orders!$D593,products!$A$1:$A$49,0),MATCH(orders!L$1,products!$A$1:$G$1,0))</f>
        <v>2.6849999999999996</v>
      </c>
      <c r="M593" s="4">
        <f t="shared" si="27"/>
        <v>8.0549999999999997</v>
      </c>
      <c r="N593" t="str">
        <f t="shared" si="28"/>
        <v>Робуста</v>
      </c>
      <c r="O593" t="str">
        <f t="shared" si="29"/>
        <v>Сильная</v>
      </c>
      <c r="P593" t="str">
        <f>_xlfn.XLOOKUP(orders[[#This Row],[Customer ID]],customers!$A$1:$A$1001,customers!$I$1:$I$1001,,0)</f>
        <v>Yes</v>
      </c>
    </row>
    <row r="594" spans="1:16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_xlfn.XLOOKUP(C594,customers!$A$1:$A$1001,customers!$B$1:$B$1001,,0)</f>
        <v>Kylie Mowat</v>
      </c>
      <c r="G594" s="2" t="str" cm="1">
        <f t="array" ref="G594">IF(_xlfn.XLOOKUP(C594,customers!A593:$A$1001,customers!C593:$C$1001,,0)=0,"",(_xlfn.XLOOKUP(C594,customers!A593:$A$1001,customers!C593:$C$1001,,0)))</f>
        <v/>
      </c>
      <c r="H594" s="2" t="str">
        <f>_xlfn.XLOOKUP(C594,customers!$A$1:$A$1001,customers!$G$1:$G$1001,,0)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8">
        <f>INDEX([1]products!$A$1:$G$49,MATCH([1]orders!$D594,[1]products!$A$1:$A$49,0),MATCH([1]orders!K$1,[1]products!$A$1:$G$1,0))</f>
        <v>2.5</v>
      </c>
      <c r="L594" s="4">
        <f>INDEX(products!$A$1:$G$49,MATCH(orders!$D594,products!$A$1:$A$49,0),MATCH(orders!L$1,products!$A$1:$G$1,0))</f>
        <v>25.874999999999996</v>
      </c>
      <c r="M594" s="4">
        <f t="shared" si="27"/>
        <v>51.749999999999993</v>
      </c>
      <c r="N594" t="str">
        <f t="shared" si="28"/>
        <v>Арабика</v>
      </c>
      <c r="O594" t="str">
        <f t="shared" si="29"/>
        <v>Средняя</v>
      </c>
      <c r="P594" t="str">
        <f>_xlfn.XLOOKUP(orders[[#This Row],[Customer ID]],customers!$A$1:$A$1001,customers!$I$1:$I$1001,,0)</f>
        <v>No</v>
      </c>
    </row>
    <row r="595" spans="1:16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_xlfn.XLOOKUP(C595,customers!$A$1:$A$1001,customers!$B$1:$B$1001,,0)</f>
        <v>Cody Verissimo</v>
      </c>
      <c r="G595" s="2" t="str" cm="1">
        <f t="array" ref="G595">IF(_xlfn.XLOOKUP(C595,customers!A594:$A$1001,customers!C594:$C$1001,,0)=0,"",(_xlfn.XLOOKUP(C595,customers!A594:$A$1001,customers!C594:$C$1001,,0)))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8">
        <f>INDEX([1]products!$A$1:$G$49,MATCH([1]orders!$D595,[1]products!$A$1:$A$49,0),MATCH([1]orders!K$1,[1]products!$A$1:$G$1,0))</f>
        <v>2.5</v>
      </c>
      <c r="L595" s="4">
        <f>INDEX(products!$A$1:$G$49,MATCH(orders!$D595,products!$A$1:$A$49,0),MATCH(orders!L$1,products!$A$1:$G$1,0))</f>
        <v>27.945</v>
      </c>
      <c r="M595" s="4">
        <f t="shared" si="27"/>
        <v>27.945</v>
      </c>
      <c r="N595" t="str">
        <f t="shared" si="28"/>
        <v>Эксцельса</v>
      </c>
      <c r="O595" t="str">
        <f t="shared" si="29"/>
        <v>Сильная</v>
      </c>
      <c r="P595" t="str">
        <f>_xlfn.XLOOKUP(orders[[#This Row],[Customer ID]],customers!$A$1:$A$1001,customers!$I$1:$I$1001,,0)</f>
        <v>Yes</v>
      </c>
    </row>
    <row r="596" spans="1:16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_xlfn.XLOOKUP(C596,customers!$A$1:$A$1001,customers!$B$1:$B$1001,,0)</f>
        <v>Gabriel Starcks</v>
      </c>
      <c r="G596" s="2" t="str" cm="1">
        <f t="array" ref="G596">IF(_xlfn.XLOOKUP(C596,customers!A595:$A$1001,customers!C595:$C$1001,,0)=0,"",(_xlfn.XLOOKUP(C596,customers!A595:$A$1001,customers!C595:$C$1001,,0)))</f>
        <v>gstarcksgi@abc.net.au</v>
      </c>
      <c r="H596" s="2" t="str">
        <f>_xlfn.XLOOKUP(C596,customers!$A$1:$A$1001,customers!$G$1:$G$1001,,0)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8">
        <f>INDEX([1]products!$A$1:$G$49,MATCH([1]orders!$D596,[1]products!$A$1:$A$49,0),MATCH([1]orders!K$1,[1]products!$A$1:$G$1,0))</f>
        <v>2.5</v>
      </c>
      <c r="L596" s="4">
        <f>INDEX(products!$A$1:$G$49,MATCH(orders!$D596,products!$A$1:$A$49,0),MATCH(orders!L$1,products!$A$1:$G$1,0))</f>
        <v>29.784999999999997</v>
      </c>
      <c r="M596" s="4">
        <f t="shared" si="27"/>
        <v>59.569999999999993</v>
      </c>
      <c r="N596" t="str">
        <f t="shared" si="28"/>
        <v>Арабика</v>
      </c>
      <c r="O596" t="str">
        <f t="shared" si="29"/>
        <v>Легкая</v>
      </c>
      <c r="P596" t="str">
        <f>_xlfn.XLOOKUP(orders[[#This Row],[Customer ID]],customers!$A$1:$A$1001,customers!$I$1:$I$1001,,0)</f>
        <v>No</v>
      </c>
    </row>
    <row r="597" spans="1:16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_xlfn.XLOOKUP(C597,customers!$A$1:$A$1001,customers!$B$1:$B$1001,,0)</f>
        <v>Darby Dummer</v>
      </c>
      <c r="G597" s="2" t="str" cm="1">
        <f t="array" ref="G597">IF(_xlfn.XLOOKUP(C597,customers!A596:$A$1001,customers!C596:$C$1001,,0)=0,"",(_xlfn.XLOOKUP(C597,customers!A596:$A$1001,customers!C596:$C$1001,,0)))</f>
        <v/>
      </c>
      <c r="H597" s="2" t="str">
        <f>_xlfn.XLOOKUP(C597,customers!$A$1:$A$1001,customers!$G$1:$G$1001,,0)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8">
        <f>INDEX([1]products!$A$1:$G$49,MATCH([1]orders!$D597,[1]products!$A$1:$A$49,0),MATCH([1]orders!K$1,[1]products!$A$1:$G$1,0))</f>
        <v>1</v>
      </c>
      <c r="L597" s="4">
        <f>INDEX(products!$A$1:$G$49,MATCH(orders!$D597,products!$A$1:$A$49,0),MATCH(orders!L$1,products!$A$1:$G$1,0))</f>
        <v>14.85</v>
      </c>
      <c r="M597" s="4">
        <f t="shared" si="27"/>
        <v>14.85</v>
      </c>
      <c r="N597" t="str">
        <f t="shared" si="28"/>
        <v>Эксцельса</v>
      </c>
      <c r="O597" t="str">
        <f t="shared" si="29"/>
        <v>Легкая</v>
      </c>
      <c r="P597" t="str">
        <f>_xlfn.XLOOKUP(orders[[#This Row],[Customer ID]],customers!$A$1:$A$1001,customers!$I$1:$I$1001,,0)</f>
        <v>No</v>
      </c>
    </row>
    <row r="598" spans="1:16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_xlfn.XLOOKUP(C598,customers!$A$1:$A$1001,customers!$B$1:$B$1001,,0)</f>
        <v>Kienan Scholard</v>
      </c>
      <c r="G598" s="2" t="str" cm="1">
        <f t="array" ref="G598">IF(_xlfn.XLOOKUP(C598,customers!A597:$A$1001,customers!C597:$C$1001,,0)=0,"",(_xlfn.XLOOKUP(C598,customers!A597:$A$1001,customers!C597:$C$1001,,0)))</f>
        <v>kscholardgk@sbwire.com</v>
      </c>
      <c r="H598" s="2" t="str">
        <f>_xlfn.XLOOKUP(C598,customers!$A$1:$A$1001,customers!$G$1:$G$1001,,0)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8">
        <f>INDEX([1]products!$A$1:$G$49,MATCH([1]orders!$D598,[1]products!$A$1:$A$49,0),MATCH([1]orders!K$1,[1]products!$A$1:$G$1,0))</f>
        <v>0.5</v>
      </c>
      <c r="L598" s="4">
        <f>INDEX(products!$A$1:$G$49,MATCH(orders!$D598,products!$A$1:$A$49,0),MATCH(orders!L$1,products!$A$1:$G$1,0))</f>
        <v>6.75</v>
      </c>
      <c r="M598" s="4">
        <f t="shared" si="27"/>
        <v>33.75</v>
      </c>
      <c r="N598" t="str">
        <f t="shared" si="28"/>
        <v>Арабика</v>
      </c>
      <c r="O598" t="str">
        <f t="shared" si="29"/>
        <v>Средняя</v>
      </c>
      <c r="P598" t="str">
        <f>_xlfn.XLOOKUP(orders[[#This Row],[Customer ID]],customers!$A$1:$A$1001,customers!$I$1:$I$1001,,0)</f>
        <v>No</v>
      </c>
    </row>
    <row r="599" spans="1:16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_xlfn.XLOOKUP(C599,customers!$A$1:$A$1001,customers!$B$1:$B$1001,,0)</f>
        <v>Bo Kindley</v>
      </c>
      <c r="G599" s="2" t="str" cm="1">
        <f t="array" ref="G599">IF(_xlfn.XLOOKUP(C599,customers!A598:$A$1001,customers!C598:$C$1001,,0)=0,"",(_xlfn.XLOOKUP(C599,customers!A598:$A$1001,customers!C598:$C$1001,,0)))</f>
        <v>bkindleygl@wikimedia.org</v>
      </c>
      <c r="H599" s="2" t="str">
        <f>_xlfn.XLOOKUP(C599,customers!$A$1:$A$1001,customers!$G$1:$G$1001,,0)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8">
        <f>INDEX([1]products!$A$1:$G$49,MATCH([1]orders!$D599,[1]products!$A$1:$A$49,0),MATCH([1]orders!K$1,[1]products!$A$1:$G$1,0))</f>
        <v>2.5</v>
      </c>
      <c r="L599" s="4">
        <f>INDEX(products!$A$1:$G$49,MATCH(orders!$D599,products!$A$1:$A$49,0),MATCH(orders!L$1,products!$A$1:$G$1,0))</f>
        <v>36.454999999999998</v>
      </c>
      <c r="M599" s="4">
        <f t="shared" si="27"/>
        <v>145.82</v>
      </c>
      <c r="N599" t="str">
        <f t="shared" si="28"/>
        <v>Либерика</v>
      </c>
      <c r="O599" t="str">
        <f t="shared" si="29"/>
        <v>Легкая</v>
      </c>
      <c r="P599" t="str">
        <f>_xlfn.XLOOKUP(orders[[#This Row],[Customer ID]],customers!$A$1:$A$1001,customers!$I$1:$I$1001,,0)</f>
        <v>Yes</v>
      </c>
    </row>
    <row r="600" spans="1:16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_xlfn.XLOOKUP(C600,customers!$A$1:$A$1001,customers!$B$1:$B$1001,,0)</f>
        <v>Krissie Hammett</v>
      </c>
      <c r="G600" s="2" t="str" cm="1">
        <f t="array" ref="G600">IF(_xlfn.XLOOKUP(C600,customers!A599:$A$1001,customers!C599:$C$1001,,0)=0,"",(_xlfn.XLOOKUP(C600,customers!A599:$A$1001,customers!C599:$C$1001,,0)))</f>
        <v>khammettgm@dmoz.org</v>
      </c>
      <c r="H600" s="2" t="str">
        <f>_xlfn.XLOOKUP(C600,customers!$A$1:$A$1001,customers!$G$1:$G$1001,,0)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8">
        <f>INDEX([1]products!$A$1:$G$49,MATCH([1]orders!$D600,[1]products!$A$1:$A$49,0),MATCH([1]orders!K$1,[1]products!$A$1:$G$1,0))</f>
        <v>0.2</v>
      </c>
      <c r="L600" s="4">
        <f>INDEX(products!$A$1:$G$49,MATCH(orders!$D600,products!$A$1:$A$49,0),MATCH(orders!L$1,products!$A$1:$G$1,0))</f>
        <v>2.9849999999999999</v>
      </c>
      <c r="M600" s="4">
        <f t="shared" si="27"/>
        <v>11.94</v>
      </c>
      <c r="N600" t="str">
        <f t="shared" si="28"/>
        <v>Робуста</v>
      </c>
      <c r="O600" t="str">
        <f t="shared" si="29"/>
        <v>Средняя</v>
      </c>
      <c r="P600" t="str">
        <f>_xlfn.XLOOKUP(orders[[#This Row],[Customer ID]],customers!$A$1:$A$1001,customers!$I$1:$I$1001,,0)</f>
        <v>Yes</v>
      </c>
    </row>
    <row r="601" spans="1:16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_xlfn.XLOOKUP(C601,customers!$A$1:$A$1001,customers!$B$1:$B$1001,,0)</f>
        <v>Alisha Hulburt</v>
      </c>
      <c r="G601" s="2" t="str" cm="1">
        <f t="array" ref="G601">IF(_xlfn.XLOOKUP(C601,customers!A600:$A$1001,customers!C600:$C$1001,,0)=0,"",(_xlfn.XLOOKUP(C601,customers!A600:$A$1001,customers!C600:$C$1001,,0)))</f>
        <v>ahulburtgn@fda.gov</v>
      </c>
      <c r="H601" s="2" t="str">
        <f>_xlfn.XLOOKUP(C601,customers!$A$1:$A$1001,customers!$G$1:$G$1001,,0)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8">
        <f>INDEX([1]products!$A$1:$G$49,MATCH([1]orders!$D601,[1]products!$A$1:$A$49,0),MATCH([1]orders!K$1,[1]products!$A$1:$G$1,0))</f>
        <v>0.2</v>
      </c>
      <c r="L601" s="4">
        <f>INDEX(products!$A$1:$G$49,MATCH(orders!$D601,products!$A$1:$A$49,0),MATCH(orders!L$1,products!$A$1:$G$1,0))</f>
        <v>2.9849999999999999</v>
      </c>
      <c r="M601" s="4">
        <f t="shared" si="27"/>
        <v>11.94</v>
      </c>
      <c r="N601" t="str">
        <f t="shared" si="28"/>
        <v>Арабика</v>
      </c>
      <c r="O601" t="str">
        <f t="shared" si="29"/>
        <v>Сильная</v>
      </c>
      <c r="P601" t="str">
        <f>_xlfn.XLOOKUP(orders[[#This Row],[Customer ID]],customers!$A$1:$A$1001,customers!$I$1:$I$1001,,0)</f>
        <v>Yes</v>
      </c>
    </row>
    <row r="602" spans="1:16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_xlfn.XLOOKUP(C602,customers!$A$1:$A$1001,customers!$B$1:$B$1001,,0)</f>
        <v>Peyter Lauritzen</v>
      </c>
      <c r="G602" s="2" t="str" cm="1">
        <f t="array" ref="G602">IF(_xlfn.XLOOKUP(C602,customers!A601:$A$1001,customers!C601:$C$1001,,0)=0,"",(_xlfn.XLOOKUP(C602,customers!A601:$A$1001,customers!C601:$C$1001,,0)))</f>
        <v>plauritzengo@photobucket.com</v>
      </c>
      <c r="H602" s="2" t="str">
        <f>_xlfn.XLOOKUP(C602,customers!$A$1:$A$1001,customers!$G$1:$G$1001,,0)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8">
        <f>INDEX([1]products!$A$1:$G$49,MATCH([1]orders!$D602,[1]products!$A$1:$A$49,0),MATCH([1]orders!K$1,[1]products!$A$1:$G$1,0))</f>
        <v>0.5</v>
      </c>
      <c r="L602" s="4">
        <f>INDEX(products!$A$1:$G$49,MATCH(orders!$D602,products!$A$1:$A$49,0),MATCH(orders!L$1,products!$A$1:$G$1,0))</f>
        <v>7.77</v>
      </c>
      <c r="M602" s="4">
        <f t="shared" si="27"/>
        <v>7.77</v>
      </c>
      <c r="N602" t="str">
        <f t="shared" si="28"/>
        <v>Либерика</v>
      </c>
      <c r="O602" t="str">
        <f t="shared" si="29"/>
        <v>Сильная</v>
      </c>
      <c r="P602" t="str">
        <f>_xlfn.XLOOKUP(orders[[#This Row],[Customer ID]],customers!$A$1:$A$1001,customers!$I$1:$I$1001,,0)</f>
        <v>No</v>
      </c>
    </row>
    <row r="603" spans="1:16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_xlfn.XLOOKUP(C603,customers!$A$1:$A$1001,customers!$B$1:$B$1001,,0)</f>
        <v>Aurelia Burgwin</v>
      </c>
      <c r="G603" s="2" t="str" cm="1">
        <f t="array" ref="G603">IF(_xlfn.XLOOKUP(C603,customers!A602:$A$1001,customers!C602:$C$1001,,0)=0,"",(_xlfn.XLOOKUP(C603,customers!A602:$A$1001,customers!C602:$C$1001,,0)))</f>
        <v>aburgwingp@redcross.org</v>
      </c>
      <c r="H603" s="2" t="str">
        <f>_xlfn.XLOOKUP(C603,customers!$A$1:$A$1001,customers!$G$1:$G$1001,,0)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8">
        <f>INDEX([1]products!$A$1:$G$49,MATCH([1]orders!$D603,[1]products!$A$1:$A$49,0),MATCH([1]orders!K$1,[1]products!$A$1:$G$1,0))</f>
        <v>2.5</v>
      </c>
      <c r="L603" s="4">
        <f>INDEX(products!$A$1:$G$49,MATCH(orders!$D603,products!$A$1:$A$49,0),MATCH(orders!L$1,products!$A$1:$G$1,0))</f>
        <v>27.484999999999996</v>
      </c>
      <c r="M603" s="4">
        <f t="shared" si="27"/>
        <v>109.93999999999998</v>
      </c>
      <c r="N603" t="str">
        <f t="shared" si="28"/>
        <v>Робуста</v>
      </c>
      <c r="O603" t="str">
        <f t="shared" si="29"/>
        <v>Легкая</v>
      </c>
      <c r="P603" t="str">
        <f>_xlfn.XLOOKUP(orders[[#This Row],[Customer ID]],customers!$A$1:$A$1001,customers!$I$1:$I$1001,,0)</f>
        <v>Yes</v>
      </c>
    </row>
    <row r="604" spans="1:16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_xlfn.XLOOKUP(C604,customers!$A$1:$A$1001,customers!$B$1:$B$1001,,0)</f>
        <v>Emalee Rolin</v>
      </c>
      <c r="G604" s="2" t="str" cm="1">
        <f t="array" ref="G604">IF(_xlfn.XLOOKUP(C604,customers!A603:$A$1001,customers!C603:$C$1001,,0)=0,"",(_xlfn.XLOOKUP(C604,customers!A603:$A$1001,customers!C603:$C$1001,,0)))</f>
        <v>erolingq@google.fr</v>
      </c>
      <c r="H604" s="2" t="str">
        <f>_xlfn.XLOOKUP(C604,customers!$A$1:$A$1001,customers!$G$1:$G$1001,,0)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8">
        <f>INDEX([1]products!$A$1:$G$49,MATCH([1]orders!$D604,[1]products!$A$1:$A$49,0),MATCH([1]orders!K$1,[1]products!$A$1:$G$1,0))</f>
        <v>0.2</v>
      </c>
      <c r="L604" s="4">
        <f>INDEX(products!$A$1:$G$49,MATCH(orders!$D604,products!$A$1:$A$49,0),MATCH(orders!L$1,products!$A$1:$G$1,0))</f>
        <v>4.4550000000000001</v>
      </c>
      <c r="M604" s="4">
        <f t="shared" si="27"/>
        <v>22.274999999999999</v>
      </c>
      <c r="N604" t="str">
        <f t="shared" si="28"/>
        <v>Эксцельса</v>
      </c>
      <c r="O604" t="str">
        <f t="shared" si="29"/>
        <v>Легкая</v>
      </c>
      <c r="P604" t="str">
        <f>_xlfn.XLOOKUP(orders[[#This Row],[Customer ID]],customers!$A$1:$A$1001,customers!$I$1:$I$1001,,0)</f>
        <v>Yes</v>
      </c>
    </row>
    <row r="605" spans="1:16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_xlfn.XLOOKUP(C605,customers!$A$1:$A$1001,customers!$B$1:$B$1001,,0)</f>
        <v>Donavon Fowle</v>
      </c>
      <c r="G605" s="2" t="str" cm="1">
        <f t="array" ref="G605">IF(_xlfn.XLOOKUP(C605,customers!A604:$A$1001,customers!C604:$C$1001,,0)=0,"",(_xlfn.XLOOKUP(C605,customers!A604:$A$1001,customers!C604:$C$1001,,0)))</f>
        <v>dfowlegr@epa.gov</v>
      </c>
      <c r="H605" s="2" t="str">
        <f>_xlfn.XLOOKUP(C605,customers!$A$1:$A$1001,customers!$G$1:$G$1001,,0)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8">
        <f>INDEX([1]products!$A$1:$G$49,MATCH([1]orders!$D605,[1]products!$A$1:$A$49,0),MATCH([1]orders!K$1,[1]products!$A$1:$G$1,0))</f>
        <v>0.2</v>
      </c>
      <c r="L605" s="4">
        <f>INDEX(products!$A$1:$G$49,MATCH(orders!$D605,products!$A$1:$A$49,0),MATCH(orders!L$1,products!$A$1:$G$1,0))</f>
        <v>2.9849999999999999</v>
      </c>
      <c r="M605" s="4">
        <f t="shared" si="27"/>
        <v>8.9550000000000001</v>
      </c>
      <c r="N605" t="str">
        <f t="shared" si="28"/>
        <v>Робуста</v>
      </c>
      <c r="O605" t="str">
        <f t="shared" si="29"/>
        <v>Средняя</v>
      </c>
      <c r="P605" t="str">
        <f>_xlfn.XLOOKUP(orders[[#This Row],[Customer ID]],customers!$A$1:$A$1001,customers!$I$1:$I$1001,,0)</f>
        <v>No</v>
      </c>
    </row>
    <row r="606" spans="1:16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_xlfn.XLOOKUP(C606,customers!$A$1:$A$1001,customers!$B$1:$B$1001,,0)</f>
        <v>Jorge Bettison</v>
      </c>
      <c r="G606" s="2" t="str" cm="1">
        <f t="array" ref="G606">IF(_xlfn.XLOOKUP(C606,customers!A605:$A$1001,customers!C605:$C$1001,,0)=0,"",(_xlfn.XLOOKUP(C606,customers!A605:$A$1001,customers!C605:$C$1001,,0)))</f>
        <v/>
      </c>
      <c r="H606" s="2" t="str">
        <f>_xlfn.XLOOKUP(C606,customers!$A$1:$A$1001,customers!$G$1:$G$1001,,0)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8">
        <f>INDEX([1]products!$A$1:$G$49,MATCH([1]orders!$D606,[1]products!$A$1:$A$49,0),MATCH([1]orders!K$1,[1]products!$A$1:$G$1,0))</f>
        <v>2.5</v>
      </c>
      <c r="L606" s="4">
        <f>INDEX(products!$A$1:$G$49,MATCH(orders!$D606,products!$A$1:$A$49,0),MATCH(orders!L$1,products!$A$1:$G$1,0))</f>
        <v>29.784999999999997</v>
      </c>
      <c r="M606" s="4">
        <f t="shared" si="27"/>
        <v>119.13999999999999</v>
      </c>
      <c r="N606" t="str">
        <f t="shared" si="28"/>
        <v>Либерика</v>
      </c>
      <c r="O606" t="str">
        <f t="shared" si="29"/>
        <v>Сильная</v>
      </c>
      <c r="P606" t="str">
        <f>_xlfn.XLOOKUP(orders[[#This Row],[Customer ID]],customers!$A$1:$A$1001,customers!$I$1:$I$1001,,0)</f>
        <v>No</v>
      </c>
    </row>
    <row r="607" spans="1:16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_xlfn.XLOOKUP(C607,customers!$A$1:$A$1001,customers!$B$1:$B$1001,,0)</f>
        <v>Wang Powlesland</v>
      </c>
      <c r="G607" s="2" t="str" cm="1">
        <f t="array" ref="G607">IF(_xlfn.XLOOKUP(C607,customers!A606:$A$1001,customers!C606:$C$1001,,0)=0,"",(_xlfn.XLOOKUP(C607,customers!A606:$A$1001,customers!C606:$C$1001,,0)))</f>
        <v>wpowleslandgt@soundcloud.com</v>
      </c>
      <c r="H607" s="2" t="str">
        <f>_xlfn.XLOOKUP(C607,customers!$A$1:$A$1001,customers!$G$1:$G$1001,,0)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8">
        <f>INDEX([1]products!$A$1:$G$49,MATCH([1]orders!$D607,[1]products!$A$1:$A$49,0),MATCH([1]orders!K$1,[1]products!$A$1:$G$1,0))</f>
        <v>2.5</v>
      </c>
      <c r="L607" s="4">
        <f>INDEX(products!$A$1:$G$49,MATCH(orders!$D607,products!$A$1:$A$49,0),MATCH(orders!L$1,products!$A$1:$G$1,0))</f>
        <v>29.784999999999997</v>
      </c>
      <c r="M607" s="4">
        <f t="shared" si="27"/>
        <v>148.92499999999998</v>
      </c>
      <c r="N607" t="str">
        <f t="shared" si="28"/>
        <v>Арабика</v>
      </c>
      <c r="O607" t="str">
        <f t="shared" si="29"/>
        <v>Легкая</v>
      </c>
      <c r="P607" t="str">
        <f>_xlfn.XLOOKUP(orders[[#This Row],[Customer ID]],customers!$A$1:$A$1001,customers!$I$1:$I$1001,,0)</f>
        <v>Yes</v>
      </c>
    </row>
    <row r="608" spans="1:16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_xlfn.XLOOKUP(C608,customers!$A$1:$A$1001,customers!$B$1:$B$1001,,0)</f>
        <v>Cody Verissimo</v>
      </c>
      <c r="G608" s="2" t="e" cm="1">
        <f t="array" ref="G608">IF(_xlfn.XLOOKUP(C608,customers!A607:$A$1001,customers!C607:$C$1001,,0)=0,"",(_xlfn.XLOOKUP(C608,customers!A607:$A$1001,customers!C607:$C$1001,,0)))</f>
        <v>#N/A</v>
      </c>
      <c r="H608" s="2" t="str">
        <f>_xlfn.XLOOKUP(C608,customers!$A$1:$A$1001,customers!$G$1:$G$1001,,0)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8">
        <f>INDEX([1]products!$A$1:$G$49,MATCH([1]orders!$D608,[1]products!$A$1:$A$49,0),MATCH([1]orders!K$1,[1]products!$A$1:$G$1,0))</f>
        <v>2.5</v>
      </c>
      <c r="L608" s="4">
        <f>INDEX(products!$A$1:$G$49,MATCH(orders!$D608,products!$A$1:$A$49,0),MATCH(orders!L$1,products!$A$1:$G$1,0))</f>
        <v>36.454999999999998</v>
      </c>
      <c r="M608" s="4">
        <f t="shared" si="27"/>
        <v>109.36499999999999</v>
      </c>
      <c r="N608" t="str">
        <f t="shared" si="28"/>
        <v>Либерика</v>
      </c>
      <c r="O608" t="str">
        <f t="shared" si="29"/>
        <v>Легкая</v>
      </c>
      <c r="P608" t="str">
        <f>_xlfn.XLOOKUP(orders[[#This Row],[Customer ID]],customers!$A$1:$A$1001,customers!$I$1:$I$1001,,0)</f>
        <v>Yes</v>
      </c>
    </row>
    <row r="609" spans="1:16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_xlfn.XLOOKUP(C609,customers!$A$1:$A$1001,customers!$B$1:$B$1001,,0)</f>
        <v>Laurence Ellingham</v>
      </c>
      <c r="G609" s="2" t="str" cm="1">
        <f t="array" ref="G609">IF(_xlfn.XLOOKUP(C609,customers!A608:$A$1001,customers!C608:$C$1001,,0)=0,"",(_xlfn.XLOOKUP(C609,customers!A608:$A$1001,customers!C608:$C$1001,,0)))</f>
        <v>lellinghamgv@sciencedaily.com</v>
      </c>
      <c r="H609" s="2" t="str">
        <f>_xlfn.XLOOKUP(C609,customers!$A$1:$A$1001,customers!$G$1:$G$1001,,0)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8">
        <f>INDEX([1]products!$A$1:$G$49,MATCH([1]orders!$D609,[1]products!$A$1:$A$49,0),MATCH([1]orders!K$1,[1]products!$A$1:$G$1,0))</f>
        <v>0.2</v>
      </c>
      <c r="L609" s="4">
        <f>INDEX(products!$A$1:$G$49,MATCH(orders!$D609,products!$A$1:$A$49,0),MATCH(orders!L$1,products!$A$1:$G$1,0))</f>
        <v>3.645</v>
      </c>
      <c r="M609" s="4">
        <f t="shared" si="27"/>
        <v>3.645</v>
      </c>
      <c r="N609" t="str">
        <f t="shared" si="28"/>
        <v>Эксцельса</v>
      </c>
      <c r="O609" t="str">
        <f t="shared" si="29"/>
        <v>Сильная</v>
      </c>
      <c r="P609" t="str">
        <f>_xlfn.XLOOKUP(orders[[#This Row],[Customer ID]],customers!$A$1:$A$1001,customers!$I$1:$I$1001,,0)</f>
        <v>Yes</v>
      </c>
    </row>
    <row r="610" spans="1:16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_xlfn.XLOOKUP(C610,customers!$A$1:$A$1001,customers!$B$1:$B$1001,,0)</f>
        <v>Billy Neiland</v>
      </c>
      <c r="G610" s="2" t="str" cm="1">
        <f t="array" ref="G610">IF(_xlfn.XLOOKUP(C610,customers!A609:$A$1001,customers!C609:$C$1001,,0)=0,"",(_xlfn.XLOOKUP(C610,customers!A609:$A$1001,customers!C609:$C$1001,,0)))</f>
        <v/>
      </c>
      <c r="H610" s="2" t="str">
        <f>_xlfn.XLOOKUP(C610,customers!$A$1:$A$1001,customers!$G$1:$G$1001,,0)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8">
        <f>INDEX([1]products!$A$1:$G$49,MATCH([1]orders!$D610,[1]products!$A$1:$A$49,0),MATCH([1]orders!K$1,[1]products!$A$1:$G$1,0))</f>
        <v>2.5</v>
      </c>
      <c r="L610" s="4">
        <f>INDEX(products!$A$1:$G$49,MATCH(orders!$D610,products!$A$1:$A$49,0),MATCH(orders!L$1,products!$A$1:$G$1,0))</f>
        <v>27.945</v>
      </c>
      <c r="M610" s="4">
        <f t="shared" si="27"/>
        <v>55.89</v>
      </c>
      <c r="N610" t="str">
        <f t="shared" si="28"/>
        <v>Эксцельса</v>
      </c>
      <c r="O610" t="str">
        <f t="shared" si="29"/>
        <v>Сильная</v>
      </c>
      <c r="P610" t="str">
        <f>_xlfn.XLOOKUP(orders[[#This Row],[Customer ID]],customers!$A$1:$A$1001,customers!$I$1:$I$1001,,0)</f>
        <v>No</v>
      </c>
    </row>
    <row r="611" spans="1:16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_xlfn.XLOOKUP(C611,customers!$A$1:$A$1001,customers!$B$1:$B$1001,,0)</f>
        <v>Ancell Fendt</v>
      </c>
      <c r="G611" s="2" t="str" cm="1">
        <f t="array" ref="G611">IF(_xlfn.XLOOKUP(C611,customers!A610:$A$1001,customers!C610:$C$1001,,0)=0,"",(_xlfn.XLOOKUP(C611,customers!A610:$A$1001,customers!C610:$C$1001,,0)))</f>
        <v>afendtgx@forbes.com</v>
      </c>
      <c r="H611" s="2" t="str">
        <f>_xlfn.XLOOKUP(C611,customers!$A$1:$A$1001,customers!$G$1:$G$1001,,0)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8">
        <f>INDEX([1]products!$A$1:$G$49,MATCH([1]orders!$D611,[1]products!$A$1:$A$49,0),MATCH([1]orders!K$1,[1]products!$A$1:$G$1,0))</f>
        <v>0.2</v>
      </c>
      <c r="L611" s="4">
        <f>INDEX(products!$A$1:$G$49,MATCH(orders!$D611,products!$A$1:$A$49,0),MATCH(orders!L$1,products!$A$1:$G$1,0))</f>
        <v>4.3650000000000002</v>
      </c>
      <c r="M611" s="4">
        <f t="shared" si="27"/>
        <v>26.19</v>
      </c>
      <c r="N611" t="str">
        <f t="shared" si="28"/>
        <v>Либерика</v>
      </c>
      <c r="O611" t="str">
        <f t="shared" si="29"/>
        <v>Средняя</v>
      </c>
      <c r="P611" t="str">
        <f>_xlfn.XLOOKUP(orders[[#This Row],[Customer ID]],customers!$A$1:$A$1001,customers!$I$1:$I$1001,,0)</f>
        <v>Yes</v>
      </c>
    </row>
    <row r="612" spans="1:16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_xlfn.XLOOKUP(C612,customers!$A$1:$A$1001,customers!$B$1:$B$1001,,0)</f>
        <v>Angelia Cleyburn</v>
      </c>
      <c r="G612" s="2" t="str" cm="1">
        <f t="array" ref="G612">IF(_xlfn.XLOOKUP(C612,customers!A611:$A$1001,customers!C611:$C$1001,,0)=0,"",(_xlfn.XLOOKUP(C612,customers!A611:$A$1001,customers!C611:$C$1001,,0)))</f>
        <v>acleyburngy@lycos.com</v>
      </c>
      <c r="H612" s="2" t="str">
        <f>_xlfn.XLOOKUP(C612,customers!$A$1:$A$1001,customers!$G$1:$G$1001,,0)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8">
        <f>INDEX([1]products!$A$1:$G$49,MATCH([1]orders!$D612,[1]products!$A$1:$A$49,0),MATCH([1]orders!K$1,[1]products!$A$1:$G$1,0))</f>
        <v>1</v>
      </c>
      <c r="L612" s="4">
        <f>INDEX(products!$A$1:$G$49,MATCH(orders!$D612,products!$A$1:$A$49,0),MATCH(orders!L$1,products!$A$1:$G$1,0))</f>
        <v>9.9499999999999993</v>
      </c>
      <c r="M612" s="4">
        <f t="shared" si="27"/>
        <v>39.799999999999997</v>
      </c>
      <c r="N612" t="str">
        <f t="shared" si="28"/>
        <v>Робуста</v>
      </c>
      <c r="O612" t="str">
        <f t="shared" si="29"/>
        <v>Средняя</v>
      </c>
      <c r="P612" t="str">
        <f>_xlfn.XLOOKUP(orders[[#This Row],[Customer ID]],customers!$A$1:$A$1001,customers!$I$1:$I$1001,,0)</f>
        <v>No</v>
      </c>
    </row>
    <row r="613" spans="1:16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_xlfn.XLOOKUP(C613,customers!$A$1:$A$1001,customers!$B$1:$B$1001,,0)</f>
        <v>Temple Castiglione</v>
      </c>
      <c r="G613" s="2" t="str" cm="1">
        <f t="array" ref="G613">IF(_xlfn.XLOOKUP(C613,customers!A612:$A$1001,customers!C612:$C$1001,,0)=0,"",(_xlfn.XLOOKUP(C613,customers!A612:$A$1001,customers!C612:$C$1001,,0)))</f>
        <v>tcastiglionegz@xing.com</v>
      </c>
      <c r="H613" s="2" t="str">
        <f>_xlfn.XLOOKUP(C613,customers!$A$1:$A$1001,customers!$G$1:$G$1001,,0)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8">
        <f>INDEX([1]products!$A$1:$G$49,MATCH([1]orders!$D613,[1]products!$A$1:$A$49,0),MATCH([1]orders!K$1,[1]products!$A$1:$G$1,0))</f>
        <v>2.5</v>
      </c>
      <c r="L613" s="4">
        <f>INDEX(products!$A$1:$G$49,MATCH(orders!$D613,products!$A$1:$A$49,0),MATCH(orders!L$1,products!$A$1:$G$1,0))</f>
        <v>34.154999999999994</v>
      </c>
      <c r="M613" s="4">
        <f t="shared" si="27"/>
        <v>68.309999999999988</v>
      </c>
      <c r="N613" t="str">
        <f t="shared" si="28"/>
        <v>Эксцельса</v>
      </c>
      <c r="O613" t="str">
        <f t="shared" si="29"/>
        <v>Легкая</v>
      </c>
      <c r="P613" t="str">
        <f>_xlfn.XLOOKUP(orders[[#This Row],[Customer ID]],customers!$A$1:$A$1001,customers!$I$1:$I$1001,,0)</f>
        <v>No</v>
      </c>
    </row>
    <row r="614" spans="1:16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_xlfn.XLOOKUP(C614,customers!$A$1:$A$1001,customers!$B$1:$B$1001,,0)</f>
        <v>Betti Lacasa</v>
      </c>
      <c r="G614" s="2" t="str" cm="1">
        <f t="array" ref="G614">IF(_xlfn.XLOOKUP(C614,customers!A613:$A$1001,customers!C613:$C$1001,,0)=0,"",(_xlfn.XLOOKUP(C614,customers!A613:$A$1001,customers!C613:$C$1001,,0)))</f>
        <v/>
      </c>
      <c r="H614" s="2" t="str">
        <f>_xlfn.XLOOKUP(C614,customers!$A$1:$A$1001,customers!$G$1:$G$1001,,0)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8">
        <f>INDEX([1]products!$A$1:$G$49,MATCH([1]orders!$D614,[1]products!$A$1:$A$49,0),MATCH([1]orders!K$1,[1]products!$A$1:$G$1,0))</f>
        <v>0.2</v>
      </c>
      <c r="L614" s="4">
        <f>INDEX(products!$A$1:$G$49,MATCH(orders!$D614,products!$A$1:$A$49,0),MATCH(orders!L$1,products!$A$1:$G$1,0))</f>
        <v>3.375</v>
      </c>
      <c r="M614" s="4">
        <f t="shared" si="27"/>
        <v>13.5</v>
      </c>
      <c r="N614" t="str">
        <f t="shared" si="28"/>
        <v>Арабика</v>
      </c>
      <c r="O614" t="str">
        <f t="shared" si="29"/>
        <v>Средняя</v>
      </c>
      <c r="P614" t="str">
        <f>_xlfn.XLOOKUP(orders[[#This Row],[Customer ID]],customers!$A$1:$A$1001,customers!$I$1:$I$1001,,0)</f>
        <v>No</v>
      </c>
    </row>
    <row r="615" spans="1:16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_xlfn.XLOOKUP(C615,customers!$A$1:$A$1001,customers!$B$1:$B$1001,,0)</f>
        <v>Gunilla Lynch</v>
      </c>
      <c r="G615" s="2" t="str" cm="1">
        <f t="array" ref="G615">IF(_xlfn.XLOOKUP(C615,customers!A614:$A$1001,customers!C614:$C$1001,,0)=0,"",(_xlfn.XLOOKUP(C615,customers!A614:$A$1001,customers!C614:$C$1001,,0)))</f>
        <v/>
      </c>
      <c r="H615" s="2" t="str">
        <f>_xlfn.XLOOKUP(C615,customers!$A$1:$A$1001,customers!$G$1:$G$1001,,0)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8">
        <f>INDEX([1]products!$A$1:$G$49,MATCH([1]orders!$D615,[1]products!$A$1:$A$49,0),MATCH([1]orders!K$1,[1]products!$A$1:$G$1,0))</f>
        <v>0.5</v>
      </c>
      <c r="L615" s="4">
        <f>INDEX(products!$A$1:$G$49,MATCH(orders!$D615,products!$A$1:$A$49,0),MATCH(orders!L$1,products!$A$1:$G$1,0))</f>
        <v>5.97</v>
      </c>
      <c r="M615" s="4">
        <f t="shared" si="27"/>
        <v>5.97</v>
      </c>
      <c r="N615" t="str">
        <f t="shared" si="28"/>
        <v>Робуста</v>
      </c>
      <c r="O615" t="str">
        <f t="shared" si="29"/>
        <v>Средняя</v>
      </c>
      <c r="P615" t="str">
        <f>_xlfn.XLOOKUP(orders[[#This Row],[Customer ID]],customers!$A$1:$A$1001,customers!$I$1:$I$1001,,0)</f>
        <v>No</v>
      </c>
    </row>
    <row r="616" spans="1:16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_xlfn.XLOOKUP(C616,customers!$A$1:$A$1001,customers!$B$1:$B$1001,,0)</f>
        <v>Cody Verissimo</v>
      </c>
      <c r="G616" s="2" t="e" cm="1">
        <f t="array" ref="G616">IF(_xlfn.XLOOKUP(C616,customers!A615:$A$1001,customers!C615:$C$1001,,0)=0,"",(_xlfn.XLOOKUP(C616,customers!A615:$A$1001,customers!C615:$C$1001,,0)))</f>
        <v>#N/A</v>
      </c>
      <c r="H616" s="2" t="str">
        <f>_xlfn.XLOOKUP(C616,customers!$A$1:$A$1001,customers!$G$1:$G$1001,,0)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8">
        <f>INDEX([1]products!$A$1:$G$49,MATCH([1]orders!$D616,[1]products!$A$1:$A$49,0),MATCH([1]orders!K$1,[1]products!$A$1:$G$1,0))</f>
        <v>0.5</v>
      </c>
      <c r="L616" s="4">
        <f>INDEX(products!$A$1:$G$49,MATCH(orders!$D616,products!$A$1:$A$49,0),MATCH(orders!L$1,products!$A$1:$G$1,0))</f>
        <v>5.97</v>
      </c>
      <c r="M616" s="4">
        <f t="shared" si="27"/>
        <v>29.849999999999998</v>
      </c>
      <c r="N616" t="str">
        <f t="shared" si="28"/>
        <v>Робуста</v>
      </c>
      <c r="O616" t="str">
        <f t="shared" si="29"/>
        <v>Средняя</v>
      </c>
      <c r="P616" t="str">
        <f>_xlfn.XLOOKUP(orders[[#This Row],[Customer ID]],customers!$A$1:$A$1001,customers!$I$1:$I$1001,,0)</f>
        <v>Yes</v>
      </c>
    </row>
    <row r="617" spans="1:16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_xlfn.XLOOKUP(C617,customers!$A$1:$A$1001,customers!$B$1:$B$1001,,0)</f>
        <v>Shay Couronne</v>
      </c>
      <c r="G617" s="2" t="str" cm="1">
        <f t="array" ref="G617">IF(_xlfn.XLOOKUP(C617,customers!A616:$A$1001,customers!C616:$C$1001,,0)=0,"",(_xlfn.XLOOKUP(C617,customers!A616:$A$1001,customers!C616:$C$1001,,0)))</f>
        <v>scouronneh3@mozilla.org</v>
      </c>
      <c r="H617" s="2" t="str">
        <f>_xlfn.XLOOKUP(C617,customers!$A$1:$A$1001,customers!$G$1:$G$1001,,0)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8">
        <f>INDEX([1]products!$A$1:$G$49,MATCH([1]orders!$D617,[1]products!$A$1:$A$49,0),MATCH([1]orders!K$1,[1]products!$A$1:$G$1,0))</f>
        <v>2.5</v>
      </c>
      <c r="L617" s="4">
        <f>INDEX(products!$A$1:$G$49,MATCH(orders!$D617,products!$A$1:$A$49,0),MATCH(orders!L$1,products!$A$1:$G$1,0))</f>
        <v>36.454999999999998</v>
      </c>
      <c r="M617" s="4">
        <f t="shared" si="27"/>
        <v>72.91</v>
      </c>
      <c r="N617" t="str">
        <f t="shared" si="28"/>
        <v>Либерика</v>
      </c>
      <c r="O617" t="str">
        <f t="shared" si="29"/>
        <v>Легкая</v>
      </c>
      <c r="P617" t="str">
        <f>_xlfn.XLOOKUP(orders[[#This Row],[Customer ID]],customers!$A$1:$A$1001,customers!$I$1:$I$1001,,0)</f>
        <v>Yes</v>
      </c>
    </row>
    <row r="618" spans="1:16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_xlfn.XLOOKUP(C618,customers!$A$1:$A$1001,customers!$B$1:$B$1001,,0)</f>
        <v>Linus Flippelli</v>
      </c>
      <c r="G618" s="2" t="str" cm="1">
        <f t="array" ref="G618">IF(_xlfn.XLOOKUP(C618,customers!A617:$A$1001,customers!C617:$C$1001,,0)=0,"",(_xlfn.XLOOKUP(C618,customers!A617:$A$1001,customers!C617:$C$1001,,0)))</f>
        <v>lflippellih4@github.io</v>
      </c>
      <c r="H618" s="2" t="str">
        <f>_xlfn.XLOOKUP(C618,customers!$A$1:$A$1001,customers!$G$1:$G$1001,,0)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8">
        <f>INDEX([1]products!$A$1:$G$49,MATCH([1]orders!$D618,[1]products!$A$1:$A$49,0),MATCH([1]orders!K$1,[1]products!$A$1:$G$1,0))</f>
        <v>2.5</v>
      </c>
      <c r="L618" s="4">
        <f>INDEX(products!$A$1:$G$49,MATCH(orders!$D618,products!$A$1:$A$49,0),MATCH(orders!L$1,products!$A$1:$G$1,0))</f>
        <v>31.624999999999996</v>
      </c>
      <c r="M618" s="4">
        <f t="shared" si="27"/>
        <v>126.49999999999999</v>
      </c>
      <c r="N618" t="str">
        <f t="shared" si="28"/>
        <v>Эксцельса</v>
      </c>
      <c r="O618" t="str">
        <f t="shared" si="29"/>
        <v>Средняя</v>
      </c>
      <c r="P618" t="str">
        <f>_xlfn.XLOOKUP(orders[[#This Row],[Customer ID]],customers!$A$1:$A$1001,customers!$I$1:$I$1001,,0)</f>
        <v>No</v>
      </c>
    </row>
    <row r="619" spans="1:16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_xlfn.XLOOKUP(C619,customers!$A$1:$A$1001,customers!$B$1:$B$1001,,0)</f>
        <v>Rachelle Elizabeth</v>
      </c>
      <c r="G619" s="2" t="str" cm="1">
        <f t="array" ref="G619">IF(_xlfn.XLOOKUP(C619,customers!A618:$A$1001,customers!C618:$C$1001,,0)=0,"",(_xlfn.XLOOKUP(C619,customers!A618:$A$1001,customers!C618:$C$1001,,0)))</f>
        <v>relizabethh5@live.com</v>
      </c>
      <c r="H619" s="2" t="str">
        <f>_xlfn.XLOOKUP(C619,customers!$A$1:$A$1001,customers!$G$1:$G$1001,,0)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8">
        <f>INDEX([1]products!$A$1:$G$49,MATCH([1]orders!$D619,[1]products!$A$1:$A$49,0),MATCH([1]orders!K$1,[1]products!$A$1:$G$1,0))</f>
        <v>2.5</v>
      </c>
      <c r="L619" s="4">
        <f>INDEX(products!$A$1:$G$49,MATCH(orders!$D619,products!$A$1:$A$49,0),MATCH(orders!L$1,products!$A$1:$G$1,0))</f>
        <v>33.464999999999996</v>
      </c>
      <c r="M619" s="4">
        <f t="shared" si="27"/>
        <v>33.464999999999996</v>
      </c>
      <c r="N619" t="str">
        <f t="shared" si="28"/>
        <v>Либерика</v>
      </c>
      <c r="O619" t="str">
        <f t="shared" si="29"/>
        <v>Средняя</v>
      </c>
      <c r="P619" t="str">
        <f>_xlfn.XLOOKUP(orders[[#This Row],[Customer ID]],customers!$A$1:$A$1001,customers!$I$1:$I$1001,,0)</f>
        <v>No</v>
      </c>
    </row>
    <row r="620" spans="1:16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_xlfn.XLOOKUP(C620,customers!$A$1:$A$1001,customers!$B$1:$B$1001,,0)</f>
        <v>Innis Renhard</v>
      </c>
      <c r="G620" s="2" t="str" cm="1">
        <f t="array" ref="G620">IF(_xlfn.XLOOKUP(C620,customers!A619:$A$1001,customers!C619:$C$1001,,0)=0,"",(_xlfn.XLOOKUP(C620,customers!A619:$A$1001,customers!C619:$C$1001,,0)))</f>
        <v>irenhardh6@i2i.jp</v>
      </c>
      <c r="H620" s="2" t="str">
        <f>_xlfn.XLOOKUP(C620,customers!$A$1:$A$1001,customers!$G$1:$G$1001,,0)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8">
        <f>INDEX([1]products!$A$1:$G$49,MATCH([1]orders!$D620,[1]products!$A$1:$A$49,0),MATCH([1]orders!K$1,[1]products!$A$1:$G$1,0))</f>
        <v>1</v>
      </c>
      <c r="L620" s="4">
        <f>INDEX(products!$A$1:$G$49,MATCH(orders!$D620,products!$A$1:$A$49,0),MATCH(orders!L$1,products!$A$1:$G$1,0))</f>
        <v>12.15</v>
      </c>
      <c r="M620" s="4">
        <f t="shared" si="27"/>
        <v>72.900000000000006</v>
      </c>
      <c r="N620" t="str">
        <f t="shared" si="28"/>
        <v>Эксцельса</v>
      </c>
      <c r="O620" t="str">
        <f t="shared" si="29"/>
        <v>Сильная</v>
      </c>
      <c r="P620" t="str">
        <f>_xlfn.XLOOKUP(orders[[#This Row],[Customer ID]],customers!$A$1:$A$1001,customers!$I$1:$I$1001,,0)</f>
        <v>Yes</v>
      </c>
    </row>
    <row r="621" spans="1:16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_xlfn.XLOOKUP(C621,customers!$A$1:$A$1001,customers!$B$1:$B$1001,,0)</f>
        <v>Winne Roche</v>
      </c>
      <c r="G621" s="2" t="str" cm="1">
        <f t="array" ref="G621">IF(_xlfn.XLOOKUP(C621,customers!A620:$A$1001,customers!C620:$C$1001,,0)=0,"",(_xlfn.XLOOKUP(C621,customers!A620:$A$1001,customers!C620:$C$1001,,0)))</f>
        <v>wrocheh7@xinhuanet.com</v>
      </c>
      <c r="H621" s="2" t="str">
        <f>_xlfn.XLOOKUP(C621,customers!$A$1:$A$1001,customers!$G$1:$G$1001,,0)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8">
        <f>INDEX([1]products!$A$1:$G$49,MATCH([1]orders!$D621,[1]products!$A$1:$A$49,0),MATCH([1]orders!K$1,[1]products!$A$1:$G$1,0))</f>
        <v>0.5</v>
      </c>
      <c r="L621" s="4">
        <f>INDEX(products!$A$1:$G$49,MATCH(orders!$D621,products!$A$1:$A$49,0),MATCH(orders!L$1,products!$A$1:$G$1,0))</f>
        <v>7.77</v>
      </c>
      <c r="M621" s="4">
        <f t="shared" si="27"/>
        <v>15.54</v>
      </c>
      <c r="N621" t="str">
        <f t="shared" si="28"/>
        <v>Либерика</v>
      </c>
      <c r="O621" t="str">
        <f t="shared" si="29"/>
        <v>Сильная</v>
      </c>
      <c r="P621" t="str">
        <f>_xlfn.XLOOKUP(orders[[#This Row],[Customer ID]],customers!$A$1:$A$1001,customers!$I$1:$I$1001,,0)</f>
        <v>Yes</v>
      </c>
    </row>
    <row r="622" spans="1:16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_xlfn.XLOOKUP(C622,customers!$A$1:$A$1001,customers!$B$1:$B$1001,,0)</f>
        <v>Linn Alaway</v>
      </c>
      <c r="G622" s="2" t="str" cm="1">
        <f t="array" ref="G622">IF(_xlfn.XLOOKUP(C622,customers!A621:$A$1001,customers!C621:$C$1001,,0)=0,"",(_xlfn.XLOOKUP(C622,customers!A621:$A$1001,customers!C621:$C$1001,,0)))</f>
        <v>lalawayhh@weather.com</v>
      </c>
      <c r="H622" s="2" t="str">
        <f>_xlfn.XLOOKUP(C622,customers!$A$1:$A$1001,customers!$G$1:$G$1001,,0)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8">
        <f>INDEX([1]products!$A$1:$G$49,MATCH([1]orders!$D622,[1]products!$A$1:$A$49,0),MATCH([1]orders!K$1,[1]products!$A$1:$G$1,0))</f>
        <v>0.2</v>
      </c>
      <c r="L622" s="4">
        <f>INDEX(products!$A$1:$G$49,MATCH(orders!$D622,products!$A$1:$A$49,0),MATCH(orders!L$1,products!$A$1:$G$1,0))</f>
        <v>3.375</v>
      </c>
      <c r="M622" s="4">
        <f t="shared" si="27"/>
        <v>20.25</v>
      </c>
      <c r="N622" t="str">
        <f t="shared" si="28"/>
        <v>Арабика</v>
      </c>
      <c r="O622" t="str">
        <f t="shared" si="29"/>
        <v>Средняя</v>
      </c>
      <c r="P622" t="str">
        <f>_xlfn.XLOOKUP(orders[[#This Row],[Customer ID]],customers!$A$1:$A$1001,customers!$I$1:$I$1001,,0)</f>
        <v>No</v>
      </c>
    </row>
    <row r="623" spans="1:16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_xlfn.XLOOKUP(C623,customers!$A$1:$A$1001,customers!$B$1:$B$1001,,0)</f>
        <v>Cordy Odgaard</v>
      </c>
      <c r="G623" s="2" t="str" cm="1">
        <f t="array" ref="G623">IF(_xlfn.XLOOKUP(C623,customers!A622:$A$1001,customers!C622:$C$1001,,0)=0,"",(_xlfn.XLOOKUP(C623,customers!A622:$A$1001,customers!C622:$C$1001,,0)))</f>
        <v>codgaardh9@nsw.gov.au</v>
      </c>
      <c r="H623" s="2" t="str">
        <f>_xlfn.XLOOKUP(C623,customers!$A$1:$A$1001,customers!$G$1:$G$1001,,0)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8">
        <f>INDEX([1]products!$A$1:$G$49,MATCH([1]orders!$D623,[1]products!$A$1:$A$49,0),MATCH([1]orders!K$1,[1]products!$A$1:$G$1,0))</f>
        <v>1</v>
      </c>
      <c r="L623" s="4">
        <f>INDEX(products!$A$1:$G$49,MATCH(orders!$D623,products!$A$1:$A$49,0),MATCH(orders!L$1,products!$A$1:$G$1,0))</f>
        <v>12.95</v>
      </c>
      <c r="M623" s="4">
        <f t="shared" si="27"/>
        <v>77.699999999999989</v>
      </c>
      <c r="N623" t="str">
        <f t="shared" si="28"/>
        <v>Арабика</v>
      </c>
      <c r="O623" t="str">
        <f t="shared" si="29"/>
        <v>Легкая</v>
      </c>
      <c r="P623" t="str">
        <f>_xlfn.XLOOKUP(orders[[#This Row],[Customer ID]],customers!$A$1:$A$1001,customers!$I$1:$I$1001,,0)</f>
        <v>No</v>
      </c>
    </row>
    <row r="624" spans="1:16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_xlfn.XLOOKUP(C624,customers!$A$1:$A$1001,customers!$B$1:$B$1001,,0)</f>
        <v>Bertine Byrd</v>
      </c>
      <c r="G624" s="2" t="str" cm="1">
        <f t="array" ref="G624">IF(_xlfn.XLOOKUP(C624,customers!A623:$A$1001,customers!C623:$C$1001,,0)=0,"",(_xlfn.XLOOKUP(C624,customers!A623:$A$1001,customers!C623:$C$1001,,0)))</f>
        <v>bbyrdha@4shared.com</v>
      </c>
      <c r="H624" s="2" t="str">
        <f>_xlfn.XLOOKUP(C624,customers!$A$1:$A$1001,customers!$G$1:$G$1001,,0)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8">
        <f>INDEX([1]products!$A$1:$G$49,MATCH([1]orders!$D624,[1]products!$A$1:$A$49,0),MATCH([1]orders!K$1,[1]products!$A$1:$G$1,0))</f>
        <v>2.5</v>
      </c>
      <c r="L624" s="4">
        <f>INDEX(products!$A$1:$G$49,MATCH(orders!$D624,products!$A$1:$A$49,0),MATCH(orders!L$1,products!$A$1:$G$1,0))</f>
        <v>33.464999999999996</v>
      </c>
      <c r="M624" s="4">
        <f t="shared" si="27"/>
        <v>133.85999999999999</v>
      </c>
      <c r="N624" t="str">
        <f t="shared" si="28"/>
        <v>Либерика</v>
      </c>
      <c r="O624" t="str">
        <f t="shared" si="29"/>
        <v>Средняя</v>
      </c>
      <c r="P624" t="str">
        <f>_xlfn.XLOOKUP(orders[[#This Row],[Customer ID]],customers!$A$1:$A$1001,customers!$I$1:$I$1001,,0)</f>
        <v>No</v>
      </c>
    </row>
    <row r="625" spans="1:16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_xlfn.XLOOKUP(C625,customers!$A$1:$A$1001,customers!$B$1:$B$1001,,0)</f>
        <v>Nelie Garnson</v>
      </c>
      <c r="G625" s="2" t="str" cm="1">
        <f t="array" ref="G625">IF(_xlfn.XLOOKUP(C625,customers!A624:$A$1001,customers!C624:$C$1001,,0)=0,"",(_xlfn.XLOOKUP(C625,customers!A624:$A$1001,customers!C624:$C$1001,,0)))</f>
        <v/>
      </c>
      <c r="H625" s="2" t="str">
        <f>_xlfn.XLOOKUP(C625,customers!$A$1:$A$1001,customers!$G$1:$G$1001,,0)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8">
        <f>INDEX([1]products!$A$1:$G$49,MATCH([1]orders!$D625,[1]products!$A$1:$A$49,0),MATCH([1]orders!K$1,[1]products!$A$1:$G$1,0))</f>
        <v>1</v>
      </c>
      <c r="L625" s="4">
        <f>INDEX(products!$A$1:$G$49,MATCH(orders!$D625,products!$A$1:$A$49,0),MATCH(orders!L$1,products!$A$1:$G$1,0))</f>
        <v>12.15</v>
      </c>
      <c r="M625" s="4">
        <f t="shared" si="27"/>
        <v>12.15</v>
      </c>
      <c r="N625" t="str">
        <f t="shared" si="28"/>
        <v>Эксцельса</v>
      </c>
      <c r="O625" t="str">
        <f t="shared" si="29"/>
        <v>Сильная</v>
      </c>
      <c r="P625" t="str">
        <f>_xlfn.XLOOKUP(orders[[#This Row],[Customer ID]],customers!$A$1:$A$1001,customers!$I$1:$I$1001,,0)</f>
        <v>No</v>
      </c>
    </row>
    <row r="626" spans="1:16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_xlfn.XLOOKUP(C626,customers!$A$1:$A$1001,customers!$B$1:$B$1001,,0)</f>
        <v>Dianne Chardin</v>
      </c>
      <c r="G626" s="2" t="str" cm="1">
        <f t="array" ref="G626">IF(_xlfn.XLOOKUP(C626,customers!A625:$A$1001,customers!C625:$C$1001,,0)=0,"",(_xlfn.XLOOKUP(C626,customers!A625:$A$1001,customers!C625:$C$1001,,0)))</f>
        <v>dchardinhc@nhs.uk</v>
      </c>
      <c r="H626" s="2" t="str">
        <f>_xlfn.XLOOKUP(C626,customers!$A$1:$A$1001,customers!$G$1:$G$1001,,0)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8">
        <f>INDEX([1]products!$A$1:$G$49,MATCH([1]orders!$D626,[1]products!$A$1:$A$49,0),MATCH([1]orders!K$1,[1]products!$A$1:$G$1,0))</f>
        <v>2.5</v>
      </c>
      <c r="L626" s="4">
        <f>INDEX(products!$A$1:$G$49,MATCH(orders!$D626,products!$A$1:$A$49,0),MATCH(orders!L$1,products!$A$1:$G$1,0))</f>
        <v>31.624999999999996</v>
      </c>
      <c r="M626" s="4">
        <f t="shared" si="27"/>
        <v>63.249999999999993</v>
      </c>
      <c r="N626" t="str">
        <f t="shared" si="28"/>
        <v>Эксцельса</v>
      </c>
      <c r="O626" t="str">
        <f t="shared" si="29"/>
        <v>Средняя</v>
      </c>
      <c r="P626" t="str">
        <f>_xlfn.XLOOKUP(orders[[#This Row],[Customer ID]],customers!$A$1:$A$1001,customers!$I$1:$I$1001,,0)</f>
        <v>Yes</v>
      </c>
    </row>
    <row r="627" spans="1:16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_xlfn.XLOOKUP(C627,customers!$A$1:$A$1001,customers!$B$1:$B$1001,,0)</f>
        <v>Hailee Radbone</v>
      </c>
      <c r="G627" s="2" t="str" cm="1">
        <f t="array" ref="G627">IF(_xlfn.XLOOKUP(C627,customers!A626:$A$1001,customers!C626:$C$1001,,0)=0,"",(_xlfn.XLOOKUP(C627,customers!A626:$A$1001,customers!C626:$C$1001,,0)))</f>
        <v>hradbonehd@newsvine.com</v>
      </c>
      <c r="H627" s="2" t="str">
        <f>_xlfn.XLOOKUP(C627,customers!$A$1:$A$1001,customers!$G$1:$G$1001,,0)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8">
        <f>INDEX([1]products!$A$1:$G$49,MATCH([1]orders!$D627,[1]products!$A$1:$A$49,0),MATCH([1]orders!K$1,[1]products!$A$1:$G$1,0))</f>
        <v>0.5</v>
      </c>
      <c r="L627" s="4">
        <f>INDEX(products!$A$1:$G$49,MATCH(orders!$D627,products!$A$1:$A$49,0),MATCH(orders!L$1,products!$A$1:$G$1,0))</f>
        <v>7.169999999999999</v>
      </c>
      <c r="M627" s="4">
        <f t="shared" si="27"/>
        <v>35.849999999999994</v>
      </c>
      <c r="N627" t="str">
        <f t="shared" si="28"/>
        <v>Робуста</v>
      </c>
      <c r="O627" t="str">
        <f t="shared" si="29"/>
        <v>Легкая</v>
      </c>
      <c r="P627" t="str">
        <f>_xlfn.XLOOKUP(orders[[#This Row],[Customer ID]],customers!$A$1:$A$1001,customers!$I$1:$I$1001,,0)</f>
        <v>No</v>
      </c>
    </row>
    <row r="628" spans="1:16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_xlfn.XLOOKUP(C628,customers!$A$1:$A$1001,customers!$B$1:$B$1001,,0)</f>
        <v>Wallis Bernth</v>
      </c>
      <c r="G628" s="2" t="str" cm="1">
        <f t="array" ref="G628">IF(_xlfn.XLOOKUP(C628,customers!A627:$A$1001,customers!C627:$C$1001,,0)=0,"",(_xlfn.XLOOKUP(C628,customers!A627:$A$1001,customers!C627:$C$1001,,0)))</f>
        <v>wbernthhe@miitbeian.gov.cn</v>
      </c>
      <c r="H628" s="2" t="str">
        <f>_xlfn.XLOOKUP(C628,customers!$A$1:$A$1001,customers!$G$1:$G$1001,,0)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8">
        <f>INDEX([1]products!$A$1:$G$49,MATCH([1]orders!$D628,[1]products!$A$1:$A$49,0),MATCH([1]orders!K$1,[1]products!$A$1:$G$1,0))</f>
        <v>2.5</v>
      </c>
      <c r="L628" s="4">
        <f>INDEX(products!$A$1:$G$49,MATCH(orders!$D628,products!$A$1:$A$49,0),MATCH(orders!L$1,products!$A$1:$G$1,0))</f>
        <v>25.874999999999996</v>
      </c>
      <c r="M628" s="4">
        <f t="shared" si="27"/>
        <v>77.624999999999986</v>
      </c>
      <c r="N628" t="str">
        <f t="shared" si="28"/>
        <v>Арабика</v>
      </c>
      <c r="O628" t="str">
        <f t="shared" si="29"/>
        <v>Средняя</v>
      </c>
      <c r="P628" t="str">
        <f>_xlfn.XLOOKUP(orders[[#This Row],[Customer ID]],customers!$A$1:$A$1001,customers!$I$1:$I$1001,,0)</f>
        <v>No</v>
      </c>
    </row>
    <row r="629" spans="1:16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_xlfn.XLOOKUP(C629,customers!$A$1:$A$1001,customers!$B$1:$B$1001,,0)</f>
        <v>Byron Acarson</v>
      </c>
      <c r="G629" s="2" t="str" cm="1">
        <f t="array" ref="G629">IF(_xlfn.XLOOKUP(C629,customers!A628:$A$1001,customers!C628:$C$1001,,0)=0,"",(_xlfn.XLOOKUP(C629,customers!A628:$A$1001,customers!C628:$C$1001,,0)))</f>
        <v>bacarsonhf@cnn.com</v>
      </c>
      <c r="H629" s="2" t="str">
        <f>_xlfn.XLOOKUP(C629,customers!$A$1:$A$1001,customers!$G$1:$G$1001,,0)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8">
        <f>INDEX([1]products!$A$1:$G$49,MATCH([1]orders!$D629,[1]products!$A$1:$A$49,0),MATCH([1]orders!K$1,[1]products!$A$1:$G$1,0))</f>
        <v>2.5</v>
      </c>
      <c r="L629" s="4">
        <f>INDEX(products!$A$1:$G$49,MATCH(orders!$D629,products!$A$1:$A$49,0),MATCH(orders!L$1,products!$A$1:$G$1,0))</f>
        <v>31.624999999999996</v>
      </c>
      <c r="M629" s="4">
        <f t="shared" si="27"/>
        <v>63.249999999999993</v>
      </c>
      <c r="N629" t="str">
        <f t="shared" si="28"/>
        <v>Эксцельса</v>
      </c>
      <c r="O629" t="str">
        <f t="shared" si="29"/>
        <v>Средняя</v>
      </c>
      <c r="P629" t="str">
        <f>_xlfn.XLOOKUP(orders[[#This Row],[Customer ID]],customers!$A$1:$A$1001,customers!$I$1:$I$1001,,0)</f>
        <v>Yes</v>
      </c>
    </row>
    <row r="630" spans="1:16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_xlfn.XLOOKUP(C630,customers!$A$1:$A$1001,customers!$B$1:$B$1001,,0)</f>
        <v>Faunie Brigham</v>
      </c>
      <c r="G630" s="2" t="str" cm="1">
        <f t="array" ref="G630">IF(_xlfn.XLOOKUP(C630,customers!A629:$A$1001,customers!C629:$C$1001,,0)=0,"",(_xlfn.XLOOKUP(C630,customers!A629:$A$1001,customers!C629:$C$1001,,0)))</f>
        <v>fbrighamhg@blog.com</v>
      </c>
      <c r="H630" s="2" t="str">
        <f>_xlfn.XLOOKUP(C630,customers!$A$1:$A$1001,customers!$G$1:$G$1001,,0)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8">
        <f>INDEX([1]products!$A$1:$G$49,MATCH([1]orders!$D630,[1]products!$A$1:$A$49,0),MATCH([1]orders!K$1,[1]products!$A$1:$G$1,0))</f>
        <v>0.2</v>
      </c>
      <c r="L630" s="4">
        <f>INDEX(products!$A$1:$G$49,MATCH(orders!$D630,products!$A$1:$A$49,0),MATCH(orders!L$1,products!$A$1:$G$1,0))</f>
        <v>4.4550000000000001</v>
      </c>
      <c r="M630" s="4">
        <f t="shared" si="27"/>
        <v>26.73</v>
      </c>
      <c r="N630" t="str">
        <f t="shared" si="28"/>
        <v>Эксцельса</v>
      </c>
      <c r="O630" t="str">
        <f t="shared" si="29"/>
        <v>Легкая</v>
      </c>
      <c r="P630" t="str">
        <f>_xlfn.XLOOKUP(orders[[#This Row],[Customer ID]],customers!$A$1:$A$1001,customers!$I$1:$I$1001,,0)</f>
        <v>Yes</v>
      </c>
    </row>
    <row r="631" spans="1:16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_xlfn.XLOOKUP(C631,customers!$A$1:$A$1001,customers!$B$1:$B$1001,,0)</f>
        <v>Faunie Brigham</v>
      </c>
      <c r="G631" s="2" t="str" cm="1">
        <f t="array" ref="G631">IF(_xlfn.XLOOKUP(C631,customers!A630:$A$1001,customers!C630:$C$1001,,0)=0,"",(_xlfn.XLOOKUP(C631,customers!A630:$A$1001,customers!C630:$C$1001,,0)))</f>
        <v>fbrighamhg@blog.com</v>
      </c>
      <c r="H631" s="2" t="str">
        <f>_xlfn.XLOOKUP(C631,customers!$A$1:$A$1001,customers!$G$1:$G$1001,,0)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8">
        <f>INDEX([1]products!$A$1:$G$49,MATCH([1]orders!$D631,[1]products!$A$1:$A$49,0),MATCH([1]orders!K$1,[1]products!$A$1:$G$1,0))</f>
        <v>0.5</v>
      </c>
      <c r="L631" s="4">
        <f>INDEX(products!$A$1:$G$49,MATCH(orders!$D631,products!$A$1:$A$49,0),MATCH(orders!L$1,products!$A$1:$G$1,0))</f>
        <v>7.77</v>
      </c>
      <c r="M631" s="4">
        <f t="shared" si="27"/>
        <v>31.08</v>
      </c>
      <c r="N631" t="str">
        <f t="shared" si="28"/>
        <v>Либерика</v>
      </c>
      <c r="O631" t="str">
        <f t="shared" si="29"/>
        <v>Сильная</v>
      </c>
      <c r="P631" t="str">
        <f>_xlfn.XLOOKUP(orders[[#This Row],[Customer ID]],customers!$A$1:$A$1001,customers!$I$1:$I$1001,,0)</f>
        <v>Yes</v>
      </c>
    </row>
    <row r="632" spans="1:16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_xlfn.XLOOKUP(C632,customers!$A$1:$A$1001,customers!$B$1:$B$1001,,0)</f>
        <v>Faunie Brigham</v>
      </c>
      <c r="G632" s="2" t="e" cm="1">
        <f t="array" ref="G632">IF(_xlfn.XLOOKUP(C632,customers!A631:$A$1001,customers!C631:$C$1001,,0)=0,"",(_xlfn.XLOOKUP(C632,customers!A631:$A$1001,customers!C631:$C$1001,,0)))</f>
        <v>#N/A</v>
      </c>
      <c r="H632" s="2" t="str">
        <f>_xlfn.XLOOKUP(C632,customers!$A$1:$A$1001,customers!$G$1:$G$1001,,0)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8">
        <f>INDEX([1]products!$A$1:$G$49,MATCH([1]orders!$D632,[1]products!$A$1:$A$49,0),MATCH([1]orders!K$1,[1]products!$A$1:$G$1,0))</f>
        <v>0.2</v>
      </c>
      <c r="L632" s="4">
        <f>INDEX(products!$A$1:$G$49,MATCH(orders!$D632,products!$A$1:$A$49,0),MATCH(orders!L$1,products!$A$1:$G$1,0))</f>
        <v>2.9849999999999999</v>
      </c>
      <c r="M632" s="4">
        <f t="shared" si="27"/>
        <v>2.9849999999999999</v>
      </c>
      <c r="N632" t="str">
        <f t="shared" si="28"/>
        <v>Арабика</v>
      </c>
      <c r="O632" t="str">
        <f t="shared" si="29"/>
        <v>Сильная</v>
      </c>
      <c r="P632" t="str">
        <f>_xlfn.XLOOKUP(orders[[#This Row],[Customer ID]],customers!$A$1:$A$1001,customers!$I$1:$I$1001,,0)</f>
        <v>Yes</v>
      </c>
    </row>
    <row r="633" spans="1:16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_xlfn.XLOOKUP(C633,customers!$A$1:$A$1001,customers!$B$1:$B$1001,,0)</f>
        <v>Faunie Brigham</v>
      </c>
      <c r="G633" s="2" t="e" cm="1">
        <f t="array" ref="G633">IF(_xlfn.XLOOKUP(C633,customers!A632:$A$1001,customers!C632:$C$1001,,0)=0,"",(_xlfn.XLOOKUP(C633,customers!A632:$A$1001,customers!C632:$C$1001,,0)))</f>
        <v>#N/A</v>
      </c>
      <c r="H633" s="2" t="str">
        <f>_xlfn.XLOOKUP(C633,customers!$A$1:$A$1001,customers!$G$1:$G$1001,,0)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8">
        <f>INDEX([1]products!$A$1:$G$49,MATCH([1]orders!$D633,[1]products!$A$1:$A$49,0),MATCH([1]orders!K$1,[1]products!$A$1:$G$1,0))</f>
        <v>2.5</v>
      </c>
      <c r="L633" s="4">
        <f>INDEX(products!$A$1:$G$49,MATCH(orders!$D633,products!$A$1:$A$49,0),MATCH(orders!L$1,products!$A$1:$G$1,0))</f>
        <v>20.584999999999997</v>
      </c>
      <c r="M633" s="4">
        <f t="shared" si="27"/>
        <v>102.92499999999998</v>
      </c>
      <c r="N633" t="str">
        <f t="shared" si="28"/>
        <v>Робуста</v>
      </c>
      <c r="O633" t="str">
        <f t="shared" si="29"/>
        <v>Сильная</v>
      </c>
      <c r="P633" t="str">
        <f>_xlfn.XLOOKUP(orders[[#This Row],[Customer ID]],customers!$A$1:$A$1001,customers!$I$1:$I$1001,,0)</f>
        <v>Yes</v>
      </c>
    </row>
    <row r="634" spans="1:16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_xlfn.XLOOKUP(C634,customers!$A$1:$A$1001,customers!$B$1:$B$1001,,0)</f>
        <v>Marjorie Yoxen</v>
      </c>
      <c r="G634" s="2" t="str" cm="1">
        <f t="array" ref="G634">IF(_xlfn.XLOOKUP(C634,customers!A633:$A$1001,customers!C633:$C$1001,,0)=0,"",(_xlfn.XLOOKUP(C634,customers!A633:$A$1001,customers!C633:$C$1001,,0)))</f>
        <v>myoxenhk@google.com</v>
      </c>
      <c r="H634" s="2" t="str">
        <f>_xlfn.XLOOKUP(C634,customers!$A$1:$A$1001,customers!$G$1:$G$1001,,0)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8">
        <f>INDEX([1]products!$A$1:$G$49,MATCH([1]orders!$D634,[1]products!$A$1:$A$49,0),MATCH([1]orders!K$1,[1]products!$A$1:$G$1,0))</f>
        <v>0.5</v>
      </c>
      <c r="L634" s="4">
        <f>INDEX(products!$A$1:$G$49,MATCH(orders!$D634,products!$A$1:$A$49,0),MATCH(orders!L$1,products!$A$1:$G$1,0))</f>
        <v>8.91</v>
      </c>
      <c r="M634" s="4">
        <f t="shared" si="27"/>
        <v>35.64</v>
      </c>
      <c r="N634" t="str">
        <f t="shared" si="28"/>
        <v>Эксцельса</v>
      </c>
      <c r="O634" t="str">
        <f t="shared" si="29"/>
        <v>Легкая</v>
      </c>
      <c r="P634" t="str">
        <f>_xlfn.XLOOKUP(orders[[#This Row],[Customer ID]],customers!$A$1:$A$1001,customers!$I$1:$I$1001,,0)</f>
        <v>No</v>
      </c>
    </row>
    <row r="635" spans="1:16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_xlfn.XLOOKUP(C635,customers!$A$1:$A$1001,customers!$B$1:$B$1001,,0)</f>
        <v>Gaspar McGavin</v>
      </c>
      <c r="G635" s="2" t="str" cm="1">
        <f t="array" ref="G635">IF(_xlfn.XLOOKUP(C635,customers!A634:$A$1001,customers!C634:$C$1001,,0)=0,"",(_xlfn.XLOOKUP(C635,customers!A634:$A$1001,customers!C634:$C$1001,,0)))</f>
        <v>gmcgavinhl@histats.com</v>
      </c>
      <c r="H635" s="2" t="str">
        <f>_xlfn.XLOOKUP(C635,customers!$A$1:$A$1001,customers!$G$1:$G$1001,,0)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8">
        <f>INDEX([1]products!$A$1:$G$49,MATCH([1]orders!$D635,[1]products!$A$1:$A$49,0),MATCH([1]orders!K$1,[1]products!$A$1:$G$1,0))</f>
        <v>1</v>
      </c>
      <c r="L635" s="4">
        <f>INDEX(products!$A$1:$G$49,MATCH(orders!$D635,products!$A$1:$A$49,0),MATCH(orders!L$1,products!$A$1:$G$1,0))</f>
        <v>11.95</v>
      </c>
      <c r="M635" s="4">
        <f t="shared" si="27"/>
        <v>47.8</v>
      </c>
      <c r="N635" t="str">
        <f t="shared" si="28"/>
        <v>Робуста</v>
      </c>
      <c r="O635" t="str">
        <f t="shared" si="29"/>
        <v>Легкая</v>
      </c>
      <c r="P635" t="str">
        <f>_xlfn.XLOOKUP(orders[[#This Row],[Customer ID]],customers!$A$1:$A$1001,customers!$I$1:$I$1001,,0)</f>
        <v>No</v>
      </c>
    </row>
    <row r="636" spans="1:16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_xlfn.XLOOKUP(C636,customers!$A$1:$A$1001,customers!$B$1:$B$1001,,0)</f>
        <v>Lindy Uttermare</v>
      </c>
      <c r="G636" s="2" t="str" cm="1">
        <f t="array" ref="G636">IF(_xlfn.XLOOKUP(C636,customers!A635:$A$1001,customers!C635:$C$1001,,0)=0,"",(_xlfn.XLOOKUP(C636,customers!A635:$A$1001,customers!C635:$C$1001,,0)))</f>
        <v>luttermarehm@engadget.com</v>
      </c>
      <c r="H636" s="2" t="str">
        <f>_xlfn.XLOOKUP(C636,customers!$A$1:$A$1001,customers!$G$1:$G$1001,,0)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8">
        <f>INDEX([1]products!$A$1:$G$49,MATCH([1]orders!$D636,[1]products!$A$1:$A$49,0),MATCH([1]orders!K$1,[1]products!$A$1:$G$1,0))</f>
        <v>1</v>
      </c>
      <c r="L636" s="4">
        <f>INDEX(products!$A$1:$G$49,MATCH(orders!$D636,products!$A$1:$A$49,0),MATCH(orders!L$1,products!$A$1:$G$1,0))</f>
        <v>14.55</v>
      </c>
      <c r="M636" s="4">
        <f t="shared" si="27"/>
        <v>43.650000000000006</v>
      </c>
      <c r="N636" t="str">
        <f t="shared" si="28"/>
        <v>Либерика</v>
      </c>
      <c r="O636" t="str">
        <f t="shared" si="29"/>
        <v>Средняя</v>
      </c>
      <c r="P636" t="str">
        <f>_xlfn.XLOOKUP(orders[[#This Row],[Customer ID]],customers!$A$1:$A$1001,customers!$I$1:$I$1001,,0)</f>
        <v>No</v>
      </c>
    </row>
    <row r="637" spans="1:16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_xlfn.XLOOKUP(C637,customers!$A$1:$A$1001,customers!$B$1:$B$1001,,0)</f>
        <v>Eal D'Ambrogio</v>
      </c>
      <c r="G637" s="2" t="str" cm="1">
        <f t="array" ref="G637">IF(_xlfn.XLOOKUP(C637,customers!A636:$A$1001,customers!C636:$C$1001,,0)=0,"",(_xlfn.XLOOKUP(C637,customers!A636:$A$1001,customers!C636:$C$1001,,0)))</f>
        <v>edambrogiohn@techcrunch.com</v>
      </c>
      <c r="H637" s="2" t="str">
        <f>_xlfn.XLOOKUP(C637,customers!$A$1:$A$1001,customers!$G$1:$G$1001,,0)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8">
        <f>INDEX([1]products!$A$1:$G$49,MATCH([1]orders!$D637,[1]products!$A$1:$A$49,0),MATCH([1]orders!K$1,[1]products!$A$1:$G$1,0))</f>
        <v>0.5</v>
      </c>
      <c r="L637" s="4">
        <f>INDEX(products!$A$1:$G$49,MATCH(orders!$D637,products!$A$1:$A$49,0),MATCH(orders!L$1,products!$A$1:$G$1,0))</f>
        <v>8.91</v>
      </c>
      <c r="M637" s="4">
        <f t="shared" si="27"/>
        <v>35.64</v>
      </c>
      <c r="N637" t="str">
        <f t="shared" si="28"/>
        <v>Эксцельса</v>
      </c>
      <c r="O637" t="str">
        <f t="shared" si="29"/>
        <v>Легкая</v>
      </c>
      <c r="P637" t="str">
        <f>_xlfn.XLOOKUP(orders[[#This Row],[Customer ID]],customers!$A$1:$A$1001,customers!$I$1:$I$1001,,0)</f>
        <v>Yes</v>
      </c>
    </row>
    <row r="638" spans="1:16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_xlfn.XLOOKUP(C638,customers!$A$1:$A$1001,customers!$B$1:$B$1001,,0)</f>
        <v>Carolee Winchcombe</v>
      </c>
      <c r="G638" s="2" t="str" cm="1">
        <f t="array" ref="G638">IF(_xlfn.XLOOKUP(C638,customers!A637:$A$1001,customers!C637:$C$1001,,0)=0,"",(_xlfn.XLOOKUP(C638,customers!A637:$A$1001,customers!C637:$C$1001,,0)))</f>
        <v>cwinchcombeho@jiathis.com</v>
      </c>
      <c r="H638" s="2" t="str">
        <f>_xlfn.XLOOKUP(C638,customers!$A$1:$A$1001,customers!$G$1:$G$1001,,0)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8">
        <f>INDEX([1]products!$A$1:$G$49,MATCH([1]orders!$D638,[1]products!$A$1:$A$49,0),MATCH([1]orders!K$1,[1]products!$A$1:$G$1,0))</f>
        <v>1</v>
      </c>
      <c r="L638" s="4">
        <f>INDEX(products!$A$1:$G$49,MATCH(orders!$D638,products!$A$1:$A$49,0),MATCH(orders!L$1,products!$A$1:$G$1,0))</f>
        <v>15.85</v>
      </c>
      <c r="M638" s="4">
        <f t="shared" si="27"/>
        <v>95.1</v>
      </c>
      <c r="N638" t="str">
        <f t="shared" si="28"/>
        <v>Либерика</v>
      </c>
      <c r="O638" t="str">
        <f t="shared" si="29"/>
        <v>Легкая</v>
      </c>
      <c r="P638" t="str">
        <f>_xlfn.XLOOKUP(orders[[#This Row],[Customer ID]],customers!$A$1:$A$1001,customers!$I$1:$I$1001,,0)</f>
        <v>Yes</v>
      </c>
    </row>
    <row r="639" spans="1:16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_xlfn.XLOOKUP(C639,customers!$A$1:$A$1001,customers!$B$1:$B$1001,,0)</f>
        <v>Benedikta Paumier</v>
      </c>
      <c r="G639" s="2" t="str" cm="1">
        <f t="array" ref="G639">IF(_xlfn.XLOOKUP(C639,customers!A638:$A$1001,customers!C638:$C$1001,,0)=0,"",(_xlfn.XLOOKUP(C639,customers!A638:$A$1001,customers!C638:$C$1001,,0)))</f>
        <v>bpaumierhp@umn.edu</v>
      </c>
      <c r="H639" s="2" t="str">
        <f>_xlfn.XLOOKUP(C639,customers!$A$1:$A$1001,customers!$G$1:$G$1001,,0)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8">
        <f>INDEX([1]products!$A$1:$G$49,MATCH([1]orders!$D639,[1]products!$A$1:$A$49,0),MATCH([1]orders!K$1,[1]products!$A$1:$G$1,0))</f>
        <v>2.5</v>
      </c>
      <c r="L639" s="4">
        <f>INDEX(products!$A$1:$G$49,MATCH(orders!$D639,products!$A$1:$A$49,0),MATCH(orders!L$1,products!$A$1:$G$1,0))</f>
        <v>31.624999999999996</v>
      </c>
      <c r="M639" s="4">
        <f t="shared" si="27"/>
        <v>31.624999999999996</v>
      </c>
      <c r="N639" t="str">
        <f t="shared" si="28"/>
        <v>Эксцельса</v>
      </c>
      <c r="O639" t="str">
        <f t="shared" si="29"/>
        <v>Средняя</v>
      </c>
      <c r="P639" t="str">
        <f>_xlfn.XLOOKUP(orders[[#This Row],[Customer ID]],customers!$A$1:$A$1001,customers!$I$1:$I$1001,,0)</f>
        <v>Yes</v>
      </c>
    </row>
    <row r="640" spans="1:16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_xlfn.XLOOKUP(C640,customers!$A$1:$A$1001,customers!$B$1:$B$1001,,0)</f>
        <v>Neville Piatto</v>
      </c>
      <c r="G640" s="2" t="str" cm="1">
        <f t="array" ref="G640">IF(_xlfn.XLOOKUP(C640,customers!A639:$A$1001,customers!C639:$C$1001,,0)=0,"",(_xlfn.XLOOKUP(C640,customers!A639:$A$1001,customers!C639:$C$1001,,0)))</f>
        <v/>
      </c>
      <c r="H640" s="2" t="str">
        <f>_xlfn.XLOOKUP(C640,customers!$A$1:$A$1001,customers!$G$1:$G$1001,,0)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8">
        <f>INDEX([1]products!$A$1:$G$49,MATCH([1]orders!$D640,[1]products!$A$1:$A$49,0),MATCH([1]orders!K$1,[1]products!$A$1:$G$1,0))</f>
        <v>2.5</v>
      </c>
      <c r="L640" s="4">
        <f>INDEX(products!$A$1:$G$49,MATCH(orders!$D640,products!$A$1:$A$49,0),MATCH(orders!L$1,products!$A$1:$G$1,0))</f>
        <v>25.874999999999996</v>
      </c>
      <c r="M640" s="4">
        <f t="shared" si="27"/>
        <v>77.624999999999986</v>
      </c>
      <c r="N640" t="str">
        <f t="shared" si="28"/>
        <v>Арабика</v>
      </c>
      <c r="O640" t="str">
        <f t="shared" si="29"/>
        <v>Средняя</v>
      </c>
      <c r="P640" t="str">
        <f>_xlfn.XLOOKUP(orders[[#This Row],[Customer ID]],customers!$A$1:$A$1001,customers!$I$1:$I$1001,,0)</f>
        <v>Yes</v>
      </c>
    </row>
    <row r="641" spans="1:16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_xlfn.XLOOKUP(C641,customers!$A$1:$A$1001,customers!$B$1:$B$1001,,0)</f>
        <v>Jeno Capey</v>
      </c>
      <c r="G641" s="2" t="str" cm="1">
        <f t="array" ref="G641">IF(_xlfn.XLOOKUP(C641,customers!A640:$A$1001,customers!C640:$C$1001,,0)=0,"",(_xlfn.XLOOKUP(C641,customers!A640:$A$1001,customers!C640:$C$1001,,0)))</f>
        <v>jcapeyhr@bravesites.com</v>
      </c>
      <c r="H641" s="2" t="str">
        <f>_xlfn.XLOOKUP(C641,customers!$A$1:$A$1001,customers!$G$1:$G$1001,,0)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8">
        <f>INDEX([1]products!$A$1:$G$49,MATCH([1]orders!$D641,[1]products!$A$1:$A$49,0),MATCH([1]orders!K$1,[1]products!$A$1:$G$1,0))</f>
        <v>0.2</v>
      </c>
      <c r="L641" s="4">
        <f>INDEX(products!$A$1:$G$49,MATCH(orders!$D641,products!$A$1:$A$49,0),MATCH(orders!L$1,products!$A$1:$G$1,0))</f>
        <v>3.8849999999999998</v>
      </c>
      <c r="M641" s="4">
        <f t="shared" si="27"/>
        <v>3.8849999999999998</v>
      </c>
      <c r="N641" t="str">
        <f t="shared" si="28"/>
        <v>Либерика</v>
      </c>
      <c r="O641" t="str">
        <f t="shared" si="29"/>
        <v>Сильная</v>
      </c>
      <c r="P641" t="str">
        <f>_xlfn.XLOOKUP(orders[[#This Row],[Customer ID]],customers!$A$1:$A$1001,customers!$I$1:$I$1001,,0)</f>
        <v>Yes</v>
      </c>
    </row>
    <row r="642" spans="1:16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_xlfn.XLOOKUP(C642,customers!$A$1:$A$1001,customers!$B$1:$B$1001,,0)</f>
        <v>Tuckie Mathonnet</v>
      </c>
      <c r="G642" s="2" t="str" cm="1">
        <f t="array" ref="G642">IF(_xlfn.XLOOKUP(C642,customers!A641:$A$1001,customers!C641:$C$1001,,0)=0,"",(_xlfn.XLOOKUP(C642,customers!A641:$A$1001,customers!C641:$C$1001,,0)))</f>
        <v>tmathonneti0@google.co.jp</v>
      </c>
      <c r="H642" s="2" t="str">
        <f>_xlfn.XLOOKUP(C642,customers!$A$1:$A$1001,customers!$G$1:$G$1001,,0)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8">
        <f>INDEX([1]products!$A$1:$G$49,MATCH([1]orders!$D642,[1]products!$A$1:$A$49,0),MATCH([1]orders!K$1,[1]products!$A$1:$G$1,0))</f>
        <v>2.5</v>
      </c>
      <c r="L642" s="4">
        <f>INDEX(products!$A$1:$G$49,MATCH(orders!$D642,products!$A$1:$A$49,0),MATCH(orders!L$1,products!$A$1:$G$1,0))</f>
        <v>27.484999999999996</v>
      </c>
      <c r="M642" s="4">
        <f t="shared" si="27"/>
        <v>137.42499999999998</v>
      </c>
      <c r="N642" t="str">
        <f t="shared" si="28"/>
        <v>Робуста</v>
      </c>
      <c r="O642" t="str">
        <f t="shared" si="29"/>
        <v>Легкая</v>
      </c>
      <c r="P642" t="str">
        <f>_xlfn.XLOOKUP(orders[[#This Row],[Customer ID]],customers!$A$1:$A$1001,customers!$I$1:$I$1001,,0)</f>
        <v>No</v>
      </c>
    </row>
    <row r="643" spans="1:16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_xlfn.XLOOKUP(C643,customers!$A$1:$A$1001,customers!$B$1:$B$1001,,0)</f>
        <v>Yardley Basill</v>
      </c>
      <c r="G643" s="2" t="str" cm="1">
        <f t="array" ref="G643">IF(_xlfn.XLOOKUP(C643,customers!A642:$A$1001,customers!C642:$C$1001,,0)=0,"",(_xlfn.XLOOKUP(C643,customers!A642:$A$1001,customers!C642:$C$1001,,0)))</f>
        <v>ybasillht@theguardian.com</v>
      </c>
      <c r="H643" s="2" t="str">
        <f>_xlfn.XLOOKUP(C643,customers!$A$1:$A$1001,customers!$G$1:$G$1001,,0)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8">
        <f>INDEX([1]products!$A$1:$G$49,MATCH([1]orders!$D643,[1]products!$A$1:$A$49,0),MATCH([1]orders!K$1,[1]products!$A$1:$G$1,0))</f>
        <v>1</v>
      </c>
      <c r="L643" s="4">
        <f>INDEX(products!$A$1:$G$49,MATCH(orders!$D643,products!$A$1:$A$49,0),MATCH(orders!L$1,products!$A$1:$G$1,0))</f>
        <v>11.95</v>
      </c>
      <c r="M643" s="4">
        <f t="shared" ref="M643:M706" si="30">L643*E643</f>
        <v>35.849999999999994</v>
      </c>
      <c r="N643" t="str">
        <f t="shared" ref="N643:N706" si="31">IF(I643="Rob","Робуста",IF(I643="Exc","Эксцельса",IF(I643="Ara","Арабика",IF(I643="Lib","Либерика",""))))</f>
        <v>Робуста</v>
      </c>
      <c r="O643" t="str">
        <f t="shared" ref="O643:O706" si="32">IF(J643="M","Средняя",IF(J643="L","Легкая",IF(J643="D","Сильная","")))</f>
        <v>Легкая</v>
      </c>
      <c r="P643" t="str">
        <f>_xlfn.XLOOKUP(orders[[#This Row],[Customer ID]],customers!$A$1:$A$1001,customers!$I$1:$I$1001,,0)</f>
        <v>Yes</v>
      </c>
    </row>
    <row r="644" spans="1:16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_xlfn.XLOOKUP(C644,customers!$A$1:$A$1001,customers!$B$1:$B$1001,,0)</f>
        <v>Maggy Baistow</v>
      </c>
      <c r="G644" s="2" t="str" cm="1">
        <f t="array" ref="G644">IF(_xlfn.XLOOKUP(C644,customers!A643:$A$1001,customers!C643:$C$1001,,0)=0,"",(_xlfn.XLOOKUP(C644,customers!A643:$A$1001,customers!C643:$C$1001,,0)))</f>
        <v>mbaistowhu@i2i.jp</v>
      </c>
      <c r="H644" s="2" t="str">
        <f>_xlfn.XLOOKUP(C644,customers!$A$1:$A$1001,customers!$G$1:$G$1001,,0)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8">
        <f>INDEX([1]products!$A$1:$G$49,MATCH([1]orders!$D644,[1]products!$A$1:$A$49,0),MATCH([1]orders!K$1,[1]products!$A$1:$G$1,0))</f>
        <v>0.2</v>
      </c>
      <c r="L644" s="4">
        <f>INDEX(products!$A$1:$G$49,MATCH(orders!$D644,products!$A$1:$A$49,0),MATCH(orders!L$1,products!$A$1:$G$1,0))</f>
        <v>4.125</v>
      </c>
      <c r="M644" s="4">
        <f t="shared" si="30"/>
        <v>8.25</v>
      </c>
      <c r="N644" t="str">
        <f t="shared" si="31"/>
        <v>Эксцельса</v>
      </c>
      <c r="O644" t="str">
        <f t="shared" si="32"/>
        <v>Средняя</v>
      </c>
      <c r="P644" t="str">
        <f>_xlfn.XLOOKUP(orders[[#This Row],[Customer ID]],customers!$A$1:$A$1001,customers!$I$1:$I$1001,,0)</f>
        <v>Yes</v>
      </c>
    </row>
    <row r="645" spans="1:16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_xlfn.XLOOKUP(C645,customers!$A$1:$A$1001,customers!$B$1:$B$1001,,0)</f>
        <v>Courtney Pallant</v>
      </c>
      <c r="G645" s="2" t="str" cm="1">
        <f t="array" ref="G645">IF(_xlfn.XLOOKUP(C645,customers!A644:$A$1001,customers!C644:$C$1001,,0)=0,"",(_xlfn.XLOOKUP(C645,customers!A644:$A$1001,customers!C644:$C$1001,,0)))</f>
        <v>cpallanthv@typepad.com</v>
      </c>
      <c r="H645" s="2" t="str">
        <f>_xlfn.XLOOKUP(C645,customers!$A$1:$A$1001,customers!$G$1:$G$1001,,0)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8">
        <f>INDEX([1]products!$A$1:$G$49,MATCH([1]orders!$D645,[1]products!$A$1:$A$49,0),MATCH([1]orders!K$1,[1]products!$A$1:$G$1,0))</f>
        <v>2.5</v>
      </c>
      <c r="L645" s="4">
        <f>INDEX(products!$A$1:$G$49,MATCH(orders!$D645,products!$A$1:$A$49,0),MATCH(orders!L$1,products!$A$1:$G$1,0))</f>
        <v>34.154999999999994</v>
      </c>
      <c r="M645" s="4">
        <f t="shared" si="30"/>
        <v>102.46499999999997</v>
      </c>
      <c r="N645" t="str">
        <f t="shared" si="31"/>
        <v>Эксцельса</v>
      </c>
      <c r="O645" t="str">
        <f t="shared" si="32"/>
        <v>Легкая</v>
      </c>
      <c r="P645" t="str">
        <f>_xlfn.XLOOKUP(orders[[#This Row],[Customer ID]],customers!$A$1:$A$1001,customers!$I$1:$I$1001,,0)</f>
        <v>Yes</v>
      </c>
    </row>
    <row r="646" spans="1:16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_xlfn.XLOOKUP(C646,customers!$A$1:$A$1001,customers!$B$1:$B$1001,,0)</f>
        <v>Marne Mingey</v>
      </c>
      <c r="G646" s="2" t="str" cm="1">
        <f t="array" ref="G646">IF(_xlfn.XLOOKUP(C646,customers!A645:$A$1001,customers!C645:$C$1001,,0)=0,"",(_xlfn.XLOOKUP(C646,customers!A645:$A$1001,customers!C645:$C$1001,,0)))</f>
        <v/>
      </c>
      <c r="H646" s="2" t="str">
        <f>_xlfn.XLOOKUP(C646,customers!$A$1:$A$1001,customers!$G$1:$G$1001,,0)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8">
        <f>INDEX([1]products!$A$1:$G$49,MATCH([1]orders!$D646,[1]products!$A$1:$A$49,0),MATCH([1]orders!K$1,[1]products!$A$1:$G$1,0))</f>
        <v>2.5</v>
      </c>
      <c r="L646" s="4">
        <f>INDEX(products!$A$1:$G$49,MATCH(orders!$D646,products!$A$1:$A$49,0),MATCH(orders!L$1,products!$A$1:$G$1,0))</f>
        <v>20.584999999999997</v>
      </c>
      <c r="M646" s="4">
        <f t="shared" si="30"/>
        <v>41.169999999999995</v>
      </c>
      <c r="N646" t="str">
        <f t="shared" si="31"/>
        <v>Робуста</v>
      </c>
      <c r="O646" t="str">
        <f t="shared" si="32"/>
        <v>Сильная</v>
      </c>
      <c r="P646" t="str">
        <f>_xlfn.XLOOKUP(orders[[#This Row],[Customer ID]],customers!$A$1:$A$1001,customers!$I$1:$I$1001,,0)</f>
        <v>No</v>
      </c>
    </row>
    <row r="647" spans="1:16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_xlfn.XLOOKUP(C647,customers!$A$1:$A$1001,customers!$B$1:$B$1001,,0)</f>
        <v>Denny O' Ronan</v>
      </c>
      <c r="G647" s="2" t="str" cm="1">
        <f t="array" ref="G647">IF(_xlfn.XLOOKUP(C647,customers!A646:$A$1001,customers!C646:$C$1001,,0)=0,"",(_xlfn.XLOOKUP(C647,customers!A646:$A$1001,customers!C646:$C$1001,,0)))</f>
        <v>dohx@redcross.org</v>
      </c>
      <c r="H647" s="2" t="str">
        <f>_xlfn.XLOOKUP(C647,customers!$A$1:$A$1001,customers!$G$1:$G$1001,,0)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8">
        <f>INDEX([1]products!$A$1:$G$49,MATCH([1]orders!$D647,[1]products!$A$1:$A$49,0),MATCH([1]orders!K$1,[1]products!$A$1:$G$1,0))</f>
        <v>2.5</v>
      </c>
      <c r="L647" s="4">
        <f>INDEX(products!$A$1:$G$49,MATCH(orders!$D647,products!$A$1:$A$49,0),MATCH(orders!L$1,products!$A$1:$G$1,0))</f>
        <v>22.884999999999998</v>
      </c>
      <c r="M647" s="4">
        <f t="shared" si="30"/>
        <v>68.655000000000001</v>
      </c>
      <c r="N647" t="str">
        <f t="shared" si="31"/>
        <v>Арабика</v>
      </c>
      <c r="O647" t="str">
        <f t="shared" si="32"/>
        <v>Сильная</v>
      </c>
      <c r="P647" t="str">
        <f>_xlfn.XLOOKUP(orders[[#This Row],[Customer ID]],customers!$A$1:$A$1001,customers!$I$1:$I$1001,,0)</f>
        <v>Yes</v>
      </c>
    </row>
    <row r="648" spans="1:16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_xlfn.XLOOKUP(C648,customers!$A$1:$A$1001,customers!$B$1:$B$1001,,0)</f>
        <v>Dottie Rallin</v>
      </c>
      <c r="G648" s="2" t="str" cm="1">
        <f t="array" ref="G648">IF(_xlfn.XLOOKUP(C648,customers!A647:$A$1001,customers!C647:$C$1001,,0)=0,"",(_xlfn.XLOOKUP(C648,customers!A647:$A$1001,customers!C647:$C$1001,,0)))</f>
        <v>drallinhy@howstuffworks.com</v>
      </c>
      <c r="H648" s="2" t="str">
        <f>_xlfn.XLOOKUP(C648,customers!$A$1:$A$1001,customers!$G$1:$G$1001,,0)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8">
        <f>INDEX([1]products!$A$1:$G$49,MATCH([1]orders!$D648,[1]products!$A$1:$A$49,0),MATCH([1]orders!K$1,[1]products!$A$1:$G$1,0))</f>
        <v>1</v>
      </c>
      <c r="L648" s="4">
        <f>INDEX(products!$A$1:$G$49,MATCH(orders!$D648,products!$A$1:$A$49,0),MATCH(orders!L$1,products!$A$1:$G$1,0))</f>
        <v>9.9499999999999993</v>
      </c>
      <c r="M648" s="4">
        <f t="shared" si="30"/>
        <v>9.9499999999999993</v>
      </c>
      <c r="N648" t="str">
        <f t="shared" si="31"/>
        <v>Арабика</v>
      </c>
      <c r="O648" t="str">
        <f t="shared" si="32"/>
        <v>Сильная</v>
      </c>
      <c r="P648" t="str">
        <f>_xlfn.XLOOKUP(orders[[#This Row],[Customer ID]],customers!$A$1:$A$1001,customers!$I$1:$I$1001,,0)</f>
        <v>Yes</v>
      </c>
    </row>
    <row r="649" spans="1:16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_xlfn.XLOOKUP(C649,customers!$A$1:$A$1001,customers!$B$1:$B$1001,,0)</f>
        <v>Ardith Chill</v>
      </c>
      <c r="G649" s="2" t="str" cm="1">
        <f t="array" ref="G649">IF(_xlfn.XLOOKUP(C649,customers!A648:$A$1001,customers!C648:$C$1001,,0)=0,"",(_xlfn.XLOOKUP(C649,customers!A648:$A$1001,customers!C648:$C$1001,,0)))</f>
        <v>achillhz@epa.gov</v>
      </c>
      <c r="H649" s="2" t="str">
        <f>_xlfn.XLOOKUP(C649,customers!$A$1:$A$1001,customers!$G$1:$G$1001,,0)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8">
        <f>INDEX([1]products!$A$1:$G$49,MATCH([1]orders!$D649,[1]products!$A$1:$A$49,0),MATCH([1]orders!K$1,[1]products!$A$1:$G$1,0))</f>
        <v>0.5</v>
      </c>
      <c r="L649" s="4">
        <f>INDEX(products!$A$1:$G$49,MATCH(orders!$D649,products!$A$1:$A$49,0),MATCH(orders!L$1,products!$A$1:$G$1,0))</f>
        <v>9.51</v>
      </c>
      <c r="M649" s="4">
        <f t="shared" si="30"/>
        <v>28.53</v>
      </c>
      <c r="N649" t="str">
        <f t="shared" si="31"/>
        <v>Либерика</v>
      </c>
      <c r="O649" t="str">
        <f t="shared" si="32"/>
        <v>Легкая</v>
      </c>
      <c r="P649" t="str">
        <f>_xlfn.XLOOKUP(orders[[#This Row],[Customer ID]],customers!$A$1:$A$1001,customers!$I$1:$I$1001,,0)</f>
        <v>Yes</v>
      </c>
    </row>
    <row r="650" spans="1:16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_xlfn.XLOOKUP(C650,customers!$A$1:$A$1001,customers!$B$1:$B$1001,,0)</f>
        <v>Tuckie Mathonnet</v>
      </c>
      <c r="G650" s="2" t="str" cm="1">
        <f t="array" ref="G650">IF(_xlfn.XLOOKUP(C650,customers!A649:$A$1001,customers!C649:$C$1001,,0)=0,"",(_xlfn.XLOOKUP(C650,customers!A649:$A$1001,customers!C649:$C$1001,,0)))</f>
        <v>tmathonneti0@google.co.jp</v>
      </c>
      <c r="H650" s="2" t="str">
        <f>_xlfn.XLOOKUP(C650,customers!$A$1:$A$1001,customers!$G$1:$G$1001,,0)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8">
        <f>INDEX([1]products!$A$1:$G$49,MATCH([1]orders!$D650,[1]products!$A$1:$A$49,0),MATCH([1]orders!K$1,[1]products!$A$1:$G$1,0))</f>
        <v>0.2</v>
      </c>
      <c r="L650" s="4">
        <f>INDEX(products!$A$1:$G$49,MATCH(orders!$D650,products!$A$1:$A$49,0),MATCH(orders!L$1,products!$A$1:$G$1,0))</f>
        <v>2.6849999999999996</v>
      </c>
      <c r="M650" s="4">
        <f t="shared" si="30"/>
        <v>16.11</v>
      </c>
      <c r="N650" t="str">
        <f t="shared" si="31"/>
        <v>Робуста</v>
      </c>
      <c r="O650" t="str">
        <f t="shared" si="32"/>
        <v>Сильная</v>
      </c>
      <c r="P650" t="str">
        <f>_xlfn.XLOOKUP(orders[[#This Row],[Customer ID]],customers!$A$1:$A$1001,customers!$I$1:$I$1001,,0)</f>
        <v>No</v>
      </c>
    </row>
    <row r="651" spans="1:16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_xlfn.XLOOKUP(C651,customers!$A$1:$A$1001,customers!$B$1:$B$1001,,0)</f>
        <v>Charmane Denys</v>
      </c>
      <c r="G651" s="2" t="str" cm="1">
        <f t="array" ref="G651">IF(_xlfn.XLOOKUP(C651,customers!A650:$A$1001,customers!C650:$C$1001,,0)=0,"",(_xlfn.XLOOKUP(C651,customers!A650:$A$1001,customers!C650:$C$1001,,0)))</f>
        <v>cdenysi1@is.gd</v>
      </c>
      <c r="H651" s="2" t="str">
        <f>_xlfn.XLOOKUP(C651,customers!$A$1:$A$1001,customers!$G$1:$G$1001,,0)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8">
        <f>INDEX([1]products!$A$1:$G$49,MATCH([1]orders!$D651,[1]products!$A$1:$A$49,0),MATCH([1]orders!K$1,[1]products!$A$1:$G$1,0))</f>
        <v>1</v>
      </c>
      <c r="L651" s="4">
        <f>INDEX(products!$A$1:$G$49,MATCH(orders!$D651,products!$A$1:$A$49,0),MATCH(orders!L$1,products!$A$1:$G$1,0))</f>
        <v>15.85</v>
      </c>
      <c r="M651" s="4">
        <f t="shared" si="30"/>
        <v>95.1</v>
      </c>
      <c r="N651" t="str">
        <f t="shared" si="31"/>
        <v>Либерика</v>
      </c>
      <c r="O651" t="str">
        <f t="shared" si="32"/>
        <v>Легкая</v>
      </c>
      <c r="P651" t="str">
        <f>_xlfn.XLOOKUP(orders[[#This Row],[Customer ID]],customers!$A$1:$A$1001,customers!$I$1:$I$1001,,0)</f>
        <v>No</v>
      </c>
    </row>
    <row r="652" spans="1:16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_xlfn.XLOOKUP(C652,customers!$A$1:$A$1001,customers!$B$1:$B$1001,,0)</f>
        <v>Cecily Stebbings</v>
      </c>
      <c r="G652" s="2" t="str" cm="1">
        <f t="array" ref="G652">IF(_xlfn.XLOOKUP(C652,customers!A651:$A$1001,customers!C651:$C$1001,,0)=0,"",(_xlfn.XLOOKUP(C652,customers!A651:$A$1001,customers!C651:$C$1001,,0)))</f>
        <v>cstebbingsi2@drupal.org</v>
      </c>
      <c r="H652" s="2" t="str">
        <f>_xlfn.XLOOKUP(C652,customers!$A$1:$A$1001,customers!$G$1:$G$1001,,0)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8">
        <f>INDEX([1]products!$A$1:$G$49,MATCH([1]orders!$D652,[1]products!$A$1:$A$49,0),MATCH([1]orders!K$1,[1]products!$A$1:$G$1,0))</f>
        <v>0.5</v>
      </c>
      <c r="L652" s="4">
        <f>INDEX(products!$A$1:$G$49,MATCH(orders!$D652,products!$A$1:$A$49,0),MATCH(orders!L$1,products!$A$1:$G$1,0))</f>
        <v>5.3699999999999992</v>
      </c>
      <c r="M652" s="4">
        <f t="shared" si="30"/>
        <v>5.3699999999999992</v>
      </c>
      <c r="N652" t="str">
        <f t="shared" si="31"/>
        <v>Робуста</v>
      </c>
      <c r="O652" t="str">
        <f t="shared" si="32"/>
        <v>Сильная</v>
      </c>
      <c r="P652" t="str">
        <f>_xlfn.XLOOKUP(orders[[#This Row],[Customer ID]],customers!$A$1:$A$1001,customers!$I$1:$I$1001,,0)</f>
        <v>Yes</v>
      </c>
    </row>
    <row r="653" spans="1:16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_xlfn.XLOOKUP(C653,customers!$A$1:$A$1001,customers!$B$1:$B$1001,,0)</f>
        <v>Giana Tonnesen</v>
      </c>
      <c r="G653" s="2" t="str" cm="1">
        <f t="array" ref="G653">IF(_xlfn.XLOOKUP(C653,customers!A652:$A$1001,customers!C652:$C$1001,,0)=0,"",(_xlfn.XLOOKUP(C653,customers!A652:$A$1001,customers!C652:$C$1001,,0)))</f>
        <v/>
      </c>
      <c r="H653" s="2" t="str">
        <f>_xlfn.XLOOKUP(C653,customers!$A$1:$A$1001,customers!$G$1:$G$1001,,0)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8">
        <f>INDEX([1]products!$A$1:$G$49,MATCH([1]orders!$D653,[1]products!$A$1:$A$49,0),MATCH([1]orders!K$1,[1]products!$A$1:$G$1,0))</f>
        <v>1</v>
      </c>
      <c r="L653" s="4">
        <f>INDEX(products!$A$1:$G$49,MATCH(orders!$D653,products!$A$1:$A$49,0),MATCH(orders!L$1,products!$A$1:$G$1,0))</f>
        <v>11.95</v>
      </c>
      <c r="M653" s="4">
        <f t="shared" si="30"/>
        <v>47.8</v>
      </c>
      <c r="N653" t="str">
        <f t="shared" si="31"/>
        <v>Робуста</v>
      </c>
      <c r="O653" t="str">
        <f t="shared" si="32"/>
        <v>Легкая</v>
      </c>
      <c r="P653" t="str">
        <f>_xlfn.XLOOKUP(orders[[#This Row],[Customer ID]],customers!$A$1:$A$1001,customers!$I$1:$I$1001,,0)</f>
        <v>No</v>
      </c>
    </row>
    <row r="654" spans="1:16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_xlfn.XLOOKUP(C654,customers!$A$1:$A$1001,customers!$B$1:$B$1001,,0)</f>
        <v>Rhetta Zywicki</v>
      </c>
      <c r="G654" s="2" t="str" cm="1">
        <f t="array" ref="G654">IF(_xlfn.XLOOKUP(C654,customers!A653:$A$1001,customers!C653:$C$1001,,0)=0,"",(_xlfn.XLOOKUP(C654,customers!A653:$A$1001,customers!C653:$C$1001,,0)))</f>
        <v>rzywickii4@ifeng.com</v>
      </c>
      <c r="H654" s="2" t="str">
        <f>_xlfn.XLOOKUP(C654,customers!$A$1:$A$1001,customers!$G$1:$G$1001,,0)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8">
        <f>INDEX([1]products!$A$1:$G$49,MATCH([1]orders!$D654,[1]products!$A$1:$A$49,0),MATCH([1]orders!K$1,[1]products!$A$1:$G$1,0))</f>
        <v>1</v>
      </c>
      <c r="L654" s="4">
        <f>INDEX(products!$A$1:$G$49,MATCH(orders!$D654,products!$A$1:$A$49,0),MATCH(orders!L$1,products!$A$1:$G$1,0))</f>
        <v>15.85</v>
      </c>
      <c r="M654" s="4">
        <f t="shared" si="30"/>
        <v>63.4</v>
      </c>
      <c r="N654" t="str">
        <f t="shared" si="31"/>
        <v>Либерика</v>
      </c>
      <c r="O654" t="str">
        <f t="shared" si="32"/>
        <v>Легкая</v>
      </c>
      <c r="P654" t="str">
        <f>_xlfn.XLOOKUP(orders[[#This Row],[Customer ID]],customers!$A$1:$A$1001,customers!$I$1:$I$1001,,0)</f>
        <v>No</v>
      </c>
    </row>
    <row r="655" spans="1:16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_xlfn.XLOOKUP(C655,customers!$A$1:$A$1001,customers!$B$1:$B$1001,,0)</f>
        <v>Almeria Burgett</v>
      </c>
      <c r="G655" s="2" t="str" cm="1">
        <f t="array" ref="G655">IF(_xlfn.XLOOKUP(C655,customers!A654:$A$1001,customers!C654:$C$1001,,0)=0,"",(_xlfn.XLOOKUP(C655,customers!A654:$A$1001,customers!C654:$C$1001,,0)))</f>
        <v>aburgetti5@moonfruit.com</v>
      </c>
      <c r="H655" s="2" t="str">
        <f>_xlfn.XLOOKUP(C655,customers!$A$1:$A$1001,customers!$G$1:$G$1001,,0)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8">
        <f>INDEX([1]products!$A$1:$G$49,MATCH([1]orders!$D655,[1]products!$A$1:$A$49,0),MATCH([1]orders!K$1,[1]products!$A$1:$G$1,0))</f>
        <v>2.5</v>
      </c>
      <c r="L655" s="4">
        <f>INDEX(products!$A$1:$G$49,MATCH(orders!$D655,products!$A$1:$A$49,0),MATCH(orders!L$1,products!$A$1:$G$1,0))</f>
        <v>25.874999999999996</v>
      </c>
      <c r="M655" s="4">
        <f t="shared" si="30"/>
        <v>103.49999999999999</v>
      </c>
      <c r="N655" t="str">
        <f t="shared" si="31"/>
        <v>Арабика</v>
      </c>
      <c r="O655" t="str">
        <f t="shared" si="32"/>
        <v>Средняя</v>
      </c>
      <c r="P655" t="str">
        <f>_xlfn.XLOOKUP(orders[[#This Row],[Customer ID]],customers!$A$1:$A$1001,customers!$I$1:$I$1001,,0)</f>
        <v>No</v>
      </c>
    </row>
    <row r="656" spans="1:16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_xlfn.XLOOKUP(C656,customers!$A$1:$A$1001,customers!$B$1:$B$1001,,0)</f>
        <v>Marvin Malloy</v>
      </c>
      <c r="G656" s="2" t="str" cm="1">
        <f t="array" ref="G656">IF(_xlfn.XLOOKUP(C656,customers!A655:$A$1001,customers!C655:$C$1001,,0)=0,"",(_xlfn.XLOOKUP(C656,customers!A655:$A$1001,customers!C655:$C$1001,,0)))</f>
        <v>mmalloyi6@seattletimes.com</v>
      </c>
      <c r="H656" s="2" t="str">
        <f>_xlfn.XLOOKUP(C656,customers!$A$1:$A$1001,customers!$G$1:$G$1001,,0)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8">
        <f>INDEX([1]products!$A$1:$G$49,MATCH([1]orders!$D656,[1]products!$A$1:$A$49,0),MATCH([1]orders!K$1,[1]products!$A$1:$G$1,0))</f>
        <v>2.5</v>
      </c>
      <c r="L656" s="4">
        <f>INDEX(products!$A$1:$G$49,MATCH(orders!$D656,products!$A$1:$A$49,0),MATCH(orders!L$1,products!$A$1:$G$1,0))</f>
        <v>22.884999999999998</v>
      </c>
      <c r="M656" s="4">
        <f t="shared" si="30"/>
        <v>68.655000000000001</v>
      </c>
      <c r="N656" t="str">
        <f t="shared" si="31"/>
        <v>Арабика</v>
      </c>
      <c r="O656" t="str">
        <f t="shared" si="32"/>
        <v>Сильная</v>
      </c>
      <c r="P656" t="str">
        <f>_xlfn.XLOOKUP(orders[[#This Row],[Customer ID]],customers!$A$1:$A$1001,customers!$I$1:$I$1001,,0)</f>
        <v>No</v>
      </c>
    </row>
    <row r="657" spans="1:16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_xlfn.XLOOKUP(C657,customers!$A$1:$A$1001,customers!$B$1:$B$1001,,0)</f>
        <v>Maxim McParland</v>
      </c>
      <c r="G657" s="2" t="str" cm="1">
        <f t="array" ref="G657">IF(_xlfn.XLOOKUP(C657,customers!A656:$A$1001,customers!C656:$C$1001,,0)=0,"",(_xlfn.XLOOKUP(C657,customers!A656:$A$1001,customers!C656:$C$1001,,0)))</f>
        <v>mmcparlandi7@w3.org</v>
      </c>
      <c r="H657" s="2" t="str">
        <f>_xlfn.XLOOKUP(C657,customers!$A$1:$A$1001,customers!$G$1:$G$1001,,0)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8">
        <f>INDEX([1]products!$A$1:$G$49,MATCH([1]orders!$D657,[1]products!$A$1:$A$49,0),MATCH([1]orders!K$1,[1]products!$A$1:$G$1,0))</f>
        <v>2.5</v>
      </c>
      <c r="L657" s="4">
        <f>INDEX(products!$A$1:$G$49,MATCH(orders!$D657,products!$A$1:$A$49,0),MATCH(orders!L$1,products!$A$1:$G$1,0))</f>
        <v>22.884999999999998</v>
      </c>
      <c r="M657" s="4">
        <f t="shared" si="30"/>
        <v>45.769999999999996</v>
      </c>
      <c r="N657" t="str">
        <f t="shared" si="31"/>
        <v>Робуста</v>
      </c>
      <c r="O657" t="str">
        <f t="shared" si="32"/>
        <v>Средняя</v>
      </c>
      <c r="P657" t="str">
        <f>_xlfn.XLOOKUP(orders[[#This Row],[Customer ID]],customers!$A$1:$A$1001,customers!$I$1:$I$1001,,0)</f>
        <v>Yes</v>
      </c>
    </row>
    <row r="658" spans="1:16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_xlfn.XLOOKUP(C658,customers!$A$1:$A$1001,customers!$B$1:$B$1001,,0)</f>
        <v>Sylas Jennaroy</v>
      </c>
      <c r="G658" s="2" t="str" cm="1">
        <f t="array" ref="G658">IF(_xlfn.XLOOKUP(C658,customers!A657:$A$1001,customers!C657:$C$1001,,0)=0,"",(_xlfn.XLOOKUP(C658,customers!A657:$A$1001,customers!C657:$C$1001,,0)))</f>
        <v>sjennaroyi8@purevolume.com</v>
      </c>
      <c r="H658" s="2" t="str">
        <f>_xlfn.XLOOKUP(C658,customers!$A$1:$A$1001,customers!$G$1:$G$1001,,0)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8">
        <f>INDEX([1]products!$A$1:$G$49,MATCH([1]orders!$D658,[1]products!$A$1:$A$49,0),MATCH([1]orders!K$1,[1]products!$A$1:$G$1,0))</f>
        <v>1</v>
      </c>
      <c r="L658" s="4">
        <f>INDEX(products!$A$1:$G$49,MATCH(orders!$D658,products!$A$1:$A$49,0),MATCH(orders!L$1,products!$A$1:$G$1,0))</f>
        <v>12.95</v>
      </c>
      <c r="M658" s="4">
        <f t="shared" si="30"/>
        <v>51.8</v>
      </c>
      <c r="N658" t="str">
        <f t="shared" si="31"/>
        <v>Либерика</v>
      </c>
      <c r="O658" t="str">
        <f t="shared" si="32"/>
        <v>Сильная</v>
      </c>
      <c r="P658" t="str">
        <f>_xlfn.XLOOKUP(orders[[#This Row],[Customer ID]],customers!$A$1:$A$1001,customers!$I$1:$I$1001,,0)</f>
        <v>No</v>
      </c>
    </row>
    <row r="659" spans="1:16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_xlfn.XLOOKUP(C659,customers!$A$1:$A$1001,customers!$B$1:$B$1001,,0)</f>
        <v>Wren Place</v>
      </c>
      <c r="G659" s="2" t="str" cm="1">
        <f t="array" ref="G659">IF(_xlfn.XLOOKUP(C659,customers!A658:$A$1001,customers!C658:$C$1001,,0)=0,"",(_xlfn.XLOOKUP(C659,customers!A658:$A$1001,customers!C658:$C$1001,,0)))</f>
        <v>wplacei9@wsj.com</v>
      </c>
      <c r="H659" s="2" t="str">
        <f>_xlfn.XLOOKUP(C659,customers!$A$1:$A$1001,customers!$G$1:$G$1001,,0)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8">
        <f>INDEX([1]products!$A$1:$G$49,MATCH([1]orders!$D659,[1]products!$A$1:$A$49,0),MATCH([1]orders!K$1,[1]products!$A$1:$G$1,0))</f>
        <v>0.5</v>
      </c>
      <c r="L659" s="4">
        <f>INDEX(products!$A$1:$G$49,MATCH(orders!$D659,products!$A$1:$A$49,0),MATCH(orders!L$1,products!$A$1:$G$1,0))</f>
        <v>6.75</v>
      </c>
      <c r="M659" s="4">
        <f t="shared" si="30"/>
        <v>13.5</v>
      </c>
      <c r="N659" t="str">
        <f t="shared" si="31"/>
        <v>Арабика</v>
      </c>
      <c r="O659" t="str">
        <f t="shared" si="32"/>
        <v>Средняя</v>
      </c>
      <c r="P659" t="str">
        <f>_xlfn.XLOOKUP(orders[[#This Row],[Customer ID]],customers!$A$1:$A$1001,customers!$I$1:$I$1001,,0)</f>
        <v>Yes</v>
      </c>
    </row>
    <row r="660" spans="1:16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_xlfn.XLOOKUP(C660,customers!$A$1:$A$1001,customers!$B$1:$B$1001,,0)</f>
        <v>Janella Millett</v>
      </c>
      <c r="G660" s="2" t="str" cm="1">
        <f t="array" ref="G660">IF(_xlfn.XLOOKUP(C660,customers!A659:$A$1001,customers!C659:$C$1001,,0)=0,"",(_xlfn.XLOOKUP(C660,customers!A659:$A$1001,customers!C659:$C$1001,,0)))</f>
        <v>jmillettik@addtoany.com</v>
      </c>
      <c r="H660" s="2" t="str">
        <f>_xlfn.XLOOKUP(C660,customers!$A$1:$A$1001,customers!$G$1:$G$1001,,0)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8">
        <f>INDEX([1]products!$A$1:$G$49,MATCH([1]orders!$D660,[1]products!$A$1:$A$49,0),MATCH([1]orders!K$1,[1]products!$A$1:$G$1,0))</f>
        <v>0.5</v>
      </c>
      <c r="L660" s="4">
        <f>INDEX(products!$A$1:$G$49,MATCH(orders!$D660,products!$A$1:$A$49,0),MATCH(orders!L$1,products!$A$1:$G$1,0))</f>
        <v>8.25</v>
      </c>
      <c r="M660" s="4">
        <f t="shared" si="30"/>
        <v>24.75</v>
      </c>
      <c r="N660" t="str">
        <f t="shared" si="31"/>
        <v>Эксцельса</v>
      </c>
      <c r="O660" t="str">
        <f t="shared" si="32"/>
        <v>Средняя</v>
      </c>
      <c r="P660" t="str">
        <f>_xlfn.XLOOKUP(orders[[#This Row],[Customer ID]],customers!$A$1:$A$1001,customers!$I$1:$I$1001,,0)</f>
        <v>Yes</v>
      </c>
    </row>
    <row r="661" spans="1:16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_xlfn.XLOOKUP(C661,customers!$A$1:$A$1001,customers!$B$1:$B$1001,,0)</f>
        <v>Dollie Gadsden</v>
      </c>
      <c r="G661" s="2" t="str" cm="1">
        <f t="array" ref="G661">IF(_xlfn.XLOOKUP(C661,customers!A660:$A$1001,customers!C660:$C$1001,,0)=0,"",(_xlfn.XLOOKUP(C661,customers!A660:$A$1001,customers!C660:$C$1001,,0)))</f>
        <v>dgadsdenib@google.com.hk</v>
      </c>
      <c r="H661" s="2" t="str">
        <f>_xlfn.XLOOKUP(C661,customers!$A$1:$A$1001,customers!$G$1:$G$1001,,0)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8">
        <f>INDEX([1]products!$A$1:$G$49,MATCH([1]orders!$D661,[1]products!$A$1:$A$49,0),MATCH([1]orders!K$1,[1]products!$A$1:$G$1,0))</f>
        <v>2.5</v>
      </c>
      <c r="L661" s="4">
        <f>INDEX(products!$A$1:$G$49,MATCH(orders!$D661,products!$A$1:$A$49,0),MATCH(orders!L$1,products!$A$1:$G$1,0))</f>
        <v>22.884999999999998</v>
      </c>
      <c r="M661" s="4">
        <f t="shared" si="30"/>
        <v>45.769999999999996</v>
      </c>
      <c r="N661" t="str">
        <f t="shared" si="31"/>
        <v>Арабика</v>
      </c>
      <c r="O661" t="str">
        <f t="shared" si="32"/>
        <v>Сильная</v>
      </c>
      <c r="P661" t="str">
        <f>_xlfn.XLOOKUP(orders[[#This Row],[Customer ID]],customers!$A$1:$A$1001,customers!$I$1:$I$1001,,0)</f>
        <v>Yes</v>
      </c>
    </row>
    <row r="662" spans="1:16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_xlfn.XLOOKUP(C662,customers!$A$1:$A$1001,customers!$B$1:$B$1001,,0)</f>
        <v>Val Wakelin</v>
      </c>
      <c r="G662" s="2" t="str" cm="1">
        <f t="array" ref="G662">IF(_xlfn.XLOOKUP(C662,customers!A661:$A$1001,customers!C661:$C$1001,,0)=0,"",(_xlfn.XLOOKUP(C662,customers!A661:$A$1001,customers!C661:$C$1001,,0)))</f>
        <v>vwakelinic@unesco.org</v>
      </c>
      <c r="H662" s="2" t="str">
        <f>_xlfn.XLOOKUP(C662,customers!$A$1:$A$1001,customers!$G$1:$G$1001,,0)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8">
        <f>INDEX([1]products!$A$1:$G$49,MATCH([1]orders!$D662,[1]products!$A$1:$A$49,0),MATCH([1]orders!K$1,[1]products!$A$1:$G$1,0))</f>
        <v>0.5</v>
      </c>
      <c r="L662" s="4">
        <f>INDEX(products!$A$1:$G$49,MATCH(orders!$D662,products!$A$1:$A$49,0),MATCH(orders!L$1,products!$A$1:$G$1,0))</f>
        <v>8.91</v>
      </c>
      <c r="M662" s="4">
        <f t="shared" si="30"/>
        <v>53.46</v>
      </c>
      <c r="N662" t="str">
        <f t="shared" si="31"/>
        <v>Эксцельса</v>
      </c>
      <c r="O662" t="str">
        <f t="shared" si="32"/>
        <v>Легкая</v>
      </c>
      <c r="P662" t="str">
        <f>_xlfn.XLOOKUP(orders[[#This Row],[Customer ID]],customers!$A$1:$A$1001,customers!$I$1:$I$1001,,0)</f>
        <v>No</v>
      </c>
    </row>
    <row r="663" spans="1:16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_xlfn.XLOOKUP(C663,customers!$A$1:$A$1001,customers!$B$1:$B$1001,,0)</f>
        <v>Annie Campsall</v>
      </c>
      <c r="G663" s="2" t="str" cm="1">
        <f t="array" ref="G663">IF(_xlfn.XLOOKUP(C663,customers!A662:$A$1001,customers!C662:$C$1001,,0)=0,"",(_xlfn.XLOOKUP(C663,customers!A662:$A$1001,customers!C662:$C$1001,,0)))</f>
        <v>acampsallid@zimbio.com</v>
      </c>
      <c r="H663" s="2" t="str">
        <f>_xlfn.XLOOKUP(C663,customers!$A$1:$A$1001,customers!$G$1:$G$1001,,0)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8">
        <f>INDEX([1]products!$A$1:$G$49,MATCH([1]orders!$D663,[1]products!$A$1:$A$49,0),MATCH([1]orders!K$1,[1]products!$A$1:$G$1,0))</f>
        <v>0.2</v>
      </c>
      <c r="L663" s="4">
        <f>INDEX(products!$A$1:$G$49,MATCH(orders!$D663,products!$A$1:$A$49,0),MATCH(orders!L$1,products!$A$1:$G$1,0))</f>
        <v>3.375</v>
      </c>
      <c r="M663" s="4">
        <f t="shared" si="30"/>
        <v>20.25</v>
      </c>
      <c r="N663" t="str">
        <f t="shared" si="31"/>
        <v>Арабика</v>
      </c>
      <c r="O663" t="str">
        <f t="shared" si="32"/>
        <v>Средняя</v>
      </c>
      <c r="P663" t="str">
        <f>_xlfn.XLOOKUP(orders[[#This Row],[Customer ID]],customers!$A$1:$A$1001,customers!$I$1:$I$1001,,0)</f>
        <v>Yes</v>
      </c>
    </row>
    <row r="664" spans="1:16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_xlfn.XLOOKUP(C664,customers!$A$1:$A$1001,customers!$B$1:$B$1001,,0)</f>
        <v>Shermy Moseby</v>
      </c>
      <c r="G664" s="2" t="str" cm="1">
        <f t="array" ref="G664">IF(_xlfn.XLOOKUP(C664,customers!A663:$A$1001,customers!C663:$C$1001,,0)=0,"",(_xlfn.XLOOKUP(C664,customers!A663:$A$1001,customers!C663:$C$1001,,0)))</f>
        <v>smosebyie@stanford.edu</v>
      </c>
      <c r="H664" s="2" t="str">
        <f>_xlfn.XLOOKUP(C664,customers!$A$1:$A$1001,customers!$G$1:$G$1001,,0)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8">
        <f>INDEX([1]products!$A$1:$G$49,MATCH([1]orders!$D664,[1]products!$A$1:$A$49,0),MATCH([1]orders!K$1,[1]products!$A$1:$G$1,0))</f>
        <v>2.5</v>
      </c>
      <c r="L664" s="4">
        <f>INDEX(products!$A$1:$G$49,MATCH(orders!$D664,products!$A$1:$A$49,0),MATCH(orders!L$1,products!$A$1:$G$1,0))</f>
        <v>29.784999999999997</v>
      </c>
      <c r="M664" s="4">
        <f t="shared" si="30"/>
        <v>148.92499999999998</v>
      </c>
      <c r="N664" t="str">
        <f t="shared" si="31"/>
        <v>Либерика</v>
      </c>
      <c r="O664" t="str">
        <f t="shared" si="32"/>
        <v>Сильная</v>
      </c>
      <c r="P664" t="str">
        <f>_xlfn.XLOOKUP(orders[[#This Row],[Customer ID]],customers!$A$1:$A$1001,customers!$I$1:$I$1001,,0)</f>
        <v>No</v>
      </c>
    </row>
    <row r="665" spans="1:16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_xlfn.XLOOKUP(C665,customers!$A$1:$A$1001,customers!$B$1:$B$1001,,0)</f>
        <v>Corrie Wass</v>
      </c>
      <c r="G665" s="2" t="str" cm="1">
        <f t="array" ref="G665">IF(_xlfn.XLOOKUP(C665,customers!A664:$A$1001,customers!C664:$C$1001,,0)=0,"",(_xlfn.XLOOKUP(C665,customers!A664:$A$1001,customers!C664:$C$1001,,0)))</f>
        <v>cwassif@prweb.com</v>
      </c>
      <c r="H665" s="2" t="str">
        <f>_xlfn.XLOOKUP(C665,customers!$A$1:$A$1001,customers!$G$1:$G$1001,,0)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8">
        <f>INDEX([1]products!$A$1:$G$49,MATCH([1]orders!$D665,[1]products!$A$1:$A$49,0),MATCH([1]orders!K$1,[1]products!$A$1:$G$1,0))</f>
        <v>1</v>
      </c>
      <c r="L665" s="4">
        <f>INDEX(products!$A$1:$G$49,MATCH(orders!$D665,products!$A$1:$A$49,0),MATCH(orders!L$1,products!$A$1:$G$1,0))</f>
        <v>11.25</v>
      </c>
      <c r="M665" s="4">
        <f t="shared" si="30"/>
        <v>67.5</v>
      </c>
      <c r="N665" t="str">
        <f t="shared" si="31"/>
        <v>Арабика</v>
      </c>
      <c r="O665" t="str">
        <f t="shared" si="32"/>
        <v>Средняя</v>
      </c>
      <c r="P665" t="str">
        <f>_xlfn.XLOOKUP(orders[[#This Row],[Customer ID]],customers!$A$1:$A$1001,customers!$I$1:$I$1001,,0)</f>
        <v>No</v>
      </c>
    </row>
    <row r="666" spans="1:16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_xlfn.XLOOKUP(C666,customers!$A$1:$A$1001,customers!$B$1:$B$1001,,0)</f>
        <v>Ira Sjostrom</v>
      </c>
      <c r="G666" s="2" t="str" cm="1">
        <f t="array" ref="G666">IF(_xlfn.XLOOKUP(C666,customers!A665:$A$1001,customers!C665:$C$1001,,0)=0,"",(_xlfn.XLOOKUP(C666,customers!A665:$A$1001,customers!C665:$C$1001,,0)))</f>
        <v>isjostromig@pbs.org</v>
      </c>
      <c r="H666" s="2" t="str">
        <f>_xlfn.XLOOKUP(C666,customers!$A$1:$A$1001,customers!$G$1:$G$1001,,0)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8">
        <f>INDEX([1]products!$A$1:$G$49,MATCH([1]orders!$D666,[1]products!$A$1:$A$49,0),MATCH([1]orders!K$1,[1]products!$A$1:$G$1,0))</f>
        <v>1</v>
      </c>
      <c r="L666" s="4">
        <f>INDEX(products!$A$1:$G$49,MATCH(orders!$D666,products!$A$1:$A$49,0),MATCH(orders!L$1,products!$A$1:$G$1,0))</f>
        <v>12.15</v>
      </c>
      <c r="M666" s="4">
        <f t="shared" si="30"/>
        <v>72.900000000000006</v>
      </c>
      <c r="N666" t="str">
        <f t="shared" si="31"/>
        <v>Эксцельса</v>
      </c>
      <c r="O666" t="str">
        <f t="shared" si="32"/>
        <v>Сильная</v>
      </c>
      <c r="P666" t="str">
        <f>_xlfn.XLOOKUP(orders[[#This Row],[Customer ID]],customers!$A$1:$A$1001,customers!$I$1:$I$1001,,0)</f>
        <v>No</v>
      </c>
    </row>
    <row r="667" spans="1:16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_xlfn.XLOOKUP(C667,customers!$A$1:$A$1001,customers!$B$1:$B$1001,,0)</f>
        <v>Ira Sjostrom</v>
      </c>
      <c r="G667" s="2" t="str" cm="1">
        <f t="array" ref="G667">IF(_xlfn.XLOOKUP(C667,customers!A666:$A$1001,customers!C666:$C$1001,,0)=0,"",(_xlfn.XLOOKUP(C667,customers!A666:$A$1001,customers!C666:$C$1001,,0)))</f>
        <v>isjostromig@pbs.org</v>
      </c>
      <c r="H667" s="2" t="str">
        <f>_xlfn.XLOOKUP(C667,customers!$A$1:$A$1001,customers!$G$1:$G$1001,,0)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8">
        <f>INDEX([1]products!$A$1:$G$49,MATCH([1]orders!$D667,[1]products!$A$1:$A$49,0),MATCH([1]orders!K$1,[1]products!$A$1:$G$1,0))</f>
        <v>0.2</v>
      </c>
      <c r="L667" s="4">
        <f>INDEX(products!$A$1:$G$49,MATCH(orders!$D667,products!$A$1:$A$49,0),MATCH(orders!L$1,products!$A$1:$G$1,0))</f>
        <v>3.8849999999999998</v>
      </c>
      <c r="M667" s="4">
        <f t="shared" si="30"/>
        <v>7.77</v>
      </c>
      <c r="N667" t="str">
        <f t="shared" si="31"/>
        <v>Либерика</v>
      </c>
      <c r="O667" t="str">
        <f t="shared" si="32"/>
        <v>Сильная</v>
      </c>
      <c r="P667" t="str">
        <f>_xlfn.XLOOKUP(orders[[#This Row],[Customer ID]],customers!$A$1:$A$1001,customers!$I$1:$I$1001,,0)</f>
        <v>No</v>
      </c>
    </row>
    <row r="668" spans="1:16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_xlfn.XLOOKUP(C668,customers!$A$1:$A$1001,customers!$B$1:$B$1001,,0)</f>
        <v>Jermaine Branchett</v>
      </c>
      <c r="G668" s="2" t="str" cm="1">
        <f t="array" ref="G668">IF(_xlfn.XLOOKUP(C668,customers!A667:$A$1001,customers!C667:$C$1001,,0)=0,"",(_xlfn.XLOOKUP(C668,customers!A667:$A$1001,customers!C667:$C$1001,,0)))</f>
        <v>jbranchettii@bravesites.com</v>
      </c>
      <c r="H668" s="2" t="str">
        <f>_xlfn.XLOOKUP(C668,customers!$A$1:$A$1001,customers!$G$1:$G$1001,,0)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8">
        <f>INDEX([1]products!$A$1:$G$49,MATCH([1]orders!$D668,[1]products!$A$1:$A$49,0),MATCH([1]orders!K$1,[1]products!$A$1:$G$1,0))</f>
        <v>2.5</v>
      </c>
      <c r="L668" s="4">
        <f>INDEX(products!$A$1:$G$49,MATCH(orders!$D668,products!$A$1:$A$49,0),MATCH(orders!L$1,products!$A$1:$G$1,0))</f>
        <v>22.884999999999998</v>
      </c>
      <c r="M668" s="4">
        <f t="shared" si="30"/>
        <v>91.539999999999992</v>
      </c>
      <c r="N668" t="str">
        <f t="shared" si="31"/>
        <v>Арабика</v>
      </c>
      <c r="O668" t="str">
        <f t="shared" si="32"/>
        <v>Сильная</v>
      </c>
      <c r="P668" t="str">
        <f>_xlfn.XLOOKUP(orders[[#This Row],[Customer ID]],customers!$A$1:$A$1001,customers!$I$1:$I$1001,,0)</f>
        <v>No</v>
      </c>
    </row>
    <row r="669" spans="1:16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_xlfn.XLOOKUP(C669,customers!$A$1:$A$1001,customers!$B$1:$B$1001,,0)</f>
        <v>Nissie Rudland</v>
      </c>
      <c r="G669" s="2" t="str" cm="1">
        <f t="array" ref="G669">IF(_xlfn.XLOOKUP(C669,customers!A668:$A$1001,customers!C668:$C$1001,,0)=0,"",(_xlfn.XLOOKUP(C669,customers!A668:$A$1001,customers!C668:$C$1001,,0)))</f>
        <v>nrudlandij@blogs.com</v>
      </c>
      <c r="H669" s="2" t="str">
        <f>_xlfn.XLOOKUP(C669,customers!$A$1:$A$1001,customers!$G$1:$G$1001,,0)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8">
        <f>INDEX([1]products!$A$1:$G$49,MATCH([1]orders!$D669,[1]products!$A$1:$A$49,0),MATCH([1]orders!K$1,[1]products!$A$1:$G$1,0))</f>
        <v>1</v>
      </c>
      <c r="L669" s="4">
        <f>INDEX(products!$A$1:$G$49,MATCH(orders!$D669,products!$A$1:$A$49,0),MATCH(orders!L$1,products!$A$1:$G$1,0))</f>
        <v>9.9499999999999993</v>
      </c>
      <c r="M669" s="4">
        <f t="shared" si="30"/>
        <v>59.699999999999996</v>
      </c>
      <c r="N669" t="str">
        <f t="shared" si="31"/>
        <v>Арабика</v>
      </c>
      <c r="O669" t="str">
        <f t="shared" si="32"/>
        <v>Сильная</v>
      </c>
      <c r="P669" t="str">
        <f>_xlfn.XLOOKUP(orders[[#This Row],[Customer ID]],customers!$A$1:$A$1001,customers!$I$1:$I$1001,,0)</f>
        <v>No</v>
      </c>
    </row>
    <row r="670" spans="1:16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_xlfn.XLOOKUP(C670,customers!$A$1:$A$1001,customers!$B$1:$B$1001,,0)</f>
        <v>Janella Millett</v>
      </c>
      <c r="G670" s="2" t="str" cm="1">
        <f t="array" ref="G670">IF(_xlfn.XLOOKUP(C670,customers!A669:$A$1001,customers!C669:$C$1001,,0)=0,"",(_xlfn.XLOOKUP(C670,customers!A669:$A$1001,customers!C669:$C$1001,,0)))</f>
        <v>jmillettik@addtoany.com</v>
      </c>
      <c r="H670" s="2" t="str">
        <f>_xlfn.XLOOKUP(C670,customers!$A$1:$A$1001,customers!$G$1:$G$1001,,0)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8">
        <f>INDEX([1]products!$A$1:$G$49,MATCH([1]orders!$D670,[1]products!$A$1:$A$49,0),MATCH([1]orders!K$1,[1]products!$A$1:$G$1,0))</f>
        <v>2.5</v>
      </c>
      <c r="L670" s="4">
        <f>INDEX(products!$A$1:$G$49,MATCH(orders!$D670,products!$A$1:$A$49,0),MATCH(orders!L$1,products!$A$1:$G$1,0))</f>
        <v>27.484999999999996</v>
      </c>
      <c r="M670" s="4">
        <f t="shared" si="30"/>
        <v>137.42499999999998</v>
      </c>
      <c r="N670" t="str">
        <f t="shared" si="31"/>
        <v>Робуста</v>
      </c>
      <c r="O670" t="str">
        <f t="shared" si="32"/>
        <v>Легкая</v>
      </c>
      <c r="P670" t="str">
        <f>_xlfn.XLOOKUP(orders[[#This Row],[Customer ID]],customers!$A$1:$A$1001,customers!$I$1:$I$1001,,0)</f>
        <v>Yes</v>
      </c>
    </row>
    <row r="671" spans="1:16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_xlfn.XLOOKUP(C671,customers!$A$1:$A$1001,customers!$B$1:$B$1001,,0)</f>
        <v>Ferdie Tourry</v>
      </c>
      <c r="G671" s="2" t="str" cm="1">
        <f t="array" ref="G671">IF(_xlfn.XLOOKUP(C671,customers!A670:$A$1001,customers!C670:$C$1001,,0)=0,"",(_xlfn.XLOOKUP(C671,customers!A670:$A$1001,customers!C670:$C$1001,,0)))</f>
        <v>ftourryil@google.de</v>
      </c>
      <c r="H671" s="2" t="str">
        <f>_xlfn.XLOOKUP(C671,customers!$A$1:$A$1001,customers!$G$1:$G$1001,,0)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8">
        <f>INDEX([1]products!$A$1:$G$49,MATCH([1]orders!$D671,[1]products!$A$1:$A$49,0),MATCH([1]orders!K$1,[1]products!$A$1:$G$1,0))</f>
        <v>2.5</v>
      </c>
      <c r="L671" s="4">
        <f>INDEX(products!$A$1:$G$49,MATCH(orders!$D671,products!$A$1:$A$49,0),MATCH(orders!L$1,products!$A$1:$G$1,0))</f>
        <v>33.464999999999996</v>
      </c>
      <c r="M671" s="4">
        <f t="shared" si="30"/>
        <v>66.929999999999993</v>
      </c>
      <c r="N671" t="str">
        <f t="shared" si="31"/>
        <v>Либерика</v>
      </c>
      <c r="O671" t="str">
        <f t="shared" si="32"/>
        <v>Средняя</v>
      </c>
      <c r="P671" t="str">
        <f>_xlfn.XLOOKUP(orders[[#This Row],[Customer ID]],customers!$A$1:$A$1001,customers!$I$1:$I$1001,,0)</f>
        <v>No</v>
      </c>
    </row>
    <row r="672" spans="1:16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_xlfn.XLOOKUP(C672,customers!$A$1:$A$1001,customers!$B$1:$B$1001,,0)</f>
        <v>Cecil Weatherall</v>
      </c>
      <c r="G672" s="2" t="str" cm="1">
        <f t="array" ref="G672">IF(_xlfn.XLOOKUP(C672,customers!A671:$A$1001,customers!C671:$C$1001,,0)=0,"",(_xlfn.XLOOKUP(C672,customers!A671:$A$1001,customers!C671:$C$1001,,0)))</f>
        <v>cweatherallim@toplist.cz</v>
      </c>
      <c r="H672" s="2" t="str">
        <f>_xlfn.XLOOKUP(C672,customers!$A$1:$A$1001,customers!$G$1:$G$1001,,0)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8">
        <f>INDEX([1]products!$A$1:$G$49,MATCH([1]orders!$D672,[1]products!$A$1:$A$49,0),MATCH([1]orders!K$1,[1]products!$A$1:$G$1,0))</f>
        <v>0.2</v>
      </c>
      <c r="L672" s="4">
        <f>INDEX(products!$A$1:$G$49,MATCH(orders!$D672,products!$A$1:$A$49,0),MATCH(orders!L$1,products!$A$1:$G$1,0))</f>
        <v>4.3650000000000002</v>
      </c>
      <c r="M672" s="4">
        <f t="shared" si="30"/>
        <v>13.095000000000001</v>
      </c>
      <c r="N672" t="str">
        <f t="shared" si="31"/>
        <v>Либерика</v>
      </c>
      <c r="O672" t="str">
        <f t="shared" si="32"/>
        <v>Средняя</v>
      </c>
      <c r="P672" t="str">
        <f>_xlfn.XLOOKUP(orders[[#This Row],[Customer ID]],customers!$A$1:$A$1001,customers!$I$1:$I$1001,,0)</f>
        <v>Yes</v>
      </c>
    </row>
    <row r="673" spans="1:16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_xlfn.XLOOKUP(C673,customers!$A$1:$A$1001,customers!$B$1:$B$1001,,0)</f>
        <v>Gale Heindrick</v>
      </c>
      <c r="G673" s="2" t="str" cm="1">
        <f t="array" ref="G673">IF(_xlfn.XLOOKUP(C673,customers!A672:$A$1001,customers!C672:$C$1001,,0)=0,"",(_xlfn.XLOOKUP(C673,customers!A672:$A$1001,customers!C672:$C$1001,,0)))</f>
        <v>gheindrickin@usda.gov</v>
      </c>
      <c r="H673" s="2" t="str">
        <f>_xlfn.XLOOKUP(C673,customers!$A$1:$A$1001,customers!$G$1:$G$1001,,0)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8">
        <f>INDEX([1]products!$A$1:$G$49,MATCH([1]orders!$D673,[1]products!$A$1:$A$49,0),MATCH([1]orders!K$1,[1]products!$A$1:$G$1,0))</f>
        <v>1</v>
      </c>
      <c r="L673" s="4">
        <f>INDEX(products!$A$1:$G$49,MATCH(orders!$D673,products!$A$1:$A$49,0),MATCH(orders!L$1,products!$A$1:$G$1,0))</f>
        <v>11.95</v>
      </c>
      <c r="M673" s="4">
        <f t="shared" si="30"/>
        <v>59.75</v>
      </c>
      <c r="N673" t="str">
        <f t="shared" si="31"/>
        <v>Робуста</v>
      </c>
      <c r="O673" t="str">
        <f t="shared" si="32"/>
        <v>Легкая</v>
      </c>
      <c r="P673" t="str">
        <f>_xlfn.XLOOKUP(orders[[#This Row],[Customer ID]],customers!$A$1:$A$1001,customers!$I$1:$I$1001,,0)</f>
        <v>No</v>
      </c>
    </row>
    <row r="674" spans="1:16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_xlfn.XLOOKUP(C674,customers!$A$1:$A$1001,customers!$B$1:$B$1001,,0)</f>
        <v>Layne Imason</v>
      </c>
      <c r="G674" s="2" t="str" cm="1">
        <f t="array" ref="G674">IF(_xlfn.XLOOKUP(C674,customers!A673:$A$1001,customers!C673:$C$1001,,0)=0,"",(_xlfn.XLOOKUP(C674,customers!A673:$A$1001,customers!C673:$C$1001,,0)))</f>
        <v>limasonio@discuz.net</v>
      </c>
      <c r="H674" s="2" t="str">
        <f>_xlfn.XLOOKUP(C674,customers!$A$1:$A$1001,customers!$G$1:$G$1001,,0)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8">
        <f>INDEX([1]products!$A$1:$G$49,MATCH([1]orders!$D674,[1]products!$A$1:$A$49,0),MATCH([1]orders!K$1,[1]products!$A$1:$G$1,0))</f>
        <v>0.5</v>
      </c>
      <c r="L674" s="4">
        <f>INDEX(products!$A$1:$G$49,MATCH(orders!$D674,products!$A$1:$A$49,0),MATCH(orders!L$1,products!$A$1:$G$1,0))</f>
        <v>8.73</v>
      </c>
      <c r="M674" s="4">
        <f t="shared" si="30"/>
        <v>43.650000000000006</v>
      </c>
      <c r="N674" t="str">
        <f t="shared" si="31"/>
        <v>Либерика</v>
      </c>
      <c r="O674" t="str">
        <f t="shared" si="32"/>
        <v>Средняя</v>
      </c>
      <c r="P674" t="str">
        <f>_xlfn.XLOOKUP(orders[[#This Row],[Customer ID]],customers!$A$1:$A$1001,customers!$I$1:$I$1001,,0)</f>
        <v>Yes</v>
      </c>
    </row>
    <row r="675" spans="1:16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_xlfn.XLOOKUP(C675,customers!$A$1:$A$1001,customers!$B$1:$B$1001,,0)</f>
        <v>Hazel Saill</v>
      </c>
      <c r="G675" s="2" t="str" cm="1">
        <f t="array" ref="G675">IF(_xlfn.XLOOKUP(C675,customers!A674:$A$1001,customers!C674:$C$1001,,0)=0,"",(_xlfn.XLOOKUP(C675,customers!A674:$A$1001,customers!C674:$C$1001,,0)))</f>
        <v>hsaillip@odnoklassniki.ru</v>
      </c>
      <c r="H675" s="2" t="str">
        <f>_xlfn.XLOOKUP(C675,customers!$A$1:$A$1001,customers!$G$1:$G$1001,,0)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8">
        <f>INDEX([1]products!$A$1:$G$49,MATCH([1]orders!$D675,[1]products!$A$1:$A$49,0),MATCH([1]orders!K$1,[1]products!$A$1:$G$1,0))</f>
        <v>1</v>
      </c>
      <c r="L675" s="4">
        <f>INDEX(products!$A$1:$G$49,MATCH(orders!$D675,products!$A$1:$A$49,0),MATCH(orders!L$1,products!$A$1:$G$1,0))</f>
        <v>13.75</v>
      </c>
      <c r="M675" s="4">
        <f t="shared" si="30"/>
        <v>82.5</v>
      </c>
      <c r="N675" t="str">
        <f t="shared" si="31"/>
        <v>Эксцельса</v>
      </c>
      <c r="O675" t="str">
        <f t="shared" si="32"/>
        <v>Средняя</v>
      </c>
      <c r="P675" t="str">
        <f>_xlfn.XLOOKUP(orders[[#This Row],[Customer ID]],customers!$A$1:$A$1001,customers!$I$1:$I$1001,,0)</f>
        <v>Yes</v>
      </c>
    </row>
    <row r="676" spans="1:16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_xlfn.XLOOKUP(C676,customers!$A$1:$A$1001,customers!$B$1:$B$1001,,0)</f>
        <v>Hermann Larvor</v>
      </c>
      <c r="G676" s="2" t="str" cm="1">
        <f t="array" ref="G676">IF(_xlfn.XLOOKUP(C676,customers!A675:$A$1001,customers!C675:$C$1001,,0)=0,"",(_xlfn.XLOOKUP(C676,customers!A675:$A$1001,customers!C675:$C$1001,,0)))</f>
        <v>hlarvoriq@last.fm</v>
      </c>
      <c r="H676" s="2" t="str">
        <f>_xlfn.XLOOKUP(C676,customers!$A$1:$A$1001,customers!$G$1:$G$1001,,0)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8">
        <f>INDEX([1]products!$A$1:$G$49,MATCH([1]orders!$D676,[1]products!$A$1:$A$49,0),MATCH([1]orders!K$1,[1]products!$A$1:$G$1,0))</f>
        <v>2.5</v>
      </c>
      <c r="L676" s="4">
        <f>INDEX(products!$A$1:$G$49,MATCH(orders!$D676,products!$A$1:$A$49,0),MATCH(orders!L$1,products!$A$1:$G$1,0))</f>
        <v>29.784999999999997</v>
      </c>
      <c r="M676" s="4">
        <f t="shared" si="30"/>
        <v>178.70999999999998</v>
      </c>
      <c r="N676" t="str">
        <f t="shared" si="31"/>
        <v>Арабика</v>
      </c>
      <c r="O676" t="str">
        <f t="shared" si="32"/>
        <v>Легкая</v>
      </c>
      <c r="P676" t="str">
        <f>_xlfn.XLOOKUP(orders[[#This Row],[Customer ID]],customers!$A$1:$A$1001,customers!$I$1:$I$1001,,0)</f>
        <v>Yes</v>
      </c>
    </row>
    <row r="677" spans="1:16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_xlfn.XLOOKUP(C677,customers!$A$1:$A$1001,customers!$B$1:$B$1001,,0)</f>
        <v>Terri Lyford</v>
      </c>
      <c r="G677" s="2" t="str" cm="1">
        <f t="array" ref="G677">IF(_xlfn.XLOOKUP(C677,customers!A676:$A$1001,customers!C676:$C$1001,,0)=0,"",(_xlfn.XLOOKUP(C677,customers!A676:$A$1001,customers!C676:$C$1001,,0)))</f>
        <v/>
      </c>
      <c r="H677" s="2" t="str">
        <f>_xlfn.XLOOKUP(C677,customers!$A$1:$A$1001,customers!$G$1:$G$1001,,0)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8">
        <f>INDEX([1]products!$A$1:$G$49,MATCH([1]orders!$D677,[1]products!$A$1:$A$49,0),MATCH([1]orders!K$1,[1]products!$A$1:$G$1,0))</f>
        <v>2.5</v>
      </c>
      <c r="L677" s="4">
        <f>INDEX(products!$A$1:$G$49,MATCH(orders!$D677,products!$A$1:$A$49,0),MATCH(orders!L$1,products!$A$1:$G$1,0))</f>
        <v>29.784999999999997</v>
      </c>
      <c r="M677" s="4">
        <f t="shared" si="30"/>
        <v>119.13999999999999</v>
      </c>
      <c r="N677" t="str">
        <f t="shared" si="31"/>
        <v>Либерика</v>
      </c>
      <c r="O677" t="str">
        <f t="shared" si="32"/>
        <v>Сильная</v>
      </c>
      <c r="P677" t="str">
        <f>_xlfn.XLOOKUP(orders[[#This Row],[Customer ID]],customers!$A$1:$A$1001,customers!$I$1:$I$1001,,0)</f>
        <v>Yes</v>
      </c>
    </row>
    <row r="678" spans="1:16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_xlfn.XLOOKUP(C678,customers!$A$1:$A$1001,customers!$B$1:$B$1001,,0)</f>
        <v>Gabey Cogan</v>
      </c>
      <c r="G678" s="2" t="str" cm="1">
        <f t="array" ref="G678">IF(_xlfn.XLOOKUP(C678,customers!A677:$A$1001,customers!C677:$C$1001,,0)=0,"",(_xlfn.XLOOKUP(C678,customers!A677:$A$1001,customers!C677:$C$1001,,0)))</f>
        <v/>
      </c>
      <c r="H678" s="2" t="str">
        <f>_xlfn.XLOOKUP(C678,customers!$A$1:$A$1001,customers!$G$1:$G$1001,,0)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8">
        <f>INDEX([1]products!$A$1:$G$49,MATCH([1]orders!$D678,[1]products!$A$1:$A$49,0),MATCH([1]orders!K$1,[1]products!$A$1:$G$1,0))</f>
        <v>0.5</v>
      </c>
      <c r="L678" s="4">
        <f>INDEX(products!$A$1:$G$49,MATCH(orders!$D678,products!$A$1:$A$49,0),MATCH(orders!L$1,products!$A$1:$G$1,0))</f>
        <v>9.51</v>
      </c>
      <c r="M678" s="4">
        <f t="shared" si="30"/>
        <v>47.55</v>
      </c>
      <c r="N678" t="str">
        <f t="shared" si="31"/>
        <v>Либерика</v>
      </c>
      <c r="O678" t="str">
        <f t="shared" si="32"/>
        <v>Легкая</v>
      </c>
      <c r="P678" t="str">
        <f>_xlfn.XLOOKUP(orders[[#This Row],[Customer ID]],customers!$A$1:$A$1001,customers!$I$1:$I$1001,,0)</f>
        <v>No</v>
      </c>
    </row>
    <row r="679" spans="1:16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_xlfn.XLOOKUP(C679,customers!$A$1:$A$1001,customers!$B$1:$B$1001,,0)</f>
        <v>Charin Penwarden</v>
      </c>
      <c r="G679" s="2" t="str" cm="1">
        <f t="array" ref="G679">IF(_xlfn.XLOOKUP(C679,customers!A678:$A$1001,customers!C678:$C$1001,,0)=0,"",(_xlfn.XLOOKUP(C679,customers!A678:$A$1001,customers!C678:$C$1001,,0)))</f>
        <v>cpenwardenit@mlb.com</v>
      </c>
      <c r="H679" s="2" t="str">
        <f>_xlfn.XLOOKUP(C679,customers!$A$1:$A$1001,customers!$G$1:$G$1001,,0)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8">
        <f>INDEX([1]products!$A$1:$G$49,MATCH([1]orders!$D679,[1]products!$A$1:$A$49,0),MATCH([1]orders!K$1,[1]products!$A$1:$G$1,0))</f>
        <v>0.5</v>
      </c>
      <c r="L679" s="4">
        <f>INDEX(products!$A$1:$G$49,MATCH(orders!$D679,products!$A$1:$A$49,0),MATCH(orders!L$1,products!$A$1:$G$1,0))</f>
        <v>8.73</v>
      </c>
      <c r="M679" s="4">
        <f t="shared" si="30"/>
        <v>43.650000000000006</v>
      </c>
      <c r="N679" t="str">
        <f t="shared" si="31"/>
        <v>Либерика</v>
      </c>
      <c r="O679" t="str">
        <f t="shared" si="32"/>
        <v>Средняя</v>
      </c>
      <c r="P679" t="str">
        <f>_xlfn.XLOOKUP(orders[[#This Row],[Customer ID]],customers!$A$1:$A$1001,customers!$I$1:$I$1001,,0)</f>
        <v>No</v>
      </c>
    </row>
    <row r="680" spans="1:16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_xlfn.XLOOKUP(C680,customers!$A$1:$A$1001,customers!$B$1:$B$1001,,0)</f>
        <v>Milty Middis</v>
      </c>
      <c r="G680" s="2" t="str" cm="1">
        <f t="array" ref="G680">IF(_xlfn.XLOOKUP(C680,customers!A679:$A$1001,customers!C679:$C$1001,,0)=0,"",(_xlfn.XLOOKUP(C680,customers!A679:$A$1001,customers!C679:$C$1001,,0)))</f>
        <v>mmiddisiu@dmoz.org</v>
      </c>
      <c r="H680" s="2" t="str">
        <f>_xlfn.XLOOKUP(C680,customers!$A$1:$A$1001,customers!$G$1:$G$1001,,0)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8">
        <f>INDEX([1]products!$A$1:$G$49,MATCH([1]orders!$D680,[1]products!$A$1:$A$49,0),MATCH([1]orders!K$1,[1]products!$A$1:$G$1,0))</f>
        <v>2.5</v>
      </c>
      <c r="L680" s="4">
        <f>INDEX(products!$A$1:$G$49,MATCH(orders!$D680,products!$A$1:$A$49,0),MATCH(orders!L$1,products!$A$1:$G$1,0))</f>
        <v>29.784999999999997</v>
      </c>
      <c r="M680" s="4">
        <f t="shared" si="30"/>
        <v>178.70999999999998</v>
      </c>
      <c r="N680" t="str">
        <f t="shared" si="31"/>
        <v>Арабика</v>
      </c>
      <c r="O680" t="str">
        <f t="shared" si="32"/>
        <v>Легкая</v>
      </c>
      <c r="P680" t="str">
        <f>_xlfn.XLOOKUP(orders[[#This Row],[Customer ID]],customers!$A$1:$A$1001,customers!$I$1:$I$1001,,0)</f>
        <v>Yes</v>
      </c>
    </row>
    <row r="681" spans="1:16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_xlfn.XLOOKUP(C681,customers!$A$1:$A$1001,customers!$B$1:$B$1001,,0)</f>
        <v>Adrianne Vairow</v>
      </c>
      <c r="G681" s="2" t="str" cm="1">
        <f t="array" ref="G681">IF(_xlfn.XLOOKUP(C681,customers!A680:$A$1001,customers!C680:$C$1001,,0)=0,"",(_xlfn.XLOOKUP(C681,customers!A680:$A$1001,customers!C680:$C$1001,,0)))</f>
        <v>avairowiv@studiopress.com</v>
      </c>
      <c r="H681" s="2" t="str">
        <f>_xlfn.XLOOKUP(C681,customers!$A$1:$A$1001,customers!$G$1:$G$1001,,0)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8">
        <f>INDEX([1]products!$A$1:$G$49,MATCH([1]orders!$D681,[1]products!$A$1:$A$49,0),MATCH([1]orders!K$1,[1]products!$A$1:$G$1,0))</f>
        <v>2.5</v>
      </c>
      <c r="L681" s="4">
        <f>INDEX(products!$A$1:$G$49,MATCH(orders!$D681,products!$A$1:$A$49,0),MATCH(orders!L$1,products!$A$1:$G$1,0))</f>
        <v>27.484999999999996</v>
      </c>
      <c r="M681" s="4">
        <f t="shared" si="30"/>
        <v>27.484999999999996</v>
      </c>
      <c r="N681" t="str">
        <f t="shared" si="31"/>
        <v>Робуста</v>
      </c>
      <c r="O681" t="str">
        <f t="shared" si="32"/>
        <v>Легкая</v>
      </c>
      <c r="P681" t="str">
        <f>_xlfn.XLOOKUP(orders[[#This Row],[Customer ID]],customers!$A$1:$A$1001,customers!$I$1:$I$1001,,0)</f>
        <v>No</v>
      </c>
    </row>
    <row r="682" spans="1:16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_xlfn.XLOOKUP(C682,customers!$A$1:$A$1001,customers!$B$1:$B$1001,,0)</f>
        <v>Anjanette Goldie</v>
      </c>
      <c r="G682" s="2" t="str" cm="1">
        <f t="array" ref="G682">IF(_xlfn.XLOOKUP(C682,customers!A681:$A$1001,customers!C681:$C$1001,,0)=0,"",(_xlfn.XLOOKUP(C682,customers!A681:$A$1001,customers!C681:$C$1001,,0)))</f>
        <v>agoldieiw@goo.gl</v>
      </c>
      <c r="H682" s="2" t="str">
        <f>_xlfn.XLOOKUP(C682,customers!$A$1:$A$1001,customers!$G$1:$G$1001,,0)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8">
        <f>INDEX([1]products!$A$1:$G$49,MATCH([1]orders!$D682,[1]products!$A$1:$A$49,0),MATCH([1]orders!K$1,[1]products!$A$1:$G$1,0))</f>
        <v>1</v>
      </c>
      <c r="L682" s="4">
        <f>INDEX(products!$A$1:$G$49,MATCH(orders!$D682,products!$A$1:$A$49,0),MATCH(orders!L$1,products!$A$1:$G$1,0))</f>
        <v>11.25</v>
      </c>
      <c r="M682" s="4">
        <f t="shared" si="30"/>
        <v>56.25</v>
      </c>
      <c r="N682" t="str">
        <f t="shared" si="31"/>
        <v>Арабика</v>
      </c>
      <c r="O682" t="str">
        <f t="shared" si="32"/>
        <v>Средняя</v>
      </c>
      <c r="P682" t="str">
        <f>_xlfn.XLOOKUP(orders[[#This Row],[Customer ID]],customers!$A$1:$A$1001,customers!$I$1:$I$1001,,0)</f>
        <v>No</v>
      </c>
    </row>
    <row r="683" spans="1:16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_xlfn.XLOOKUP(C683,customers!$A$1:$A$1001,customers!$B$1:$B$1001,,0)</f>
        <v>Nicky Ayris</v>
      </c>
      <c r="G683" s="2" t="str" cm="1">
        <f t="array" ref="G683">IF(_xlfn.XLOOKUP(C683,customers!A682:$A$1001,customers!C682:$C$1001,,0)=0,"",(_xlfn.XLOOKUP(C683,customers!A682:$A$1001,customers!C682:$C$1001,,0)))</f>
        <v>nayrisix@t-online.de</v>
      </c>
      <c r="H683" s="2" t="str">
        <f>_xlfn.XLOOKUP(C683,customers!$A$1:$A$1001,customers!$G$1:$G$1001,,0)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8">
        <f>INDEX([1]products!$A$1:$G$49,MATCH([1]orders!$D683,[1]products!$A$1:$A$49,0),MATCH([1]orders!K$1,[1]products!$A$1:$G$1,0))</f>
        <v>0.2</v>
      </c>
      <c r="L683" s="4">
        <f>INDEX(products!$A$1:$G$49,MATCH(orders!$D683,products!$A$1:$A$49,0),MATCH(orders!L$1,products!$A$1:$G$1,0))</f>
        <v>4.7549999999999999</v>
      </c>
      <c r="M683" s="4">
        <f t="shared" si="30"/>
        <v>9.51</v>
      </c>
      <c r="N683" t="str">
        <f t="shared" si="31"/>
        <v>Либерика</v>
      </c>
      <c r="O683" t="str">
        <f t="shared" si="32"/>
        <v>Легкая</v>
      </c>
      <c r="P683" t="str">
        <f>_xlfn.XLOOKUP(orders[[#This Row],[Customer ID]],customers!$A$1:$A$1001,customers!$I$1:$I$1001,,0)</f>
        <v>Yes</v>
      </c>
    </row>
    <row r="684" spans="1:16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_xlfn.XLOOKUP(C684,customers!$A$1:$A$1001,customers!$B$1:$B$1001,,0)</f>
        <v>Laryssa Benediktovich</v>
      </c>
      <c r="G684" s="2" t="str" cm="1">
        <f t="array" ref="G684">IF(_xlfn.XLOOKUP(C684,customers!A683:$A$1001,customers!C683:$C$1001,,0)=0,"",(_xlfn.XLOOKUP(C684,customers!A683:$A$1001,customers!C683:$C$1001,,0)))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8">
        <f>INDEX([1]products!$A$1:$G$49,MATCH([1]orders!$D684,[1]products!$A$1:$A$49,0),MATCH([1]orders!K$1,[1]products!$A$1:$G$1,0))</f>
        <v>0.2</v>
      </c>
      <c r="L684" s="4">
        <f>INDEX(products!$A$1:$G$49,MATCH(orders!$D684,products!$A$1:$A$49,0),MATCH(orders!L$1,products!$A$1:$G$1,0))</f>
        <v>4.125</v>
      </c>
      <c r="M684" s="4">
        <f t="shared" si="30"/>
        <v>8.25</v>
      </c>
      <c r="N684" t="str">
        <f t="shared" si="31"/>
        <v>Эксцельса</v>
      </c>
      <c r="O684" t="str">
        <f t="shared" si="32"/>
        <v>Средняя</v>
      </c>
      <c r="P684" t="str">
        <f>_xlfn.XLOOKUP(orders[[#This Row],[Customer ID]],customers!$A$1:$A$1001,customers!$I$1:$I$1001,,0)</f>
        <v>Yes</v>
      </c>
    </row>
    <row r="685" spans="1:16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_xlfn.XLOOKUP(C685,customers!$A$1:$A$1001,customers!$B$1:$B$1001,,0)</f>
        <v>Theo Jacobovitz</v>
      </c>
      <c r="G685" s="2" t="str" cm="1">
        <f t="array" ref="G685">IF(_xlfn.XLOOKUP(C685,customers!A684:$A$1001,customers!C684:$C$1001,,0)=0,"",(_xlfn.XLOOKUP(C685,customers!A684:$A$1001,customers!C684:$C$1001,,0)))</f>
        <v>tjacobovitziz@cbc.ca</v>
      </c>
      <c r="H685" s="2" t="str">
        <f>_xlfn.XLOOKUP(C685,customers!$A$1:$A$1001,customers!$G$1:$G$1001,,0)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8">
        <f>INDEX([1]products!$A$1:$G$49,MATCH([1]orders!$D685,[1]products!$A$1:$A$49,0),MATCH([1]orders!K$1,[1]products!$A$1:$G$1,0))</f>
        <v>0.5</v>
      </c>
      <c r="L685" s="4">
        <f>INDEX(products!$A$1:$G$49,MATCH(orders!$D685,products!$A$1:$A$49,0),MATCH(orders!L$1,products!$A$1:$G$1,0))</f>
        <v>7.77</v>
      </c>
      <c r="M685" s="4">
        <f t="shared" si="30"/>
        <v>46.62</v>
      </c>
      <c r="N685" t="str">
        <f t="shared" si="31"/>
        <v>Либерика</v>
      </c>
      <c r="O685" t="str">
        <f t="shared" si="32"/>
        <v>Сильная</v>
      </c>
      <c r="P685" t="str">
        <f>_xlfn.XLOOKUP(orders[[#This Row],[Customer ID]],customers!$A$1:$A$1001,customers!$I$1:$I$1001,,0)</f>
        <v>No</v>
      </c>
    </row>
    <row r="686" spans="1:16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_xlfn.XLOOKUP(C686,customers!$A$1:$A$1001,customers!$B$1:$B$1001,,0)</f>
        <v>Becca Ableson</v>
      </c>
      <c r="G686" s="2" t="str" cm="1">
        <f t="array" ref="G686">IF(_xlfn.XLOOKUP(C686,customers!A685:$A$1001,customers!C685:$C$1001,,0)=0,"",(_xlfn.XLOOKUP(C686,customers!A685:$A$1001,customers!C685:$C$1001,,0)))</f>
        <v/>
      </c>
      <c r="H686" s="2" t="str">
        <f>_xlfn.XLOOKUP(C686,customers!$A$1:$A$1001,customers!$G$1:$G$1001,,0)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8">
        <f>INDEX([1]products!$A$1:$G$49,MATCH([1]orders!$D686,[1]products!$A$1:$A$49,0),MATCH([1]orders!K$1,[1]products!$A$1:$G$1,0))</f>
        <v>1</v>
      </c>
      <c r="L686" s="4">
        <f>INDEX(products!$A$1:$G$49,MATCH(orders!$D686,products!$A$1:$A$49,0),MATCH(orders!L$1,products!$A$1:$G$1,0))</f>
        <v>11.95</v>
      </c>
      <c r="M686" s="4">
        <f t="shared" si="30"/>
        <v>71.699999999999989</v>
      </c>
      <c r="N686" t="str">
        <f t="shared" si="31"/>
        <v>Робуста</v>
      </c>
      <c r="O686" t="str">
        <f t="shared" si="32"/>
        <v>Легкая</v>
      </c>
      <c r="P686" t="str">
        <f>_xlfn.XLOOKUP(orders[[#This Row],[Customer ID]],customers!$A$1:$A$1001,customers!$I$1:$I$1001,,0)</f>
        <v>No</v>
      </c>
    </row>
    <row r="687" spans="1:16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_xlfn.XLOOKUP(C687,customers!$A$1:$A$1001,customers!$B$1:$B$1001,,0)</f>
        <v>Jeno Druitt</v>
      </c>
      <c r="G687" s="2" t="str" cm="1">
        <f t="array" ref="G687">IF(_xlfn.XLOOKUP(C687,customers!A686:$A$1001,customers!C686:$C$1001,,0)=0,"",(_xlfn.XLOOKUP(C687,customers!A686:$A$1001,customers!C686:$C$1001,,0)))</f>
        <v>jdruittj1@feedburner.com</v>
      </c>
      <c r="H687" s="2" t="str">
        <f>_xlfn.XLOOKUP(C687,customers!$A$1:$A$1001,customers!$G$1:$G$1001,,0)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8">
        <f>INDEX([1]products!$A$1:$G$49,MATCH([1]orders!$D687,[1]products!$A$1:$A$49,0),MATCH([1]orders!K$1,[1]products!$A$1:$G$1,0))</f>
        <v>2.5</v>
      </c>
      <c r="L687" s="4">
        <f>INDEX(products!$A$1:$G$49,MATCH(orders!$D687,products!$A$1:$A$49,0),MATCH(orders!L$1,products!$A$1:$G$1,0))</f>
        <v>36.454999999999998</v>
      </c>
      <c r="M687" s="4">
        <f t="shared" si="30"/>
        <v>72.91</v>
      </c>
      <c r="N687" t="str">
        <f t="shared" si="31"/>
        <v>Либерика</v>
      </c>
      <c r="O687" t="str">
        <f t="shared" si="32"/>
        <v>Легкая</v>
      </c>
      <c r="P687" t="str">
        <f>_xlfn.XLOOKUP(orders[[#This Row],[Customer ID]],customers!$A$1:$A$1001,customers!$I$1:$I$1001,,0)</f>
        <v>Yes</v>
      </c>
    </row>
    <row r="688" spans="1:16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_xlfn.XLOOKUP(C688,customers!$A$1:$A$1001,customers!$B$1:$B$1001,,0)</f>
        <v>Deonne Shortall</v>
      </c>
      <c r="G688" s="2" t="str" cm="1">
        <f t="array" ref="G688">IF(_xlfn.XLOOKUP(C688,customers!A687:$A$1001,customers!C687:$C$1001,,0)=0,"",(_xlfn.XLOOKUP(C688,customers!A687:$A$1001,customers!C687:$C$1001,,0)))</f>
        <v>dshortallj2@wikipedia.org</v>
      </c>
      <c r="H688" s="2" t="str">
        <f>_xlfn.XLOOKUP(C688,customers!$A$1:$A$1001,customers!$G$1:$G$1001,,0)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8">
        <f>INDEX([1]products!$A$1:$G$49,MATCH([1]orders!$D688,[1]products!$A$1:$A$49,0),MATCH([1]orders!K$1,[1]products!$A$1:$G$1,0))</f>
        <v>0.2</v>
      </c>
      <c r="L688" s="4">
        <f>INDEX(products!$A$1:$G$49,MATCH(orders!$D688,products!$A$1:$A$49,0),MATCH(orders!L$1,products!$A$1:$G$1,0))</f>
        <v>2.6849999999999996</v>
      </c>
      <c r="M688" s="4">
        <f t="shared" si="30"/>
        <v>8.0549999999999997</v>
      </c>
      <c r="N688" t="str">
        <f t="shared" si="31"/>
        <v>Робуста</v>
      </c>
      <c r="O688" t="str">
        <f t="shared" si="32"/>
        <v>Сильная</v>
      </c>
      <c r="P688" t="str">
        <f>_xlfn.XLOOKUP(orders[[#This Row],[Customer ID]],customers!$A$1:$A$1001,customers!$I$1:$I$1001,,0)</f>
        <v>Yes</v>
      </c>
    </row>
    <row r="689" spans="1:16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_xlfn.XLOOKUP(C689,customers!$A$1:$A$1001,customers!$B$1:$B$1001,,0)</f>
        <v>Wilton Cottier</v>
      </c>
      <c r="G689" s="2" t="str" cm="1">
        <f t="array" ref="G689">IF(_xlfn.XLOOKUP(C689,customers!A688:$A$1001,customers!C688:$C$1001,,0)=0,"",(_xlfn.XLOOKUP(C689,customers!A688:$A$1001,customers!C688:$C$1001,,0)))</f>
        <v>wcottierj3@cafepress.com</v>
      </c>
      <c r="H689" s="2" t="str">
        <f>_xlfn.XLOOKUP(C689,customers!$A$1:$A$1001,customers!$G$1:$G$1001,,0)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8">
        <f>INDEX([1]products!$A$1:$G$49,MATCH([1]orders!$D689,[1]products!$A$1:$A$49,0),MATCH([1]orders!K$1,[1]products!$A$1:$G$1,0))</f>
        <v>0.5</v>
      </c>
      <c r="L689" s="4">
        <f>INDEX(products!$A$1:$G$49,MATCH(orders!$D689,products!$A$1:$A$49,0),MATCH(orders!L$1,products!$A$1:$G$1,0))</f>
        <v>8.25</v>
      </c>
      <c r="M689" s="4">
        <f t="shared" si="30"/>
        <v>16.5</v>
      </c>
      <c r="N689" t="str">
        <f t="shared" si="31"/>
        <v>Эксцельса</v>
      </c>
      <c r="O689" t="str">
        <f t="shared" si="32"/>
        <v>Средняя</v>
      </c>
      <c r="P689" t="str">
        <f>_xlfn.XLOOKUP(orders[[#This Row],[Customer ID]],customers!$A$1:$A$1001,customers!$I$1:$I$1001,,0)</f>
        <v>No</v>
      </c>
    </row>
    <row r="690" spans="1:16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_xlfn.XLOOKUP(C690,customers!$A$1:$A$1001,customers!$B$1:$B$1001,,0)</f>
        <v>Kevan Grinsted</v>
      </c>
      <c r="G690" s="2" t="str" cm="1">
        <f t="array" ref="G690">IF(_xlfn.XLOOKUP(C690,customers!A689:$A$1001,customers!C689:$C$1001,,0)=0,"",(_xlfn.XLOOKUP(C690,customers!A689:$A$1001,customers!C689:$C$1001,,0)))</f>
        <v>kgrinstedj4@google.com.br</v>
      </c>
      <c r="H690" s="2" t="str">
        <f>_xlfn.XLOOKUP(C690,customers!$A$1:$A$1001,customers!$G$1:$G$1001,,0)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8">
        <f>INDEX([1]products!$A$1:$G$49,MATCH([1]orders!$D690,[1]products!$A$1:$A$49,0),MATCH([1]orders!K$1,[1]products!$A$1:$G$1,0))</f>
        <v>1</v>
      </c>
      <c r="L690" s="4">
        <f>INDEX(products!$A$1:$G$49,MATCH(orders!$D690,products!$A$1:$A$49,0),MATCH(orders!L$1,products!$A$1:$G$1,0))</f>
        <v>12.95</v>
      </c>
      <c r="M690" s="4">
        <f t="shared" si="30"/>
        <v>64.75</v>
      </c>
      <c r="N690" t="str">
        <f t="shared" si="31"/>
        <v>Арабика</v>
      </c>
      <c r="O690" t="str">
        <f t="shared" si="32"/>
        <v>Легкая</v>
      </c>
      <c r="P690" t="str">
        <f>_xlfn.XLOOKUP(orders[[#This Row],[Customer ID]],customers!$A$1:$A$1001,customers!$I$1:$I$1001,,0)</f>
        <v>No</v>
      </c>
    </row>
    <row r="691" spans="1:16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_xlfn.XLOOKUP(C691,customers!$A$1:$A$1001,customers!$B$1:$B$1001,,0)</f>
        <v>Dionne Skyner</v>
      </c>
      <c r="G691" s="2" t="str" cm="1">
        <f t="array" ref="G691">IF(_xlfn.XLOOKUP(C691,customers!A690:$A$1001,customers!C690:$C$1001,,0)=0,"",(_xlfn.XLOOKUP(C691,customers!A690:$A$1001,customers!C690:$C$1001,,0)))</f>
        <v>dskynerj5@hubpages.com</v>
      </c>
      <c r="H691" s="2" t="str">
        <f>_xlfn.XLOOKUP(C691,customers!$A$1:$A$1001,customers!$G$1:$G$1001,,0)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8">
        <f>INDEX([1]products!$A$1:$G$49,MATCH([1]orders!$D691,[1]products!$A$1:$A$49,0),MATCH([1]orders!K$1,[1]products!$A$1:$G$1,0))</f>
        <v>0.5</v>
      </c>
      <c r="L691" s="4">
        <f>INDEX(products!$A$1:$G$49,MATCH(orders!$D691,products!$A$1:$A$49,0),MATCH(orders!L$1,products!$A$1:$G$1,0))</f>
        <v>6.75</v>
      </c>
      <c r="M691" s="4">
        <f t="shared" si="30"/>
        <v>33.75</v>
      </c>
      <c r="N691" t="str">
        <f t="shared" si="31"/>
        <v>Арабика</v>
      </c>
      <c r="O691" t="str">
        <f t="shared" si="32"/>
        <v>Средняя</v>
      </c>
      <c r="P691" t="str">
        <f>_xlfn.XLOOKUP(orders[[#This Row],[Customer ID]],customers!$A$1:$A$1001,customers!$I$1:$I$1001,,0)</f>
        <v>No</v>
      </c>
    </row>
    <row r="692" spans="1:16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_xlfn.XLOOKUP(C692,customers!$A$1:$A$1001,customers!$B$1:$B$1001,,0)</f>
        <v>Francesco Dressel</v>
      </c>
      <c r="G692" s="2" t="str" cm="1">
        <f t="array" ref="G692">IF(_xlfn.XLOOKUP(C692,customers!A691:$A$1001,customers!C691:$C$1001,,0)=0,"",(_xlfn.XLOOKUP(C692,customers!A691:$A$1001,customers!C691:$C$1001,,0)))</f>
        <v/>
      </c>
      <c r="H692" s="2" t="str">
        <f>_xlfn.XLOOKUP(C692,customers!$A$1:$A$1001,customers!$G$1:$G$1001,,0)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8">
        <f>INDEX([1]products!$A$1:$G$49,MATCH([1]orders!$D692,[1]products!$A$1:$A$49,0),MATCH([1]orders!K$1,[1]products!$A$1:$G$1,0))</f>
        <v>2.5</v>
      </c>
      <c r="L692" s="4">
        <f>INDEX(products!$A$1:$G$49,MATCH(orders!$D692,products!$A$1:$A$49,0),MATCH(orders!L$1,products!$A$1:$G$1,0))</f>
        <v>29.784999999999997</v>
      </c>
      <c r="M692" s="4">
        <f t="shared" si="30"/>
        <v>178.70999999999998</v>
      </c>
      <c r="N692" t="str">
        <f t="shared" si="31"/>
        <v>Либерика</v>
      </c>
      <c r="O692" t="str">
        <f t="shared" si="32"/>
        <v>Сильная</v>
      </c>
      <c r="P692" t="str">
        <f>_xlfn.XLOOKUP(orders[[#This Row],[Customer ID]],customers!$A$1:$A$1001,customers!$I$1:$I$1001,,0)</f>
        <v>No</v>
      </c>
    </row>
    <row r="693" spans="1:16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_xlfn.XLOOKUP(C693,customers!$A$1:$A$1001,customers!$B$1:$B$1001,,0)</f>
        <v>Jimmy Dymoke</v>
      </c>
      <c r="G693" s="2" t="str" cm="1">
        <f t="array" ref="G693">IF(_xlfn.XLOOKUP(C693,customers!A692:$A$1001,customers!C692:$C$1001,,0)=0,"",(_xlfn.XLOOKUP(C693,customers!A692:$A$1001,customers!C692:$C$1001,,0)))</f>
        <v>jdymokeje@prnewswire.com</v>
      </c>
      <c r="H693" s="2" t="str">
        <f>_xlfn.XLOOKUP(C693,customers!$A$1:$A$1001,customers!$G$1:$G$1001,,0)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8">
        <f>INDEX([1]products!$A$1:$G$49,MATCH([1]orders!$D693,[1]products!$A$1:$A$49,0),MATCH([1]orders!K$1,[1]products!$A$1:$G$1,0))</f>
        <v>1</v>
      </c>
      <c r="L693" s="4">
        <f>INDEX(products!$A$1:$G$49,MATCH(orders!$D693,products!$A$1:$A$49,0),MATCH(orders!L$1,products!$A$1:$G$1,0))</f>
        <v>11.25</v>
      </c>
      <c r="M693" s="4">
        <f t="shared" si="30"/>
        <v>22.5</v>
      </c>
      <c r="N693" t="str">
        <f t="shared" si="31"/>
        <v>Арабика</v>
      </c>
      <c r="O693" t="str">
        <f t="shared" si="32"/>
        <v>Средняя</v>
      </c>
      <c r="P693" t="str">
        <f>_xlfn.XLOOKUP(orders[[#This Row],[Customer ID]],customers!$A$1:$A$1001,customers!$I$1:$I$1001,,0)</f>
        <v>No</v>
      </c>
    </row>
    <row r="694" spans="1:16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_xlfn.XLOOKUP(C694,customers!$A$1:$A$1001,customers!$B$1:$B$1001,,0)</f>
        <v>Ambrosio Weinmann</v>
      </c>
      <c r="G694" s="2" t="str" cm="1">
        <f t="array" ref="G694">IF(_xlfn.XLOOKUP(C694,customers!A693:$A$1001,customers!C693:$C$1001,,0)=0,"",(_xlfn.XLOOKUP(C694,customers!A693:$A$1001,customers!C693:$C$1001,,0)))</f>
        <v>aweinmannj8@shinystat.com</v>
      </c>
      <c r="H694" s="2" t="str">
        <f>_xlfn.XLOOKUP(C694,customers!$A$1:$A$1001,customers!$G$1:$G$1001,,0)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8">
        <f>INDEX([1]products!$A$1:$G$49,MATCH([1]orders!$D694,[1]products!$A$1:$A$49,0),MATCH([1]orders!K$1,[1]products!$A$1:$G$1,0))</f>
        <v>1</v>
      </c>
      <c r="L694" s="4">
        <f>INDEX(products!$A$1:$G$49,MATCH(orders!$D694,products!$A$1:$A$49,0),MATCH(orders!L$1,products!$A$1:$G$1,0))</f>
        <v>12.95</v>
      </c>
      <c r="M694" s="4">
        <f t="shared" si="30"/>
        <v>12.95</v>
      </c>
      <c r="N694" t="str">
        <f t="shared" si="31"/>
        <v>Либерика</v>
      </c>
      <c r="O694" t="str">
        <f t="shared" si="32"/>
        <v>Сильная</v>
      </c>
      <c r="P694" t="str">
        <f>_xlfn.XLOOKUP(orders[[#This Row],[Customer ID]],customers!$A$1:$A$1001,customers!$I$1:$I$1001,,0)</f>
        <v>No</v>
      </c>
    </row>
    <row r="695" spans="1:16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_xlfn.XLOOKUP(C695,customers!$A$1:$A$1001,customers!$B$1:$B$1001,,0)</f>
        <v>Elden Andriessen</v>
      </c>
      <c r="G695" s="2" t="str" cm="1">
        <f t="array" ref="G695">IF(_xlfn.XLOOKUP(C695,customers!A694:$A$1001,customers!C694:$C$1001,,0)=0,"",(_xlfn.XLOOKUP(C695,customers!A694:$A$1001,customers!C694:$C$1001,,0)))</f>
        <v>eandriessenj9@europa.eu</v>
      </c>
      <c r="H695" s="2" t="str">
        <f>_xlfn.XLOOKUP(C695,customers!$A$1:$A$1001,customers!$G$1:$G$1001,,0)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8">
        <f>INDEX([1]products!$A$1:$G$49,MATCH([1]orders!$D695,[1]products!$A$1:$A$49,0),MATCH([1]orders!K$1,[1]products!$A$1:$G$1,0))</f>
        <v>2.5</v>
      </c>
      <c r="L695" s="4">
        <f>INDEX(products!$A$1:$G$49,MATCH(orders!$D695,products!$A$1:$A$49,0),MATCH(orders!L$1,products!$A$1:$G$1,0))</f>
        <v>25.874999999999996</v>
      </c>
      <c r="M695" s="4">
        <f t="shared" si="30"/>
        <v>51.749999999999993</v>
      </c>
      <c r="N695" t="str">
        <f t="shared" si="31"/>
        <v>Арабика</v>
      </c>
      <c r="O695" t="str">
        <f t="shared" si="32"/>
        <v>Средняя</v>
      </c>
      <c r="P695" t="str">
        <f>_xlfn.XLOOKUP(orders[[#This Row],[Customer ID]],customers!$A$1:$A$1001,customers!$I$1:$I$1001,,0)</f>
        <v>Yes</v>
      </c>
    </row>
    <row r="696" spans="1:16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_xlfn.XLOOKUP(C696,customers!$A$1:$A$1001,customers!$B$1:$B$1001,,0)</f>
        <v>Roxie Deaconson</v>
      </c>
      <c r="G696" s="2" t="str" cm="1">
        <f t="array" ref="G696">IF(_xlfn.XLOOKUP(C696,customers!A695:$A$1001,customers!C695:$C$1001,,0)=0,"",(_xlfn.XLOOKUP(C696,customers!A695:$A$1001,customers!C695:$C$1001,,0)))</f>
        <v>rdeaconsonja@archive.org</v>
      </c>
      <c r="H696" s="2" t="str">
        <f>_xlfn.XLOOKUP(C696,customers!$A$1:$A$1001,customers!$G$1:$G$1001,,0)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8">
        <f>INDEX([1]products!$A$1:$G$49,MATCH([1]orders!$D696,[1]products!$A$1:$A$49,0),MATCH([1]orders!K$1,[1]products!$A$1:$G$1,0))</f>
        <v>0.5</v>
      </c>
      <c r="L696" s="4">
        <f>INDEX(products!$A$1:$G$49,MATCH(orders!$D696,products!$A$1:$A$49,0),MATCH(orders!L$1,products!$A$1:$G$1,0))</f>
        <v>7.29</v>
      </c>
      <c r="M696" s="4">
        <f t="shared" si="30"/>
        <v>36.450000000000003</v>
      </c>
      <c r="N696" t="str">
        <f t="shared" si="31"/>
        <v>Эксцельса</v>
      </c>
      <c r="O696" t="str">
        <f t="shared" si="32"/>
        <v>Сильная</v>
      </c>
      <c r="P696" t="str">
        <f>_xlfn.XLOOKUP(orders[[#This Row],[Customer ID]],customers!$A$1:$A$1001,customers!$I$1:$I$1001,,0)</f>
        <v>No</v>
      </c>
    </row>
    <row r="697" spans="1:16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_xlfn.XLOOKUP(C697,customers!$A$1:$A$1001,customers!$B$1:$B$1001,,0)</f>
        <v>Davida Caro</v>
      </c>
      <c r="G697" s="2" t="str" cm="1">
        <f t="array" ref="G697">IF(_xlfn.XLOOKUP(C697,customers!A696:$A$1001,customers!C696:$C$1001,,0)=0,"",(_xlfn.XLOOKUP(C697,customers!A696:$A$1001,customers!C696:$C$1001,,0)))</f>
        <v>dcarojb@twitter.com</v>
      </c>
      <c r="H697" s="2" t="str">
        <f>_xlfn.XLOOKUP(C697,customers!$A$1:$A$1001,customers!$G$1:$G$1001,,0)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8">
        <f>INDEX([1]products!$A$1:$G$49,MATCH([1]orders!$D697,[1]products!$A$1:$A$49,0),MATCH([1]orders!K$1,[1]products!$A$1:$G$1,0))</f>
        <v>2.5</v>
      </c>
      <c r="L697" s="4">
        <f>INDEX(products!$A$1:$G$49,MATCH(orders!$D697,products!$A$1:$A$49,0),MATCH(orders!L$1,products!$A$1:$G$1,0))</f>
        <v>36.454999999999998</v>
      </c>
      <c r="M697" s="4">
        <f t="shared" si="30"/>
        <v>182.27499999999998</v>
      </c>
      <c r="N697" t="str">
        <f t="shared" si="31"/>
        <v>Либерика</v>
      </c>
      <c r="O697" t="str">
        <f t="shared" si="32"/>
        <v>Легкая</v>
      </c>
      <c r="P697" t="str">
        <f>_xlfn.XLOOKUP(orders[[#This Row],[Customer ID]],customers!$A$1:$A$1001,customers!$I$1:$I$1001,,0)</f>
        <v>Yes</v>
      </c>
    </row>
    <row r="698" spans="1:16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_xlfn.XLOOKUP(C698,customers!$A$1:$A$1001,customers!$B$1:$B$1001,,0)</f>
        <v>Johna Bluck</v>
      </c>
      <c r="G698" s="2" t="str" cm="1">
        <f t="array" ref="G698">IF(_xlfn.XLOOKUP(C698,customers!A697:$A$1001,customers!C697:$C$1001,,0)=0,"",(_xlfn.XLOOKUP(C698,customers!A697:$A$1001,customers!C697:$C$1001,,0)))</f>
        <v>jbluckjc@imageshack.us</v>
      </c>
      <c r="H698" s="2" t="str">
        <f>_xlfn.XLOOKUP(C698,customers!$A$1:$A$1001,customers!$G$1:$G$1001,,0)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8">
        <f>INDEX([1]products!$A$1:$G$49,MATCH([1]orders!$D698,[1]products!$A$1:$A$49,0),MATCH([1]orders!K$1,[1]products!$A$1:$G$1,0))</f>
        <v>0.5</v>
      </c>
      <c r="L698" s="4">
        <f>INDEX(products!$A$1:$G$49,MATCH(orders!$D698,products!$A$1:$A$49,0),MATCH(orders!L$1,products!$A$1:$G$1,0))</f>
        <v>7.77</v>
      </c>
      <c r="M698" s="4">
        <f t="shared" si="30"/>
        <v>31.08</v>
      </c>
      <c r="N698" t="str">
        <f t="shared" si="31"/>
        <v>Либерика</v>
      </c>
      <c r="O698" t="str">
        <f t="shared" si="32"/>
        <v>Сильная</v>
      </c>
      <c r="P698" t="str">
        <f>_xlfn.XLOOKUP(orders[[#This Row],[Customer ID]],customers!$A$1:$A$1001,customers!$I$1:$I$1001,,0)</f>
        <v>No</v>
      </c>
    </row>
    <row r="699" spans="1:16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_xlfn.XLOOKUP(C699,customers!$A$1:$A$1001,customers!$B$1:$B$1001,,0)</f>
        <v>Myrle Dearden</v>
      </c>
      <c r="G699" s="2" t="str" cm="1">
        <f t="array" ref="G699">IF(_xlfn.XLOOKUP(C699,customers!A698:$A$1001,customers!C698:$C$1001,,0)=0,"",(_xlfn.XLOOKUP(C699,customers!A698:$A$1001,customers!C698:$C$1001,,0)))</f>
        <v/>
      </c>
      <c r="H699" s="2" t="str">
        <f>_xlfn.XLOOKUP(C699,customers!$A$1:$A$1001,customers!$G$1:$G$1001,,0)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8">
        <f>INDEX([1]products!$A$1:$G$49,MATCH([1]orders!$D699,[1]products!$A$1:$A$49,0),MATCH([1]orders!K$1,[1]products!$A$1:$G$1,0))</f>
        <v>0.5</v>
      </c>
      <c r="L699" s="4">
        <f>INDEX(products!$A$1:$G$49,MATCH(orders!$D699,products!$A$1:$A$49,0),MATCH(orders!L$1,products!$A$1:$G$1,0))</f>
        <v>6.75</v>
      </c>
      <c r="M699" s="4">
        <f t="shared" si="30"/>
        <v>20.25</v>
      </c>
      <c r="N699" t="str">
        <f t="shared" si="31"/>
        <v>Арабика</v>
      </c>
      <c r="O699" t="str">
        <f t="shared" si="32"/>
        <v>Средняя</v>
      </c>
      <c r="P699" t="str">
        <f>_xlfn.XLOOKUP(orders[[#This Row],[Customer ID]],customers!$A$1:$A$1001,customers!$I$1:$I$1001,,0)</f>
        <v>No</v>
      </c>
    </row>
    <row r="700" spans="1:16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_xlfn.XLOOKUP(C700,customers!$A$1:$A$1001,customers!$B$1:$B$1001,,0)</f>
        <v>Jimmy Dymoke</v>
      </c>
      <c r="G700" s="2" t="str" cm="1">
        <f t="array" ref="G700">IF(_xlfn.XLOOKUP(C700,customers!A699:$A$1001,customers!C699:$C$1001,,0)=0,"",(_xlfn.XLOOKUP(C700,customers!A699:$A$1001,customers!C699:$C$1001,,0)))</f>
        <v>jdymokeje@prnewswire.com</v>
      </c>
      <c r="H700" s="2" t="str">
        <f>_xlfn.XLOOKUP(C700,customers!$A$1:$A$1001,customers!$G$1:$G$1001,,0)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8">
        <f>INDEX([1]products!$A$1:$G$49,MATCH([1]orders!$D700,[1]products!$A$1:$A$49,0),MATCH([1]orders!K$1,[1]products!$A$1:$G$1,0))</f>
        <v>1</v>
      </c>
      <c r="L700" s="4">
        <f>INDEX(products!$A$1:$G$49,MATCH(orders!$D700,products!$A$1:$A$49,0),MATCH(orders!L$1,products!$A$1:$G$1,0))</f>
        <v>12.95</v>
      </c>
      <c r="M700" s="4">
        <f t="shared" si="30"/>
        <v>25.9</v>
      </c>
      <c r="N700" t="str">
        <f t="shared" si="31"/>
        <v>Либерика</v>
      </c>
      <c r="O700" t="str">
        <f t="shared" si="32"/>
        <v>Сильная</v>
      </c>
      <c r="P700" t="str">
        <f>_xlfn.XLOOKUP(orders[[#This Row],[Customer ID]],customers!$A$1:$A$1001,customers!$I$1:$I$1001,,0)</f>
        <v>No</v>
      </c>
    </row>
    <row r="701" spans="1:16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_xlfn.XLOOKUP(C701,customers!$A$1:$A$1001,customers!$B$1:$B$1001,,0)</f>
        <v>Orland Tadman</v>
      </c>
      <c r="G701" s="2" t="str" cm="1">
        <f t="array" ref="G701">IF(_xlfn.XLOOKUP(C701,customers!A700:$A$1001,customers!C700:$C$1001,,0)=0,"",(_xlfn.XLOOKUP(C701,customers!A700:$A$1001,customers!C700:$C$1001,,0)))</f>
        <v>otadmanjf@ft.com</v>
      </c>
      <c r="H701" s="2" t="str">
        <f>_xlfn.XLOOKUP(C701,customers!$A$1:$A$1001,customers!$G$1:$G$1001,,0)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8">
        <f>INDEX([1]products!$A$1:$G$49,MATCH([1]orders!$D701,[1]products!$A$1:$A$49,0),MATCH([1]orders!K$1,[1]products!$A$1:$G$1,0))</f>
        <v>0.5</v>
      </c>
      <c r="L701" s="4">
        <f>INDEX(products!$A$1:$G$49,MATCH(orders!$D701,products!$A$1:$A$49,0),MATCH(orders!L$1,products!$A$1:$G$1,0))</f>
        <v>5.97</v>
      </c>
      <c r="M701" s="4">
        <f t="shared" si="30"/>
        <v>23.88</v>
      </c>
      <c r="N701" t="str">
        <f t="shared" si="31"/>
        <v>Арабика</v>
      </c>
      <c r="O701" t="str">
        <f t="shared" si="32"/>
        <v>Сильная</v>
      </c>
      <c r="P701" t="str">
        <f>_xlfn.XLOOKUP(orders[[#This Row],[Customer ID]],customers!$A$1:$A$1001,customers!$I$1:$I$1001,,0)</f>
        <v>Yes</v>
      </c>
    </row>
    <row r="702" spans="1:16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_xlfn.XLOOKUP(C702,customers!$A$1:$A$1001,customers!$B$1:$B$1001,,0)</f>
        <v>Barrett Gudde</v>
      </c>
      <c r="G702" s="2" t="str" cm="1">
        <f t="array" ref="G702">IF(_xlfn.XLOOKUP(C702,customers!A701:$A$1001,customers!C701:$C$1001,,0)=0,"",(_xlfn.XLOOKUP(C702,customers!A701:$A$1001,customers!C701:$C$1001,,0)))</f>
        <v>bguddejg@dailymotion.com</v>
      </c>
      <c r="H702" s="2" t="str">
        <f>_xlfn.XLOOKUP(C702,customers!$A$1:$A$1001,customers!$G$1:$G$1001,,0)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8">
        <f>INDEX([1]products!$A$1:$G$49,MATCH([1]orders!$D702,[1]products!$A$1:$A$49,0),MATCH([1]orders!K$1,[1]products!$A$1:$G$1,0))</f>
        <v>0.5</v>
      </c>
      <c r="L702" s="4">
        <f>INDEX(products!$A$1:$G$49,MATCH(orders!$D702,products!$A$1:$A$49,0),MATCH(orders!L$1,products!$A$1:$G$1,0))</f>
        <v>9.51</v>
      </c>
      <c r="M702" s="4">
        <f t="shared" si="30"/>
        <v>19.02</v>
      </c>
      <c r="N702" t="str">
        <f t="shared" si="31"/>
        <v>Либерика</v>
      </c>
      <c r="O702" t="str">
        <f t="shared" si="32"/>
        <v>Легкая</v>
      </c>
      <c r="P702" t="str">
        <f>_xlfn.XLOOKUP(orders[[#This Row],[Customer ID]],customers!$A$1:$A$1001,customers!$I$1:$I$1001,,0)</f>
        <v>No</v>
      </c>
    </row>
    <row r="703" spans="1:16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_xlfn.XLOOKUP(C703,customers!$A$1:$A$1001,customers!$B$1:$B$1001,,0)</f>
        <v>Nathan Sictornes</v>
      </c>
      <c r="G703" s="2" t="str" cm="1">
        <f t="array" ref="G703">IF(_xlfn.XLOOKUP(C703,customers!A702:$A$1001,customers!C702:$C$1001,,0)=0,"",(_xlfn.XLOOKUP(C703,customers!A702:$A$1001,customers!C702:$C$1001,,0)))</f>
        <v>nsictornesjh@buzzfeed.com</v>
      </c>
      <c r="H703" s="2" t="str">
        <f>_xlfn.XLOOKUP(C703,customers!$A$1:$A$1001,customers!$G$1:$G$1001,,0)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8">
        <f>INDEX([1]products!$A$1:$G$49,MATCH([1]orders!$D703,[1]products!$A$1:$A$49,0),MATCH([1]orders!K$1,[1]products!$A$1:$G$1,0))</f>
        <v>0.5</v>
      </c>
      <c r="L703" s="4">
        <f>INDEX(products!$A$1:$G$49,MATCH(orders!$D703,products!$A$1:$A$49,0),MATCH(orders!L$1,products!$A$1:$G$1,0))</f>
        <v>5.97</v>
      </c>
      <c r="M703" s="4">
        <f t="shared" si="30"/>
        <v>29.849999999999998</v>
      </c>
      <c r="N703" t="str">
        <f t="shared" si="31"/>
        <v>Арабика</v>
      </c>
      <c r="O703" t="str">
        <f t="shared" si="32"/>
        <v>Сильная</v>
      </c>
      <c r="P703" t="str">
        <f>_xlfn.XLOOKUP(orders[[#This Row],[Customer ID]],customers!$A$1:$A$1001,customers!$I$1:$I$1001,,0)</f>
        <v>Yes</v>
      </c>
    </row>
    <row r="704" spans="1:16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_xlfn.XLOOKUP(C704,customers!$A$1:$A$1001,customers!$B$1:$B$1001,,0)</f>
        <v>Vivyan Dunning</v>
      </c>
      <c r="G704" s="2" t="str" cm="1">
        <f t="array" ref="G704">IF(_xlfn.XLOOKUP(C704,customers!A703:$A$1001,customers!C703:$C$1001,,0)=0,"",(_xlfn.XLOOKUP(C704,customers!A703:$A$1001,customers!C703:$C$1001,,0)))</f>
        <v>vdunningji@independent.co.uk</v>
      </c>
      <c r="H704" s="2" t="str">
        <f>_xlfn.XLOOKUP(C704,customers!$A$1:$A$1001,customers!$G$1:$G$1001,,0)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8">
        <f>INDEX([1]products!$A$1:$G$49,MATCH([1]orders!$D704,[1]products!$A$1:$A$49,0),MATCH([1]orders!K$1,[1]products!$A$1:$G$1,0))</f>
        <v>0.5</v>
      </c>
      <c r="L704" s="4">
        <f>INDEX(products!$A$1:$G$49,MATCH(orders!$D704,products!$A$1:$A$49,0),MATCH(orders!L$1,products!$A$1:$G$1,0))</f>
        <v>7.77</v>
      </c>
      <c r="M704" s="4">
        <f t="shared" si="30"/>
        <v>7.77</v>
      </c>
      <c r="N704" t="str">
        <f t="shared" si="31"/>
        <v>Арабика</v>
      </c>
      <c r="O704" t="str">
        <f t="shared" si="32"/>
        <v>Легкая</v>
      </c>
      <c r="P704" t="str">
        <f>_xlfn.XLOOKUP(orders[[#This Row],[Customer ID]],customers!$A$1:$A$1001,customers!$I$1:$I$1001,,0)</f>
        <v>Yes</v>
      </c>
    </row>
    <row r="705" spans="1:16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_xlfn.XLOOKUP(C705,customers!$A$1:$A$1001,customers!$B$1:$B$1001,,0)</f>
        <v>Doralin Baison</v>
      </c>
      <c r="G705" s="2" t="str" cm="1">
        <f t="array" ref="G705">IF(_xlfn.XLOOKUP(C705,customers!A704:$A$1001,customers!C704:$C$1001,,0)=0,"",(_xlfn.XLOOKUP(C705,customers!A704:$A$1001,customers!C704:$C$1001,,0)))</f>
        <v/>
      </c>
      <c r="H705" s="2" t="str">
        <f>_xlfn.XLOOKUP(C705,customers!$A$1:$A$1001,customers!$G$1:$G$1001,,0)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8">
        <f>INDEX([1]products!$A$1:$G$49,MATCH([1]orders!$D705,[1]products!$A$1:$A$49,0),MATCH([1]orders!K$1,[1]products!$A$1:$G$1,0))</f>
        <v>2.5</v>
      </c>
      <c r="L705" s="4">
        <f>INDEX(products!$A$1:$G$49,MATCH(orders!$D705,products!$A$1:$A$49,0),MATCH(orders!L$1,products!$A$1:$G$1,0))</f>
        <v>29.784999999999997</v>
      </c>
      <c r="M705" s="4">
        <f t="shared" si="30"/>
        <v>119.13999999999999</v>
      </c>
      <c r="N705" t="str">
        <f t="shared" si="31"/>
        <v>Либерика</v>
      </c>
      <c r="O705" t="str">
        <f t="shared" si="32"/>
        <v>Сильная</v>
      </c>
      <c r="P705" t="str">
        <f>_xlfn.XLOOKUP(orders[[#This Row],[Customer ID]],customers!$A$1:$A$1001,customers!$I$1:$I$1001,,0)</f>
        <v>Yes</v>
      </c>
    </row>
    <row r="706" spans="1:16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_xlfn.XLOOKUP(C706,customers!$A$1:$A$1001,customers!$B$1:$B$1001,,0)</f>
        <v>Josefina Ferens</v>
      </c>
      <c r="G706" s="2" t="str" cm="1">
        <f t="array" ref="G706">IF(_xlfn.XLOOKUP(C706,customers!A705:$A$1001,customers!C705:$C$1001,,0)=0,"",(_xlfn.XLOOKUP(C706,customers!A705:$A$1001,customers!C705:$C$1001,,0)))</f>
        <v/>
      </c>
      <c r="H706" s="2" t="str">
        <f>_xlfn.XLOOKUP(C706,customers!$A$1:$A$1001,customers!$G$1:$G$1001,,0)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8">
        <f>INDEX([1]products!$A$1:$G$49,MATCH([1]orders!$D706,[1]products!$A$1:$A$49,0),MATCH([1]orders!K$1,[1]products!$A$1:$G$1,0))</f>
        <v>0.2</v>
      </c>
      <c r="L706" s="4">
        <f>INDEX(products!$A$1:$G$49,MATCH(orders!$D706,products!$A$1:$A$49,0),MATCH(orders!L$1,products!$A$1:$G$1,0))</f>
        <v>3.645</v>
      </c>
      <c r="M706" s="4">
        <f t="shared" si="30"/>
        <v>21.87</v>
      </c>
      <c r="N706" t="str">
        <f t="shared" si="31"/>
        <v>Эксцельса</v>
      </c>
      <c r="O706" t="str">
        <f t="shared" si="32"/>
        <v>Сильная</v>
      </c>
      <c r="P706" t="str">
        <f>_xlfn.XLOOKUP(orders[[#This Row],[Customer ID]],customers!$A$1:$A$1001,customers!$I$1:$I$1001,,0)</f>
        <v>Yes</v>
      </c>
    </row>
    <row r="707" spans="1:16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_xlfn.XLOOKUP(C707,customers!$A$1:$A$1001,customers!$B$1:$B$1001,,0)</f>
        <v>Shelley Gehring</v>
      </c>
      <c r="G707" s="2" t="str" cm="1">
        <f t="array" ref="G707">IF(_xlfn.XLOOKUP(C707,customers!A706:$A$1001,customers!C706:$C$1001,,0)=0,"",(_xlfn.XLOOKUP(C707,customers!A706:$A$1001,customers!C706:$C$1001,,0)))</f>
        <v>sgehringjl@gnu.org</v>
      </c>
      <c r="H707" s="2" t="str">
        <f>_xlfn.XLOOKUP(C707,customers!$A$1:$A$1001,customers!$G$1:$G$1001,,0)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8">
        <f>INDEX([1]products!$A$1:$G$49,MATCH([1]orders!$D707,[1]products!$A$1:$A$49,0),MATCH([1]orders!K$1,[1]products!$A$1:$G$1,0))</f>
        <v>0.5</v>
      </c>
      <c r="L707" s="4">
        <f>INDEX(products!$A$1:$G$49,MATCH(orders!$D707,products!$A$1:$A$49,0),MATCH(orders!L$1,products!$A$1:$G$1,0))</f>
        <v>8.91</v>
      </c>
      <c r="M707" s="4">
        <f t="shared" ref="M707:M770" si="33">L707*E707</f>
        <v>17.82</v>
      </c>
      <c r="N707" t="str">
        <f t="shared" ref="N707:N770" si="34">IF(I707="Rob","Робуста",IF(I707="Exc","Эксцельса",IF(I707="Ara","Арабика",IF(I707="Lib","Либерика",""))))</f>
        <v>Эксцельса</v>
      </c>
      <c r="O707" t="str">
        <f t="shared" ref="O707:O770" si="35">IF(J707="M","Средняя",IF(J707="L","Легкая",IF(J707="D","Сильная","")))</f>
        <v>Легкая</v>
      </c>
      <c r="P707" t="str">
        <f>_xlfn.XLOOKUP(orders[[#This Row],[Customer ID]],customers!$A$1:$A$1001,customers!$I$1:$I$1001,,0)</f>
        <v>No</v>
      </c>
    </row>
    <row r="708" spans="1:16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_xlfn.XLOOKUP(C708,customers!$A$1:$A$1001,customers!$B$1:$B$1001,,0)</f>
        <v>Barrie Fallowes</v>
      </c>
      <c r="G708" s="2" t="str" cm="1">
        <f t="array" ref="G708">IF(_xlfn.XLOOKUP(C708,customers!A707:$A$1001,customers!C707:$C$1001,,0)=0,"",(_xlfn.XLOOKUP(C708,customers!A707:$A$1001,customers!C707:$C$1001,,0)))</f>
        <v>bfallowesjm@purevolume.com</v>
      </c>
      <c r="H708" s="2" t="str">
        <f>_xlfn.XLOOKUP(C708,customers!$A$1:$A$1001,customers!$G$1:$G$1001,,0)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8">
        <f>INDEX([1]products!$A$1:$G$49,MATCH([1]orders!$D708,[1]products!$A$1:$A$49,0),MATCH([1]orders!K$1,[1]products!$A$1:$G$1,0))</f>
        <v>0.2</v>
      </c>
      <c r="L708" s="4">
        <f>INDEX(products!$A$1:$G$49,MATCH(orders!$D708,products!$A$1:$A$49,0),MATCH(orders!L$1,products!$A$1:$G$1,0))</f>
        <v>4.125</v>
      </c>
      <c r="M708" s="4">
        <f t="shared" si="33"/>
        <v>12.375</v>
      </c>
      <c r="N708" t="str">
        <f t="shared" si="34"/>
        <v>Эксцельса</v>
      </c>
      <c r="O708" t="str">
        <f t="shared" si="35"/>
        <v>Средняя</v>
      </c>
      <c r="P708" t="str">
        <f>_xlfn.XLOOKUP(orders[[#This Row],[Customer ID]],customers!$A$1:$A$1001,customers!$I$1:$I$1001,,0)</f>
        <v>No</v>
      </c>
    </row>
    <row r="709" spans="1:16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_xlfn.XLOOKUP(C709,customers!$A$1:$A$1001,customers!$B$1:$B$1001,,0)</f>
        <v>Nicolas Aiton</v>
      </c>
      <c r="G709" s="2" t="str" cm="1">
        <f t="array" ref="G709">IF(_xlfn.XLOOKUP(C709,customers!A708:$A$1001,customers!C708:$C$1001,,0)=0,"",(_xlfn.XLOOKUP(C709,customers!A708:$A$1001,customers!C708:$C$1001,,0)))</f>
        <v/>
      </c>
      <c r="H709" s="2" t="str">
        <f>_xlfn.XLOOKUP(C709,customers!$A$1:$A$1001,customers!$G$1:$G$1001,,0)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8">
        <f>INDEX([1]products!$A$1:$G$49,MATCH([1]orders!$D709,[1]products!$A$1:$A$49,0),MATCH([1]orders!K$1,[1]products!$A$1:$G$1,0))</f>
        <v>1</v>
      </c>
      <c r="L709" s="4">
        <f>INDEX(products!$A$1:$G$49,MATCH(orders!$D709,products!$A$1:$A$49,0),MATCH(orders!L$1,products!$A$1:$G$1,0))</f>
        <v>12.95</v>
      </c>
      <c r="M709" s="4">
        <f t="shared" si="33"/>
        <v>25.9</v>
      </c>
      <c r="N709" t="str">
        <f t="shared" si="34"/>
        <v>Либерика</v>
      </c>
      <c r="O709" t="str">
        <f t="shared" si="35"/>
        <v>Сильная</v>
      </c>
      <c r="P709" t="str">
        <f>_xlfn.XLOOKUP(orders[[#This Row],[Customer ID]],customers!$A$1:$A$1001,customers!$I$1:$I$1001,,0)</f>
        <v>No</v>
      </c>
    </row>
    <row r="710" spans="1:16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_xlfn.XLOOKUP(C710,customers!$A$1:$A$1001,customers!$B$1:$B$1001,,0)</f>
        <v>Shelli De Banke</v>
      </c>
      <c r="G710" s="2" t="str" cm="1">
        <f t="array" ref="G710">IF(_xlfn.XLOOKUP(C710,customers!A709:$A$1001,customers!C709:$C$1001,,0)=0,"",(_xlfn.XLOOKUP(C710,customers!A709:$A$1001,customers!C709:$C$1001,,0)))</f>
        <v>sdejo@newsvine.com</v>
      </c>
      <c r="H710" s="2" t="str">
        <f>_xlfn.XLOOKUP(C710,customers!$A$1:$A$1001,customers!$G$1:$G$1001,,0)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8">
        <f>INDEX([1]products!$A$1:$G$49,MATCH([1]orders!$D710,[1]products!$A$1:$A$49,0),MATCH([1]orders!K$1,[1]products!$A$1:$G$1,0))</f>
        <v>0.5</v>
      </c>
      <c r="L710" s="4">
        <f>INDEX(products!$A$1:$G$49,MATCH(orders!$D710,products!$A$1:$A$49,0),MATCH(orders!L$1,products!$A$1:$G$1,0))</f>
        <v>6.75</v>
      </c>
      <c r="M710" s="4">
        <f t="shared" si="33"/>
        <v>13.5</v>
      </c>
      <c r="N710" t="str">
        <f t="shared" si="34"/>
        <v>Арабика</v>
      </c>
      <c r="O710" t="str">
        <f t="shared" si="35"/>
        <v>Средняя</v>
      </c>
      <c r="P710" t="str">
        <f>_xlfn.XLOOKUP(orders[[#This Row],[Customer ID]],customers!$A$1:$A$1001,customers!$I$1:$I$1001,,0)</f>
        <v>Yes</v>
      </c>
    </row>
    <row r="711" spans="1:16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_xlfn.XLOOKUP(C711,customers!$A$1:$A$1001,customers!$B$1:$B$1001,,0)</f>
        <v>Lyell Murch</v>
      </c>
      <c r="G711" s="2" t="str" cm="1">
        <f t="array" ref="G711">IF(_xlfn.XLOOKUP(C711,customers!A710:$A$1001,customers!C710:$C$1001,,0)=0,"",(_xlfn.XLOOKUP(C711,customers!A710:$A$1001,customers!C710:$C$1001,,0)))</f>
        <v/>
      </c>
      <c r="H711" s="2" t="str">
        <f>_xlfn.XLOOKUP(C711,customers!$A$1:$A$1001,customers!$G$1:$G$1001,,0)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8">
        <f>INDEX([1]products!$A$1:$G$49,MATCH([1]orders!$D711,[1]products!$A$1:$A$49,0),MATCH([1]orders!K$1,[1]products!$A$1:$G$1,0))</f>
        <v>0.5</v>
      </c>
      <c r="L711" s="4">
        <f>INDEX(products!$A$1:$G$49,MATCH(orders!$D711,products!$A$1:$A$49,0),MATCH(orders!L$1,products!$A$1:$G$1,0))</f>
        <v>8.91</v>
      </c>
      <c r="M711" s="4">
        <f t="shared" si="33"/>
        <v>17.82</v>
      </c>
      <c r="N711" t="str">
        <f t="shared" si="34"/>
        <v>Эксцельса</v>
      </c>
      <c r="O711" t="str">
        <f t="shared" si="35"/>
        <v>Легкая</v>
      </c>
      <c r="P711" t="str">
        <f>_xlfn.XLOOKUP(orders[[#This Row],[Customer ID]],customers!$A$1:$A$1001,customers!$I$1:$I$1001,,0)</f>
        <v>Yes</v>
      </c>
    </row>
    <row r="712" spans="1:16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_xlfn.XLOOKUP(C712,customers!$A$1:$A$1001,customers!$B$1:$B$1001,,0)</f>
        <v>Stearne Count</v>
      </c>
      <c r="G712" s="2" t="str" cm="1">
        <f t="array" ref="G712">IF(_xlfn.XLOOKUP(C712,customers!A711:$A$1001,customers!C711:$C$1001,,0)=0,"",(_xlfn.XLOOKUP(C712,customers!A711:$A$1001,customers!C711:$C$1001,,0)))</f>
        <v>scountjq@nba.com</v>
      </c>
      <c r="H712" s="2" t="str">
        <f>_xlfn.XLOOKUP(C712,customers!$A$1:$A$1001,customers!$G$1:$G$1001,,0)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8">
        <f>INDEX([1]products!$A$1:$G$49,MATCH([1]orders!$D712,[1]products!$A$1:$A$49,0),MATCH([1]orders!K$1,[1]products!$A$1:$G$1,0))</f>
        <v>0.5</v>
      </c>
      <c r="L712" s="4">
        <f>INDEX(products!$A$1:$G$49,MATCH(orders!$D712,products!$A$1:$A$49,0),MATCH(orders!L$1,products!$A$1:$G$1,0))</f>
        <v>8.25</v>
      </c>
      <c r="M712" s="4">
        <f t="shared" si="33"/>
        <v>24.75</v>
      </c>
      <c r="N712" t="str">
        <f t="shared" si="34"/>
        <v>Эксцельса</v>
      </c>
      <c r="O712" t="str">
        <f t="shared" si="35"/>
        <v>Средняя</v>
      </c>
      <c r="P712" t="str">
        <f>_xlfn.XLOOKUP(orders[[#This Row],[Customer ID]],customers!$A$1:$A$1001,customers!$I$1:$I$1001,,0)</f>
        <v>No</v>
      </c>
    </row>
    <row r="713" spans="1:16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_xlfn.XLOOKUP(C713,customers!$A$1:$A$1001,customers!$B$1:$B$1001,,0)</f>
        <v>Selia Ragles</v>
      </c>
      <c r="G713" s="2" t="str" cm="1">
        <f t="array" ref="G713">IF(_xlfn.XLOOKUP(C713,customers!A712:$A$1001,customers!C712:$C$1001,,0)=0,"",(_xlfn.XLOOKUP(C713,customers!A712:$A$1001,customers!C712:$C$1001,,0)))</f>
        <v>sraglesjr@blogtalkradio.com</v>
      </c>
      <c r="H713" s="2" t="str">
        <f>_xlfn.XLOOKUP(C713,customers!$A$1:$A$1001,customers!$G$1:$G$1001,,0)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8">
        <f>INDEX([1]products!$A$1:$G$49,MATCH([1]orders!$D713,[1]products!$A$1:$A$49,0),MATCH([1]orders!K$1,[1]products!$A$1:$G$1,0))</f>
        <v>0.2</v>
      </c>
      <c r="L713" s="4">
        <f>INDEX(products!$A$1:$G$49,MATCH(orders!$D713,products!$A$1:$A$49,0),MATCH(orders!L$1,products!$A$1:$G$1,0))</f>
        <v>2.9849999999999999</v>
      </c>
      <c r="M713" s="4">
        <f t="shared" si="33"/>
        <v>17.91</v>
      </c>
      <c r="N713" t="str">
        <f t="shared" si="34"/>
        <v>Робуста</v>
      </c>
      <c r="O713" t="str">
        <f t="shared" si="35"/>
        <v>Средняя</v>
      </c>
      <c r="P713" t="str">
        <f>_xlfn.XLOOKUP(orders[[#This Row],[Customer ID]],customers!$A$1:$A$1001,customers!$I$1:$I$1001,,0)</f>
        <v>No</v>
      </c>
    </row>
    <row r="714" spans="1:16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_xlfn.XLOOKUP(C714,customers!$A$1:$A$1001,customers!$B$1:$B$1001,,0)</f>
        <v>Silas Deehan</v>
      </c>
      <c r="G714" s="2" t="str" cm="1">
        <f t="array" ref="G714">IF(_xlfn.XLOOKUP(C714,customers!A713:$A$1001,customers!C713:$C$1001,,0)=0,"",(_xlfn.XLOOKUP(C714,customers!A713:$A$1001,customers!C713:$C$1001,,0)))</f>
        <v/>
      </c>
      <c r="H714" s="2" t="str">
        <f>_xlfn.XLOOKUP(C714,customers!$A$1:$A$1001,customers!$G$1:$G$1001,,0)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8">
        <f>INDEX([1]products!$A$1:$G$49,MATCH([1]orders!$D714,[1]products!$A$1:$A$49,0),MATCH([1]orders!K$1,[1]products!$A$1:$G$1,0))</f>
        <v>0.5</v>
      </c>
      <c r="L714" s="4">
        <f>INDEX(products!$A$1:$G$49,MATCH(orders!$D714,products!$A$1:$A$49,0),MATCH(orders!L$1,products!$A$1:$G$1,0))</f>
        <v>8.25</v>
      </c>
      <c r="M714" s="4">
        <f t="shared" si="33"/>
        <v>16.5</v>
      </c>
      <c r="N714" t="str">
        <f t="shared" si="34"/>
        <v>Эксцельса</v>
      </c>
      <c r="O714" t="str">
        <f t="shared" si="35"/>
        <v>Средняя</v>
      </c>
      <c r="P714" t="str">
        <f>_xlfn.XLOOKUP(orders[[#This Row],[Customer ID]],customers!$A$1:$A$1001,customers!$I$1:$I$1001,,0)</f>
        <v>No</v>
      </c>
    </row>
    <row r="715" spans="1:16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_xlfn.XLOOKUP(C715,customers!$A$1:$A$1001,customers!$B$1:$B$1001,,0)</f>
        <v>Sacha Bruun</v>
      </c>
      <c r="G715" s="2" t="str" cm="1">
        <f t="array" ref="G715">IF(_xlfn.XLOOKUP(C715,customers!A714:$A$1001,customers!C714:$C$1001,,0)=0,"",(_xlfn.XLOOKUP(C715,customers!A714:$A$1001,customers!C714:$C$1001,,0)))</f>
        <v>sbruunjt@blogtalkradio.com</v>
      </c>
      <c r="H715" s="2" t="str">
        <f>_xlfn.XLOOKUP(C715,customers!$A$1:$A$1001,customers!$G$1:$G$1001,,0)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8">
        <f>INDEX([1]products!$A$1:$G$49,MATCH([1]orders!$D715,[1]products!$A$1:$A$49,0),MATCH([1]orders!K$1,[1]products!$A$1:$G$1,0))</f>
        <v>0.2</v>
      </c>
      <c r="L715" s="4">
        <f>INDEX(products!$A$1:$G$49,MATCH(orders!$D715,products!$A$1:$A$49,0),MATCH(orders!L$1,products!$A$1:$G$1,0))</f>
        <v>2.9849999999999999</v>
      </c>
      <c r="M715" s="4">
        <f t="shared" si="33"/>
        <v>2.9849999999999999</v>
      </c>
      <c r="N715" t="str">
        <f t="shared" si="34"/>
        <v>Робуста</v>
      </c>
      <c r="O715" t="str">
        <f t="shared" si="35"/>
        <v>Средняя</v>
      </c>
      <c r="P715" t="str">
        <f>_xlfn.XLOOKUP(orders[[#This Row],[Customer ID]],customers!$A$1:$A$1001,customers!$I$1:$I$1001,,0)</f>
        <v>No</v>
      </c>
    </row>
    <row r="716" spans="1:16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_xlfn.XLOOKUP(C716,customers!$A$1:$A$1001,customers!$B$1:$B$1001,,0)</f>
        <v>Alon Pllu</v>
      </c>
      <c r="G716" s="2" t="str" cm="1">
        <f t="array" ref="G716">IF(_xlfn.XLOOKUP(C716,customers!A715:$A$1001,customers!C715:$C$1001,,0)=0,"",(_xlfn.XLOOKUP(C716,customers!A715:$A$1001,customers!C715:$C$1001,,0)))</f>
        <v>aplluju@dagondesign.com</v>
      </c>
      <c r="H716" s="2" t="str">
        <f>_xlfn.XLOOKUP(C716,customers!$A$1:$A$1001,customers!$G$1:$G$1001,,0)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8">
        <f>INDEX([1]products!$A$1:$G$49,MATCH([1]orders!$D716,[1]products!$A$1:$A$49,0),MATCH([1]orders!K$1,[1]products!$A$1:$G$1,0))</f>
        <v>0.2</v>
      </c>
      <c r="L716" s="4">
        <f>INDEX(products!$A$1:$G$49,MATCH(orders!$D716,products!$A$1:$A$49,0),MATCH(orders!L$1,products!$A$1:$G$1,0))</f>
        <v>3.645</v>
      </c>
      <c r="M716" s="4">
        <f t="shared" si="33"/>
        <v>14.58</v>
      </c>
      <c r="N716" t="str">
        <f t="shared" si="34"/>
        <v>Эксцельса</v>
      </c>
      <c r="O716" t="str">
        <f t="shared" si="35"/>
        <v>Сильная</v>
      </c>
      <c r="P716" t="str">
        <f>_xlfn.XLOOKUP(orders[[#This Row],[Customer ID]],customers!$A$1:$A$1001,customers!$I$1:$I$1001,,0)</f>
        <v>Yes</v>
      </c>
    </row>
    <row r="717" spans="1:16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_xlfn.XLOOKUP(C717,customers!$A$1:$A$1001,customers!$B$1:$B$1001,,0)</f>
        <v>Gilberto Cornier</v>
      </c>
      <c r="G717" s="2" t="str" cm="1">
        <f t="array" ref="G717">IF(_xlfn.XLOOKUP(C717,customers!A716:$A$1001,customers!C716:$C$1001,,0)=0,"",(_xlfn.XLOOKUP(C717,customers!A716:$A$1001,customers!C716:$C$1001,,0)))</f>
        <v>gcornierjv@techcrunch.com</v>
      </c>
      <c r="H717" s="2" t="str">
        <f>_xlfn.XLOOKUP(C717,customers!$A$1:$A$1001,customers!$G$1:$G$1001,,0)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8">
        <f>INDEX([1]products!$A$1:$G$49,MATCH([1]orders!$D717,[1]products!$A$1:$A$49,0),MATCH([1]orders!K$1,[1]products!$A$1:$G$1,0))</f>
        <v>1</v>
      </c>
      <c r="L717" s="4">
        <f>INDEX(products!$A$1:$G$49,MATCH(orders!$D717,products!$A$1:$A$49,0),MATCH(orders!L$1,products!$A$1:$G$1,0))</f>
        <v>14.85</v>
      </c>
      <c r="M717" s="4">
        <f t="shared" si="33"/>
        <v>89.1</v>
      </c>
      <c r="N717" t="str">
        <f t="shared" si="34"/>
        <v>Эксцельса</v>
      </c>
      <c r="O717" t="str">
        <f t="shared" si="35"/>
        <v>Легкая</v>
      </c>
      <c r="P717" t="str">
        <f>_xlfn.XLOOKUP(orders[[#This Row],[Customer ID]],customers!$A$1:$A$1001,customers!$I$1:$I$1001,,0)</f>
        <v>No</v>
      </c>
    </row>
    <row r="718" spans="1:16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_xlfn.XLOOKUP(C718,customers!$A$1:$A$1001,customers!$B$1:$B$1001,,0)</f>
        <v>Jimmy Dymoke</v>
      </c>
      <c r="G718" s="2" t="e" cm="1">
        <f t="array" ref="G718">IF(_xlfn.XLOOKUP(C718,customers!A717:$A$1001,customers!C717:$C$1001,,0)=0,"",(_xlfn.XLOOKUP(C718,customers!A717:$A$1001,customers!C717:$C$1001,,0)))</f>
        <v>#N/A</v>
      </c>
      <c r="H718" s="2" t="str">
        <f>_xlfn.XLOOKUP(C718,customers!$A$1:$A$1001,customers!$G$1:$G$1001,,0)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8">
        <f>INDEX([1]products!$A$1:$G$49,MATCH([1]orders!$D718,[1]products!$A$1:$A$49,0),MATCH([1]orders!K$1,[1]products!$A$1:$G$1,0))</f>
        <v>1</v>
      </c>
      <c r="L718" s="4">
        <f>INDEX(products!$A$1:$G$49,MATCH(orders!$D718,products!$A$1:$A$49,0),MATCH(orders!L$1,products!$A$1:$G$1,0))</f>
        <v>11.95</v>
      </c>
      <c r="M718" s="4">
        <f t="shared" si="33"/>
        <v>35.849999999999994</v>
      </c>
      <c r="N718" t="str">
        <f t="shared" si="34"/>
        <v>Робуста</v>
      </c>
      <c r="O718" t="str">
        <f t="shared" si="35"/>
        <v>Легкая</v>
      </c>
      <c r="P718" t="str">
        <f>_xlfn.XLOOKUP(orders[[#This Row],[Customer ID]],customers!$A$1:$A$1001,customers!$I$1:$I$1001,,0)</f>
        <v>No</v>
      </c>
    </row>
    <row r="719" spans="1:16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_xlfn.XLOOKUP(C719,customers!$A$1:$A$1001,customers!$B$1:$B$1001,,0)</f>
        <v>Willabella Harvison</v>
      </c>
      <c r="G719" s="2" t="str" cm="1">
        <f t="array" ref="G719">IF(_xlfn.XLOOKUP(C719,customers!A718:$A$1001,customers!C718:$C$1001,,0)=0,"",(_xlfn.XLOOKUP(C719,customers!A718:$A$1001,customers!C718:$C$1001,,0)))</f>
        <v>wharvisonjx@gizmodo.com</v>
      </c>
      <c r="H719" s="2" t="str">
        <f>_xlfn.XLOOKUP(C719,customers!$A$1:$A$1001,customers!$G$1:$G$1001,,0)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8">
        <f>INDEX([1]products!$A$1:$G$49,MATCH([1]orders!$D719,[1]products!$A$1:$A$49,0),MATCH([1]orders!K$1,[1]products!$A$1:$G$1,0))</f>
        <v>2.5</v>
      </c>
      <c r="L719" s="4">
        <f>INDEX(products!$A$1:$G$49,MATCH(orders!$D719,products!$A$1:$A$49,0),MATCH(orders!L$1,products!$A$1:$G$1,0))</f>
        <v>22.884999999999998</v>
      </c>
      <c r="M719" s="4">
        <f t="shared" si="33"/>
        <v>68.655000000000001</v>
      </c>
      <c r="N719" t="str">
        <f t="shared" si="34"/>
        <v>Арабика</v>
      </c>
      <c r="O719" t="str">
        <f t="shared" si="35"/>
        <v>Сильная</v>
      </c>
      <c r="P719" t="str">
        <f>_xlfn.XLOOKUP(orders[[#This Row],[Customer ID]],customers!$A$1:$A$1001,customers!$I$1:$I$1001,,0)</f>
        <v>No</v>
      </c>
    </row>
    <row r="720" spans="1:16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_xlfn.XLOOKUP(C720,customers!$A$1:$A$1001,customers!$B$1:$B$1001,,0)</f>
        <v>Darice Heaford</v>
      </c>
      <c r="G720" s="2" t="str" cm="1">
        <f t="array" ref="G720">IF(_xlfn.XLOOKUP(C720,customers!A719:$A$1001,customers!C719:$C$1001,,0)=0,"",(_xlfn.XLOOKUP(C720,customers!A719:$A$1001,customers!C719:$C$1001,,0)))</f>
        <v>dheafordjy@twitpic.com</v>
      </c>
      <c r="H720" s="2" t="str">
        <f>_xlfn.XLOOKUP(C720,customers!$A$1:$A$1001,customers!$G$1:$G$1001,,0)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8">
        <f>INDEX([1]products!$A$1:$G$49,MATCH([1]orders!$D720,[1]products!$A$1:$A$49,0),MATCH([1]orders!K$1,[1]products!$A$1:$G$1,0))</f>
        <v>1</v>
      </c>
      <c r="L720" s="4">
        <f>INDEX(products!$A$1:$G$49,MATCH(orders!$D720,products!$A$1:$A$49,0),MATCH(orders!L$1,products!$A$1:$G$1,0))</f>
        <v>12.95</v>
      </c>
      <c r="M720" s="4">
        <f t="shared" si="33"/>
        <v>38.849999999999994</v>
      </c>
      <c r="N720" t="str">
        <f t="shared" si="34"/>
        <v>Либерика</v>
      </c>
      <c r="O720" t="str">
        <f t="shared" si="35"/>
        <v>Сильная</v>
      </c>
      <c r="P720" t="str">
        <f>_xlfn.XLOOKUP(orders[[#This Row],[Customer ID]],customers!$A$1:$A$1001,customers!$I$1:$I$1001,,0)</f>
        <v>No</v>
      </c>
    </row>
    <row r="721" spans="1:16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_xlfn.XLOOKUP(C721,customers!$A$1:$A$1001,customers!$B$1:$B$1001,,0)</f>
        <v>Granger Fantham</v>
      </c>
      <c r="G721" s="2" t="str" cm="1">
        <f t="array" ref="G721">IF(_xlfn.XLOOKUP(C721,customers!A720:$A$1001,customers!C720:$C$1001,,0)=0,"",(_xlfn.XLOOKUP(C721,customers!A720:$A$1001,customers!C720:$C$1001,,0)))</f>
        <v>gfanthamjz@hexun.com</v>
      </c>
      <c r="H721" s="2" t="str">
        <f>_xlfn.XLOOKUP(C721,customers!$A$1:$A$1001,customers!$G$1:$G$1001,,0)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8">
        <f>INDEX([1]products!$A$1:$G$49,MATCH([1]orders!$D721,[1]products!$A$1:$A$49,0),MATCH([1]orders!K$1,[1]products!$A$1:$G$1,0))</f>
        <v>1</v>
      </c>
      <c r="L721" s="4">
        <f>INDEX(products!$A$1:$G$49,MATCH(orders!$D721,products!$A$1:$A$49,0),MATCH(orders!L$1,products!$A$1:$G$1,0))</f>
        <v>15.85</v>
      </c>
      <c r="M721" s="4">
        <f t="shared" si="33"/>
        <v>79.25</v>
      </c>
      <c r="N721" t="str">
        <f t="shared" si="34"/>
        <v>Либерика</v>
      </c>
      <c r="O721" t="str">
        <f t="shared" si="35"/>
        <v>Легкая</v>
      </c>
      <c r="P721" t="str">
        <f>_xlfn.XLOOKUP(orders[[#This Row],[Customer ID]],customers!$A$1:$A$1001,customers!$I$1:$I$1001,,0)</f>
        <v>Yes</v>
      </c>
    </row>
    <row r="722" spans="1:16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_xlfn.XLOOKUP(C722,customers!$A$1:$A$1001,customers!$B$1:$B$1001,,0)</f>
        <v>Reynolds Crookshanks</v>
      </c>
      <c r="G722" s="2" t="str" cm="1">
        <f t="array" ref="G722">IF(_xlfn.XLOOKUP(C722,customers!A721:$A$1001,customers!C721:$C$1001,,0)=0,"",(_xlfn.XLOOKUP(C722,customers!A721:$A$1001,customers!C721:$C$1001,,0)))</f>
        <v>rcrookshanksk0@unc.edu</v>
      </c>
      <c r="H722" s="2" t="str">
        <f>_xlfn.XLOOKUP(C722,customers!$A$1:$A$1001,customers!$G$1:$G$1001,,0)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8">
        <f>INDEX([1]products!$A$1:$G$49,MATCH([1]orders!$D722,[1]products!$A$1:$A$49,0),MATCH([1]orders!K$1,[1]products!$A$1:$G$1,0))</f>
        <v>0.5</v>
      </c>
      <c r="L722" s="4">
        <f>INDEX(products!$A$1:$G$49,MATCH(orders!$D722,products!$A$1:$A$49,0),MATCH(orders!L$1,products!$A$1:$G$1,0))</f>
        <v>7.29</v>
      </c>
      <c r="M722" s="4">
        <f t="shared" si="33"/>
        <v>36.450000000000003</v>
      </c>
      <c r="N722" t="str">
        <f t="shared" si="34"/>
        <v>Эксцельса</v>
      </c>
      <c r="O722" t="str">
        <f t="shared" si="35"/>
        <v>Сильная</v>
      </c>
      <c r="P722" t="str">
        <f>_xlfn.XLOOKUP(orders[[#This Row],[Customer ID]],customers!$A$1:$A$1001,customers!$I$1:$I$1001,,0)</f>
        <v>Yes</v>
      </c>
    </row>
    <row r="723" spans="1:16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_xlfn.XLOOKUP(C723,customers!$A$1:$A$1001,customers!$B$1:$B$1001,,0)</f>
        <v>Niels Leake</v>
      </c>
      <c r="G723" s="2" t="str" cm="1">
        <f t="array" ref="G723">IF(_xlfn.XLOOKUP(C723,customers!A722:$A$1001,customers!C722:$C$1001,,0)=0,"",(_xlfn.XLOOKUP(C723,customers!A722:$A$1001,customers!C722:$C$1001,,0)))</f>
        <v>nleakek1@cmu.edu</v>
      </c>
      <c r="H723" s="2" t="str">
        <f>_xlfn.XLOOKUP(C723,customers!$A$1:$A$1001,customers!$G$1:$G$1001,,0)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8">
        <f>INDEX([1]products!$A$1:$G$49,MATCH([1]orders!$D723,[1]products!$A$1:$A$49,0),MATCH([1]orders!K$1,[1]products!$A$1:$G$1,0))</f>
        <v>0.2</v>
      </c>
      <c r="L723" s="4">
        <f>INDEX(products!$A$1:$G$49,MATCH(orders!$D723,products!$A$1:$A$49,0),MATCH(orders!L$1,products!$A$1:$G$1,0))</f>
        <v>2.9849999999999999</v>
      </c>
      <c r="M723" s="4">
        <f t="shared" si="33"/>
        <v>8.9550000000000001</v>
      </c>
      <c r="N723" t="str">
        <f t="shared" si="34"/>
        <v>Робуста</v>
      </c>
      <c r="O723" t="str">
        <f t="shared" si="35"/>
        <v>Средняя</v>
      </c>
      <c r="P723" t="str">
        <f>_xlfn.XLOOKUP(orders[[#This Row],[Customer ID]],customers!$A$1:$A$1001,customers!$I$1:$I$1001,,0)</f>
        <v>Yes</v>
      </c>
    </row>
    <row r="724" spans="1:16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_xlfn.XLOOKUP(C724,customers!$A$1:$A$1001,customers!$B$1:$B$1001,,0)</f>
        <v>Hetti Measures</v>
      </c>
      <c r="G724" s="2" t="str" cm="1">
        <f t="array" ref="G724">IF(_xlfn.XLOOKUP(C724,customers!A723:$A$1001,customers!C723:$C$1001,,0)=0,"",(_xlfn.XLOOKUP(C724,customers!A723:$A$1001,customers!C723:$C$1001,,0)))</f>
        <v/>
      </c>
      <c r="H724" s="2" t="str">
        <f>_xlfn.XLOOKUP(C724,customers!$A$1:$A$1001,customers!$G$1:$G$1001,,0)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8">
        <f>INDEX([1]products!$A$1:$G$49,MATCH([1]orders!$D724,[1]products!$A$1:$A$49,0),MATCH([1]orders!K$1,[1]products!$A$1:$G$1,0))</f>
        <v>1</v>
      </c>
      <c r="L724" s="4">
        <f>INDEX(products!$A$1:$G$49,MATCH(orders!$D724,products!$A$1:$A$49,0),MATCH(orders!L$1,products!$A$1:$G$1,0))</f>
        <v>12.15</v>
      </c>
      <c r="M724" s="4">
        <f t="shared" si="33"/>
        <v>24.3</v>
      </c>
      <c r="N724" t="str">
        <f t="shared" si="34"/>
        <v>Эксцельса</v>
      </c>
      <c r="O724" t="str">
        <f t="shared" si="35"/>
        <v>Сильная</v>
      </c>
      <c r="P724" t="str">
        <f>_xlfn.XLOOKUP(orders[[#This Row],[Customer ID]],customers!$A$1:$A$1001,customers!$I$1:$I$1001,,0)</f>
        <v>No</v>
      </c>
    </row>
    <row r="725" spans="1:16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_xlfn.XLOOKUP(C725,customers!$A$1:$A$1001,customers!$B$1:$B$1001,,0)</f>
        <v>Gay Eilhersen</v>
      </c>
      <c r="G725" s="2" t="str" cm="1">
        <f t="array" ref="G725">IF(_xlfn.XLOOKUP(C725,customers!A724:$A$1001,customers!C724:$C$1001,,0)=0,"",(_xlfn.XLOOKUP(C725,customers!A724:$A$1001,customers!C724:$C$1001,,0)))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8">
        <f>INDEX([1]products!$A$1:$G$49,MATCH([1]orders!$D725,[1]products!$A$1:$A$49,0),MATCH([1]orders!K$1,[1]products!$A$1:$G$1,0))</f>
        <v>2.5</v>
      </c>
      <c r="L725" s="4">
        <f>INDEX(products!$A$1:$G$49,MATCH(orders!$D725,products!$A$1:$A$49,0),MATCH(orders!L$1,products!$A$1:$G$1,0))</f>
        <v>31.624999999999996</v>
      </c>
      <c r="M725" s="4">
        <f t="shared" si="33"/>
        <v>63.249999999999993</v>
      </c>
      <c r="N725" t="str">
        <f t="shared" si="34"/>
        <v>Эксцельса</v>
      </c>
      <c r="O725" t="str">
        <f t="shared" si="35"/>
        <v>Средняя</v>
      </c>
      <c r="P725" t="str">
        <f>_xlfn.XLOOKUP(orders[[#This Row],[Customer ID]],customers!$A$1:$A$1001,customers!$I$1:$I$1001,,0)</f>
        <v>No</v>
      </c>
    </row>
    <row r="726" spans="1:16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_xlfn.XLOOKUP(C726,customers!$A$1:$A$1001,customers!$B$1:$B$1001,,0)</f>
        <v>Nico Hubert</v>
      </c>
      <c r="G726" s="2" t="str" cm="1">
        <f t="array" ref="G726">IF(_xlfn.XLOOKUP(C726,customers!A725:$A$1001,customers!C725:$C$1001,,0)=0,"",(_xlfn.XLOOKUP(C726,customers!A725:$A$1001,customers!C725:$C$1001,,0)))</f>
        <v/>
      </c>
      <c r="H726" s="2" t="str">
        <f>_xlfn.XLOOKUP(C726,customers!$A$1:$A$1001,customers!$G$1:$G$1001,,0)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8">
        <f>INDEX([1]products!$A$1:$G$49,MATCH([1]orders!$D726,[1]products!$A$1:$A$49,0),MATCH([1]orders!K$1,[1]products!$A$1:$G$1,0))</f>
        <v>0.2</v>
      </c>
      <c r="L726" s="4">
        <f>INDEX(products!$A$1:$G$49,MATCH(orders!$D726,products!$A$1:$A$49,0),MATCH(orders!L$1,products!$A$1:$G$1,0))</f>
        <v>3.375</v>
      </c>
      <c r="M726" s="4">
        <f t="shared" si="33"/>
        <v>6.75</v>
      </c>
      <c r="N726" t="str">
        <f t="shared" si="34"/>
        <v>Арабика</v>
      </c>
      <c r="O726" t="str">
        <f t="shared" si="35"/>
        <v>Средняя</v>
      </c>
      <c r="P726" t="str">
        <f>_xlfn.XLOOKUP(orders[[#This Row],[Customer ID]],customers!$A$1:$A$1001,customers!$I$1:$I$1001,,0)</f>
        <v>Yes</v>
      </c>
    </row>
    <row r="727" spans="1:16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_xlfn.XLOOKUP(C727,customers!$A$1:$A$1001,customers!$B$1:$B$1001,,0)</f>
        <v>Cristina Aleixo</v>
      </c>
      <c r="G727" s="2" t="str" cm="1">
        <f t="array" ref="G727">IF(_xlfn.XLOOKUP(C727,customers!A726:$A$1001,customers!C726:$C$1001,,0)=0,"",(_xlfn.XLOOKUP(C727,customers!A726:$A$1001,customers!C726:$C$1001,,0)))</f>
        <v>caleixok5@globo.com</v>
      </c>
      <c r="H727" s="2" t="str">
        <f>_xlfn.XLOOKUP(C727,customers!$A$1:$A$1001,customers!$G$1:$G$1001,,0)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8">
        <f>INDEX([1]products!$A$1:$G$49,MATCH([1]orders!$D727,[1]products!$A$1:$A$49,0),MATCH([1]orders!K$1,[1]products!$A$1:$G$1,0))</f>
        <v>0.2</v>
      </c>
      <c r="L727" s="4">
        <f>INDEX(products!$A$1:$G$49,MATCH(orders!$D727,products!$A$1:$A$49,0),MATCH(orders!L$1,products!$A$1:$G$1,0))</f>
        <v>3.8849999999999998</v>
      </c>
      <c r="M727" s="4">
        <f t="shared" si="33"/>
        <v>23.31</v>
      </c>
      <c r="N727" t="str">
        <f t="shared" si="34"/>
        <v>Арабика</v>
      </c>
      <c r="O727" t="str">
        <f t="shared" si="35"/>
        <v>Легкая</v>
      </c>
      <c r="P727" t="str">
        <f>_xlfn.XLOOKUP(orders[[#This Row],[Customer ID]],customers!$A$1:$A$1001,customers!$I$1:$I$1001,,0)</f>
        <v>No</v>
      </c>
    </row>
    <row r="728" spans="1:16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_xlfn.XLOOKUP(C728,customers!$A$1:$A$1001,customers!$B$1:$B$1001,,0)</f>
        <v>Derrek Allpress</v>
      </c>
      <c r="G728" s="2" t="str" cm="1">
        <f t="array" ref="G728">IF(_xlfn.XLOOKUP(C728,customers!A727:$A$1001,customers!C727:$C$1001,,0)=0,"",(_xlfn.XLOOKUP(C728,customers!A727:$A$1001,customers!C727:$C$1001,,0)))</f>
        <v/>
      </c>
      <c r="H728" s="2" t="str">
        <f>_xlfn.XLOOKUP(C728,customers!$A$1:$A$1001,customers!$G$1:$G$1001,,0)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8">
        <f>INDEX([1]products!$A$1:$G$49,MATCH([1]orders!$D728,[1]products!$A$1:$A$49,0),MATCH([1]orders!K$1,[1]products!$A$1:$G$1,0))</f>
        <v>2.5</v>
      </c>
      <c r="L728" s="4">
        <f>INDEX(products!$A$1:$G$49,MATCH(orders!$D728,products!$A$1:$A$49,0),MATCH(orders!L$1,products!$A$1:$G$1,0))</f>
        <v>36.454999999999998</v>
      </c>
      <c r="M728" s="4">
        <f t="shared" si="33"/>
        <v>145.82</v>
      </c>
      <c r="N728" t="str">
        <f t="shared" si="34"/>
        <v>Либерика</v>
      </c>
      <c r="O728" t="str">
        <f t="shared" si="35"/>
        <v>Легкая</v>
      </c>
      <c r="P728" t="str">
        <f>_xlfn.XLOOKUP(orders[[#This Row],[Customer ID]],customers!$A$1:$A$1001,customers!$I$1:$I$1001,,0)</f>
        <v>No</v>
      </c>
    </row>
    <row r="729" spans="1:16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_xlfn.XLOOKUP(C729,customers!$A$1:$A$1001,customers!$B$1:$B$1001,,0)</f>
        <v>Rikki Tomkowicz</v>
      </c>
      <c r="G729" s="2" t="str" cm="1">
        <f t="array" ref="G729">IF(_xlfn.XLOOKUP(C729,customers!A728:$A$1001,customers!C728:$C$1001,,0)=0,"",(_xlfn.XLOOKUP(C729,customers!A728:$A$1001,customers!C728:$C$1001,,0)))</f>
        <v>rtomkowiczk7@bravesites.com</v>
      </c>
      <c r="H729" s="2" t="str">
        <f>_xlfn.XLOOKUP(C729,customers!$A$1:$A$1001,customers!$G$1:$G$1001,,0)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8">
        <f>INDEX([1]products!$A$1:$G$49,MATCH([1]orders!$D729,[1]products!$A$1:$A$49,0),MATCH([1]orders!K$1,[1]products!$A$1:$G$1,0))</f>
        <v>0.5</v>
      </c>
      <c r="L729" s="4">
        <f>INDEX(products!$A$1:$G$49,MATCH(orders!$D729,products!$A$1:$A$49,0),MATCH(orders!L$1,products!$A$1:$G$1,0))</f>
        <v>5.97</v>
      </c>
      <c r="M729" s="4">
        <f t="shared" si="33"/>
        <v>29.849999999999998</v>
      </c>
      <c r="N729" t="str">
        <f t="shared" si="34"/>
        <v>Робуста</v>
      </c>
      <c r="O729" t="str">
        <f t="shared" si="35"/>
        <v>Средняя</v>
      </c>
      <c r="P729" t="str">
        <f>_xlfn.XLOOKUP(orders[[#This Row],[Customer ID]],customers!$A$1:$A$1001,customers!$I$1:$I$1001,,0)</f>
        <v>Yes</v>
      </c>
    </row>
    <row r="730" spans="1:16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_xlfn.XLOOKUP(C730,customers!$A$1:$A$1001,customers!$B$1:$B$1001,,0)</f>
        <v>Rochette Huscroft</v>
      </c>
      <c r="G730" s="2" t="str" cm="1">
        <f t="array" ref="G730">IF(_xlfn.XLOOKUP(C730,customers!A729:$A$1001,customers!C729:$C$1001,,0)=0,"",(_xlfn.XLOOKUP(C730,customers!A729:$A$1001,customers!C729:$C$1001,,0)))</f>
        <v>rhuscroftk8@jimdo.com</v>
      </c>
      <c r="H730" s="2" t="str">
        <f>_xlfn.XLOOKUP(C730,customers!$A$1:$A$1001,customers!$G$1:$G$1001,,0)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8">
        <f>INDEX([1]products!$A$1:$G$49,MATCH([1]orders!$D730,[1]products!$A$1:$A$49,0),MATCH([1]orders!K$1,[1]products!$A$1:$G$1,0))</f>
        <v>0.5</v>
      </c>
      <c r="L730" s="4">
        <f>INDEX(products!$A$1:$G$49,MATCH(orders!$D730,products!$A$1:$A$49,0),MATCH(orders!L$1,products!$A$1:$G$1,0))</f>
        <v>7.29</v>
      </c>
      <c r="M730" s="4">
        <f t="shared" si="33"/>
        <v>21.87</v>
      </c>
      <c r="N730" t="str">
        <f t="shared" si="34"/>
        <v>Эксцельса</v>
      </c>
      <c r="O730" t="str">
        <f t="shared" si="35"/>
        <v>Сильная</v>
      </c>
      <c r="P730" t="str">
        <f>_xlfn.XLOOKUP(orders[[#This Row],[Customer ID]],customers!$A$1:$A$1001,customers!$I$1:$I$1001,,0)</f>
        <v>Yes</v>
      </c>
    </row>
    <row r="731" spans="1:16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_xlfn.XLOOKUP(C731,customers!$A$1:$A$1001,customers!$B$1:$B$1001,,0)</f>
        <v>Selle Scurrer</v>
      </c>
      <c r="G731" s="2" t="str" cm="1">
        <f t="array" ref="G731">IF(_xlfn.XLOOKUP(C731,customers!A730:$A$1001,customers!C730:$C$1001,,0)=0,"",(_xlfn.XLOOKUP(C731,customers!A730:$A$1001,customers!C730:$C$1001,,0)))</f>
        <v>sscurrerk9@flavors.me</v>
      </c>
      <c r="H731" s="2" t="str">
        <f>_xlfn.XLOOKUP(C731,customers!$A$1:$A$1001,customers!$G$1:$G$1001,,0)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8">
        <f>INDEX([1]products!$A$1:$G$49,MATCH([1]orders!$D731,[1]products!$A$1:$A$49,0),MATCH([1]orders!K$1,[1]products!$A$1:$G$1,0))</f>
        <v>0.2</v>
      </c>
      <c r="L731" s="4">
        <f>INDEX(products!$A$1:$G$49,MATCH(orders!$D731,products!$A$1:$A$49,0),MATCH(orders!L$1,products!$A$1:$G$1,0))</f>
        <v>4.3650000000000002</v>
      </c>
      <c r="M731" s="4">
        <f t="shared" si="33"/>
        <v>4.3650000000000002</v>
      </c>
      <c r="N731" t="str">
        <f t="shared" si="34"/>
        <v>Либерика</v>
      </c>
      <c r="O731" t="str">
        <f t="shared" si="35"/>
        <v>Средняя</v>
      </c>
      <c r="P731" t="str">
        <f>_xlfn.XLOOKUP(orders[[#This Row],[Customer ID]],customers!$A$1:$A$1001,customers!$I$1:$I$1001,,0)</f>
        <v>No</v>
      </c>
    </row>
    <row r="732" spans="1:16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_xlfn.XLOOKUP(C732,customers!$A$1:$A$1001,customers!$B$1:$B$1001,,0)</f>
        <v>Andie Rudram</v>
      </c>
      <c r="G732" s="2" t="str" cm="1">
        <f t="array" ref="G732">IF(_xlfn.XLOOKUP(C732,customers!A731:$A$1001,customers!C731:$C$1001,,0)=0,"",(_xlfn.XLOOKUP(C732,customers!A731:$A$1001,customers!C731:$C$1001,,0)))</f>
        <v>arudramka@prnewswire.com</v>
      </c>
      <c r="H732" s="2" t="str">
        <f>_xlfn.XLOOKUP(C732,customers!$A$1:$A$1001,customers!$G$1:$G$1001,,0)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8">
        <f>INDEX([1]products!$A$1:$G$49,MATCH([1]orders!$D732,[1]products!$A$1:$A$49,0),MATCH([1]orders!K$1,[1]products!$A$1:$G$1,0))</f>
        <v>2.5</v>
      </c>
      <c r="L732" s="4">
        <f>INDEX(products!$A$1:$G$49,MATCH(orders!$D732,products!$A$1:$A$49,0),MATCH(orders!L$1,products!$A$1:$G$1,0))</f>
        <v>36.454999999999998</v>
      </c>
      <c r="M732" s="4">
        <f t="shared" si="33"/>
        <v>36.454999999999998</v>
      </c>
      <c r="N732" t="str">
        <f t="shared" si="34"/>
        <v>Либерика</v>
      </c>
      <c r="O732" t="str">
        <f t="shared" si="35"/>
        <v>Легкая</v>
      </c>
      <c r="P732" t="str">
        <f>_xlfn.XLOOKUP(orders[[#This Row],[Customer ID]],customers!$A$1:$A$1001,customers!$I$1:$I$1001,,0)</f>
        <v>No</v>
      </c>
    </row>
    <row r="733" spans="1:16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_xlfn.XLOOKUP(C733,customers!$A$1:$A$1001,customers!$B$1:$B$1001,,0)</f>
        <v>Leta Clarricoates</v>
      </c>
      <c r="G733" s="2" t="str" cm="1">
        <f t="array" ref="G733">IF(_xlfn.XLOOKUP(C733,customers!A732:$A$1001,customers!C732:$C$1001,,0)=0,"",(_xlfn.XLOOKUP(C733,customers!A732:$A$1001,customers!C732:$C$1001,,0)))</f>
        <v/>
      </c>
      <c r="H733" s="2" t="str">
        <f>_xlfn.XLOOKUP(C733,customers!$A$1:$A$1001,customers!$G$1:$G$1001,,0)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8">
        <f>INDEX([1]products!$A$1:$G$49,MATCH([1]orders!$D733,[1]products!$A$1:$A$49,0),MATCH([1]orders!K$1,[1]products!$A$1:$G$1,0))</f>
        <v>0.2</v>
      </c>
      <c r="L733" s="4">
        <f>INDEX(products!$A$1:$G$49,MATCH(orders!$D733,products!$A$1:$A$49,0),MATCH(orders!L$1,products!$A$1:$G$1,0))</f>
        <v>3.8849999999999998</v>
      </c>
      <c r="M733" s="4">
        <f t="shared" si="33"/>
        <v>15.54</v>
      </c>
      <c r="N733" t="str">
        <f t="shared" si="34"/>
        <v>Либерика</v>
      </c>
      <c r="O733" t="str">
        <f t="shared" si="35"/>
        <v>Сильная</v>
      </c>
      <c r="P733" t="str">
        <f>_xlfn.XLOOKUP(orders[[#This Row],[Customer ID]],customers!$A$1:$A$1001,customers!$I$1:$I$1001,,0)</f>
        <v>Yes</v>
      </c>
    </row>
    <row r="734" spans="1:16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_xlfn.XLOOKUP(C734,customers!$A$1:$A$1001,customers!$B$1:$B$1001,,0)</f>
        <v>Jacquelyn Maha</v>
      </c>
      <c r="G734" s="2" t="str" cm="1">
        <f t="array" ref="G734">IF(_xlfn.XLOOKUP(C734,customers!A733:$A$1001,customers!C733:$C$1001,,0)=0,"",(_xlfn.XLOOKUP(C734,customers!A733:$A$1001,customers!C733:$C$1001,,0)))</f>
        <v>jmahakc@cyberchimps.com</v>
      </c>
      <c r="H734" s="2" t="str">
        <f>_xlfn.XLOOKUP(C734,customers!$A$1:$A$1001,customers!$G$1:$G$1001,,0)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8">
        <f>INDEX([1]products!$A$1:$G$49,MATCH([1]orders!$D734,[1]products!$A$1:$A$49,0),MATCH([1]orders!K$1,[1]products!$A$1:$G$1,0))</f>
        <v>0.2</v>
      </c>
      <c r="L734" s="4">
        <f>INDEX(products!$A$1:$G$49,MATCH(orders!$D734,products!$A$1:$A$49,0),MATCH(orders!L$1,products!$A$1:$G$1,0))</f>
        <v>4.4550000000000001</v>
      </c>
      <c r="M734" s="4">
        <f t="shared" si="33"/>
        <v>8.91</v>
      </c>
      <c r="N734" t="str">
        <f t="shared" si="34"/>
        <v>Эксцельса</v>
      </c>
      <c r="O734" t="str">
        <f t="shared" si="35"/>
        <v>Легкая</v>
      </c>
      <c r="P734" t="str">
        <f>_xlfn.XLOOKUP(orders[[#This Row],[Customer ID]],customers!$A$1:$A$1001,customers!$I$1:$I$1001,,0)</f>
        <v>No</v>
      </c>
    </row>
    <row r="735" spans="1:16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_xlfn.XLOOKUP(C735,customers!$A$1:$A$1001,customers!$B$1:$B$1001,,0)</f>
        <v>Glory Clemon</v>
      </c>
      <c r="G735" s="2" t="str" cm="1">
        <f t="array" ref="G735">IF(_xlfn.XLOOKUP(C735,customers!A734:$A$1001,customers!C734:$C$1001,,0)=0,"",(_xlfn.XLOOKUP(C735,customers!A734:$A$1001,customers!C734:$C$1001,,0)))</f>
        <v>gclemonkd@networksolutions.com</v>
      </c>
      <c r="H735" s="2" t="str">
        <f>_xlfn.XLOOKUP(C735,customers!$A$1:$A$1001,customers!$G$1:$G$1001,,0)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8">
        <f>INDEX([1]products!$A$1:$G$49,MATCH([1]orders!$D735,[1]products!$A$1:$A$49,0),MATCH([1]orders!K$1,[1]products!$A$1:$G$1,0))</f>
        <v>2.5</v>
      </c>
      <c r="L735" s="4">
        <f>INDEX(products!$A$1:$G$49,MATCH(orders!$D735,products!$A$1:$A$49,0),MATCH(orders!L$1,products!$A$1:$G$1,0))</f>
        <v>33.464999999999996</v>
      </c>
      <c r="M735" s="4">
        <f t="shared" si="33"/>
        <v>100.39499999999998</v>
      </c>
      <c r="N735" t="str">
        <f t="shared" si="34"/>
        <v>Либерика</v>
      </c>
      <c r="O735" t="str">
        <f t="shared" si="35"/>
        <v>Средняя</v>
      </c>
      <c r="P735" t="str">
        <f>_xlfn.XLOOKUP(orders[[#This Row],[Customer ID]],customers!$A$1:$A$1001,customers!$I$1:$I$1001,,0)</f>
        <v>Yes</v>
      </c>
    </row>
    <row r="736" spans="1:16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_xlfn.XLOOKUP(C736,customers!$A$1:$A$1001,customers!$B$1:$B$1001,,0)</f>
        <v>Alica Kift</v>
      </c>
      <c r="G736" s="2" t="str" cm="1">
        <f t="array" ref="G736">IF(_xlfn.XLOOKUP(C736,customers!A735:$A$1001,customers!C735:$C$1001,,0)=0,"",(_xlfn.XLOOKUP(C736,customers!A735:$A$1001,customers!C735:$C$1001,,0)))</f>
        <v/>
      </c>
      <c r="H736" s="2" t="str">
        <f>_xlfn.XLOOKUP(C736,customers!$A$1:$A$1001,customers!$G$1:$G$1001,,0)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8">
        <f>INDEX([1]products!$A$1:$G$49,MATCH([1]orders!$D736,[1]products!$A$1:$A$49,0),MATCH([1]orders!K$1,[1]products!$A$1:$G$1,0))</f>
        <v>0.2</v>
      </c>
      <c r="L736" s="4">
        <f>INDEX(products!$A$1:$G$49,MATCH(orders!$D736,products!$A$1:$A$49,0),MATCH(orders!L$1,products!$A$1:$G$1,0))</f>
        <v>2.6849999999999996</v>
      </c>
      <c r="M736" s="4">
        <f t="shared" si="33"/>
        <v>13.424999999999997</v>
      </c>
      <c r="N736" t="str">
        <f t="shared" si="34"/>
        <v>Робуста</v>
      </c>
      <c r="O736" t="str">
        <f t="shared" si="35"/>
        <v>Сильная</v>
      </c>
      <c r="P736" t="str">
        <f>_xlfn.XLOOKUP(orders[[#This Row],[Customer ID]],customers!$A$1:$A$1001,customers!$I$1:$I$1001,,0)</f>
        <v>No</v>
      </c>
    </row>
    <row r="737" spans="1:16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_xlfn.XLOOKUP(C737,customers!$A$1:$A$1001,customers!$B$1:$B$1001,,0)</f>
        <v>Babb Pollins</v>
      </c>
      <c r="G737" s="2" t="str" cm="1">
        <f t="array" ref="G737">IF(_xlfn.XLOOKUP(C737,customers!A736:$A$1001,customers!C736:$C$1001,,0)=0,"",(_xlfn.XLOOKUP(C737,customers!A736:$A$1001,customers!C736:$C$1001,,0)))</f>
        <v>bpollinskf@shinystat.com</v>
      </c>
      <c r="H737" s="2" t="str">
        <f>_xlfn.XLOOKUP(C737,customers!$A$1:$A$1001,customers!$G$1:$G$1001,,0)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8">
        <f>INDEX([1]products!$A$1:$G$49,MATCH([1]orders!$D737,[1]products!$A$1:$A$49,0),MATCH([1]orders!K$1,[1]products!$A$1:$G$1,0))</f>
        <v>0.2</v>
      </c>
      <c r="L737" s="4">
        <f>INDEX(products!$A$1:$G$49,MATCH(orders!$D737,products!$A$1:$A$49,0),MATCH(orders!L$1,products!$A$1:$G$1,0))</f>
        <v>3.645</v>
      </c>
      <c r="M737" s="4">
        <f t="shared" si="33"/>
        <v>21.87</v>
      </c>
      <c r="N737" t="str">
        <f t="shared" si="34"/>
        <v>Эксцельса</v>
      </c>
      <c r="O737" t="str">
        <f t="shared" si="35"/>
        <v>Сильная</v>
      </c>
      <c r="P737" t="str">
        <f>_xlfn.XLOOKUP(orders[[#This Row],[Customer ID]],customers!$A$1:$A$1001,customers!$I$1:$I$1001,,0)</f>
        <v>No</v>
      </c>
    </row>
    <row r="738" spans="1:16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_xlfn.XLOOKUP(C738,customers!$A$1:$A$1001,customers!$B$1:$B$1001,,0)</f>
        <v>Jarret Toye</v>
      </c>
      <c r="G738" s="2" t="str" cm="1">
        <f t="array" ref="G738">IF(_xlfn.XLOOKUP(C738,customers!A737:$A$1001,customers!C737:$C$1001,,0)=0,"",(_xlfn.XLOOKUP(C738,customers!A737:$A$1001,customers!C737:$C$1001,,0)))</f>
        <v>jtoyekg@pinterest.com</v>
      </c>
      <c r="H738" s="2" t="str">
        <f>_xlfn.XLOOKUP(C738,customers!$A$1:$A$1001,customers!$G$1:$G$1001,,0)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8">
        <f>INDEX([1]products!$A$1:$G$49,MATCH([1]orders!$D738,[1]products!$A$1:$A$49,0),MATCH([1]orders!K$1,[1]products!$A$1:$G$1,0))</f>
        <v>1</v>
      </c>
      <c r="L738" s="4">
        <f>INDEX(products!$A$1:$G$49,MATCH(orders!$D738,products!$A$1:$A$49,0),MATCH(orders!L$1,products!$A$1:$G$1,0))</f>
        <v>12.95</v>
      </c>
      <c r="M738" s="4">
        <f t="shared" si="33"/>
        <v>25.9</v>
      </c>
      <c r="N738" t="str">
        <f t="shared" si="34"/>
        <v>Либерика</v>
      </c>
      <c r="O738" t="str">
        <f t="shared" si="35"/>
        <v>Сильная</v>
      </c>
      <c r="P738" t="str">
        <f>_xlfn.XLOOKUP(orders[[#This Row],[Customer ID]],customers!$A$1:$A$1001,customers!$I$1:$I$1001,,0)</f>
        <v>Yes</v>
      </c>
    </row>
    <row r="739" spans="1:16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_xlfn.XLOOKUP(C739,customers!$A$1:$A$1001,customers!$B$1:$B$1001,,0)</f>
        <v>Carlie Linskill</v>
      </c>
      <c r="G739" s="2" t="str" cm="1">
        <f t="array" ref="G739">IF(_xlfn.XLOOKUP(C739,customers!A738:$A$1001,customers!C738:$C$1001,,0)=0,"",(_xlfn.XLOOKUP(C739,customers!A738:$A$1001,customers!C738:$C$1001,,0)))</f>
        <v>clinskillkh@sphinn.com</v>
      </c>
      <c r="H739" s="2" t="str">
        <f>_xlfn.XLOOKUP(C739,customers!$A$1:$A$1001,customers!$G$1:$G$1001,,0)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8">
        <f>INDEX([1]products!$A$1:$G$49,MATCH([1]orders!$D739,[1]products!$A$1:$A$49,0),MATCH([1]orders!K$1,[1]products!$A$1:$G$1,0))</f>
        <v>1</v>
      </c>
      <c r="L739" s="4">
        <f>INDEX(products!$A$1:$G$49,MATCH(orders!$D739,products!$A$1:$A$49,0),MATCH(orders!L$1,products!$A$1:$G$1,0))</f>
        <v>11.25</v>
      </c>
      <c r="M739" s="4">
        <f t="shared" si="33"/>
        <v>56.25</v>
      </c>
      <c r="N739" t="str">
        <f t="shared" si="34"/>
        <v>Арабика</v>
      </c>
      <c r="O739" t="str">
        <f t="shared" si="35"/>
        <v>Средняя</v>
      </c>
      <c r="P739" t="str">
        <f>_xlfn.XLOOKUP(orders[[#This Row],[Customer ID]],customers!$A$1:$A$1001,customers!$I$1:$I$1001,,0)</f>
        <v>No</v>
      </c>
    </row>
    <row r="740" spans="1:16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_xlfn.XLOOKUP(C740,customers!$A$1:$A$1001,customers!$B$1:$B$1001,,0)</f>
        <v>Natal Vigrass</v>
      </c>
      <c r="G740" s="2" t="str" cm="1">
        <f t="array" ref="G740">IF(_xlfn.XLOOKUP(C740,customers!A739:$A$1001,customers!C739:$C$1001,,0)=0,"",(_xlfn.XLOOKUP(C740,customers!A739:$A$1001,customers!C739:$C$1001,,0)))</f>
        <v>nvigrasski@ezinearticles.com</v>
      </c>
      <c r="H740" s="2" t="str">
        <f>_xlfn.XLOOKUP(C740,customers!$A$1:$A$1001,customers!$G$1:$G$1001,,0)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8">
        <f>INDEX([1]products!$A$1:$G$49,MATCH([1]orders!$D740,[1]products!$A$1:$A$49,0),MATCH([1]orders!K$1,[1]products!$A$1:$G$1,0))</f>
        <v>0.2</v>
      </c>
      <c r="L740" s="4">
        <f>INDEX(products!$A$1:$G$49,MATCH(orders!$D740,products!$A$1:$A$49,0),MATCH(orders!L$1,products!$A$1:$G$1,0))</f>
        <v>3.5849999999999995</v>
      </c>
      <c r="M740" s="4">
        <f t="shared" si="33"/>
        <v>10.754999999999999</v>
      </c>
      <c r="N740" t="str">
        <f t="shared" si="34"/>
        <v>Робуста</v>
      </c>
      <c r="O740" t="str">
        <f t="shared" si="35"/>
        <v>Легкая</v>
      </c>
      <c r="P740" t="str">
        <f>_xlfn.XLOOKUP(orders[[#This Row],[Customer ID]],customers!$A$1:$A$1001,customers!$I$1:$I$1001,,0)</f>
        <v>No</v>
      </c>
    </row>
    <row r="741" spans="1:16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_xlfn.XLOOKUP(C741,customers!$A$1:$A$1001,customers!$B$1:$B$1001,,0)</f>
        <v>Jimmy Dymoke</v>
      </c>
      <c r="G741" s="2" t="e" cm="1">
        <f t="array" ref="G741">IF(_xlfn.XLOOKUP(C741,customers!A740:$A$1001,customers!C740:$C$1001,,0)=0,"",(_xlfn.XLOOKUP(C741,customers!A740:$A$1001,customers!C740:$C$1001,,0)))</f>
        <v>#N/A</v>
      </c>
      <c r="H741" s="2" t="str">
        <f>_xlfn.XLOOKUP(C741,customers!$A$1:$A$1001,customers!$G$1:$G$1001,,0)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8">
        <f>INDEX([1]products!$A$1:$G$49,MATCH([1]orders!$D741,[1]products!$A$1:$A$49,0),MATCH([1]orders!K$1,[1]products!$A$1:$G$1,0))</f>
        <v>0.2</v>
      </c>
      <c r="L741" s="4">
        <f>INDEX(products!$A$1:$G$49,MATCH(orders!$D741,products!$A$1:$A$49,0),MATCH(orders!L$1,products!$A$1:$G$1,0))</f>
        <v>3.645</v>
      </c>
      <c r="M741" s="4">
        <f t="shared" si="33"/>
        <v>18.225000000000001</v>
      </c>
      <c r="N741" t="str">
        <f t="shared" si="34"/>
        <v>Эксцельса</v>
      </c>
      <c r="O741" t="str">
        <f t="shared" si="35"/>
        <v>Сильная</v>
      </c>
      <c r="P741" t="str">
        <f>_xlfn.XLOOKUP(orders[[#This Row],[Customer ID]],customers!$A$1:$A$1001,customers!$I$1:$I$1001,,0)</f>
        <v>No</v>
      </c>
    </row>
    <row r="742" spans="1:16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_xlfn.XLOOKUP(C742,customers!$A$1:$A$1001,customers!$B$1:$B$1001,,0)</f>
        <v>Kandace Cragell</v>
      </c>
      <c r="G742" s="2" t="str" cm="1">
        <f t="array" ref="G742">IF(_xlfn.XLOOKUP(C742,customers!A741:$A$1001,customers!C741:$C$1001,,0)=0,"",(_xlfn.XLOOKUP(C742,customers!A741:$A$1001,customers!C741:$C$1001,,0)))</f>
        <v>kcragellkk@google.com</v>
      </c>
      <c r="H742" s="2" t="str">
        <f>_xlfn.XLOOKUP(C742,customers!$A$1:$A$1001,customers!$G$1:$G$1001,,0)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8">
        <f>INDEX([1]products!$A$1:$G$49,MATCH([1]orders!$D742,[1]products!$A$1:$A$49,0),MATCH([1]orders!K$1,[1]products!$A$1:$G$1,0))</f>
        <v>0.5</v>
      </c>
      <c r="L742" s="4">
        <f>INDEX(products!$A$1:$G$49,MATCH(orders!$D742,products!$A$1:$A$49,0),MATCH(orders!L$1,products!$A$1:$G$1,0))</f>
        <v>7.169999999999999</v>
      </c>
      <c r="M742" s="4">
        <f t="shared" si="33"/>
        <v>28.679999999999996</v>
      </c>
      <c r="N742" t="str">
        <f t="shared" si="34"/>
        <v>Робуста</v>
      </c>
      <c r="O742" t="str">
        <f t="shared" si="35"/>
        <v>Легкая</v>
      </c>
      <c r="P742" t="str">
        <f>_xlfn.XLOOKUP(orders[[#This Row],[Customer ID]],customers!$A$1:$A$1001,customers!$I$1:$I$1001,,0)</f>
        <v>No</v>
      </c>
    </row>
    <row r="743" spans="1:16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_xlfn.XLOOKUP(C743,customers!$A$1:$A$1001,customers!$B$1:$B$1001,,0)</f>
        <v>Lyon Ibert</v>
      </c>
      <c r="G743" s="2" t="str" cm="1">
        <f t="array" ref="G743">IF(_xlfn.XLOOKUP(C743,customers!A742:$A$1001,customers!C742:$C$1001,,0)=0,"",(_xlfn.XLOOKUP(C743,customers!A742:$A$1001,customers!C742:$C$1001,,0)))</f>
        <v>libertkl@huffingtonpost.com</v>
      </c>
      <c r="H743" s="2" t="str">
        <f>_xlfn.XLOOKUP(C743,customers!$A$1:$A$1001,customers!$G$1:$G$1001,,0)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8">
        <f>INDEX([1]products!$A$1:$G$49,MATCH([1]orders!$D743,[1]products!$A$1:$A$49,0),MATCH([1]orders!K$1,[1]products!$A$1:$G$1,0))</f>
        <v>0.2</v>
      </c>
      <c r="L743" s="4">
        <f>INDEX(products!$A$1:$G$49,MATCH(orders!$D743,products!$A$1:$A$49,0),MATCH(orders!L$1,products!$A$1:$G$1,0))</f>
        <v>4.3650000000000002</v>
      </c>
      <c r="M743" s="4">
        <f t="shared" si="33"/>
        <v>8.73</v>
      </c>
      <c r="N743" t="str">
        <f t="shared" si="34"/>
        <v>Либерика</v>
      </c>
      <c r="O743" t="str">
        <f t="shared" si="35"/>
        <v>Средняя</v>
      </c>
      <c r="P743" t="str">
        <f>_xlfn.XLOOKUP(orders[[#This Row],[Customer ID]],customers!$A$1:$A$1001,customers!$I$1:$I$1001,,0)</f>
        <v>No</v>
      </c>
    </row>
    <row r="744" spans="1:16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_xlfn.XLOOKUP(C744,customers!$A$1:$A$1001,customers!$B$1:$B$1001,,0)</f>
        <v>Reese Lidgey</v>
      </c>
      <c r="G744" s="2" t="str" cm="1">
        <f t="array" ref="G744">IF(_xlfn.XLOOKUP(C744,customers!A743:$A$1001,customers!C743:$C$1001,,0)=0,"",(_xlfn.XLOOKUP(C744,customers!A743:$A$1001,customers!C743:$C$1001,,0)))</f>
        <v>rlidgeykm@vimeo.com</v>
      </c>
      <c r="H744" s="2" t="str">
        <f>_xlfn.XLOOKUP(C744,customers!$A$1:$A$1001,customers!$G$1:$G$1001,,0)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8">
        <f>INDEX([1]products!$A$1:$G$49,MATCH([1]orders!$D744,[1]products!$A$1:$A$49,0),MATCH([1]orders!K$1,[1]products!$A$1:$G$1,0))</f>
        <v>1</v>
      </c>
      <c r="L744" s="4">
        <f>INDEX(products!$A$1:$G$49,MATCH(orders!$D744,products!$A$1:$A$49,0),MATCH(orders!L$1,products!$A$1:$G$1,0))</f>
        <v>14.55</v>
      </c>
      <c r="M744" s="4">
        <f t="shared" si="33"/>
        <v>58.2</v>
      </c>
      <c r="N744" t="str">
        <f t="shared" si="34"/>
        <v>Либерика</v>
      </c>
      <c r="O744" t="str">
        <f t="shared" si="35"/>
        <v>Средняя</v>
      </c>
      <c r="P744" t="str">
        <f>_xlfn.XLOOKUP(orders[[#This Row],[Customer ID]],customers!$A$1:$A$1001,customers!$I$1:$I$1001,,0)</f>
        <v>No</v>
      </c>
    </row>
    <row r="745" spans="1:16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_xlfn.XLOOKUP(C745,customers!$A$1:$A$1001,customers!$B$1:$B$1001,,0)</f>
        <v>Tersina Castagne</v>
      </c>
      <c r="G745" s="2" t="str" cm="1">
        <f t="array" ref="G745">IF(_xlfn.XLOOKUP(C745,customers!A744:$A$1001,customers!C744:$C$1001,,0)=0,"",(_xlfn.XLOOKUP(C745,customers!A744:$A$1001,customers!C744:$C$1001,,0)))</f>
        <v>tcastagnekn@wikia.com</v>
      </c>
      <c r="H745" s="2" t="str">
        <f>_xlfn.XLOOKUP(C745,customers!$A$1:$A$1001,customers!$G$1:$G$1001,,0)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8">
        <f>INDEX([1]products!$A$1:$G$49,MATCH([1]orders!$D745,[1]products!$A$1:$A$49,0),MATCH([1]orders!K$1,[1]products!$A$1:$G$1,0))</f>
        <v>0.5</v>
      </c>
      <c r="L745" s="4">
        <f>INDEX(products!$A$1:$G$49,MATCH(orders!$D745,products!$A$1:$A$49,0),MATCH(orders!L$1,products!$A$1:$G$1,0))</f>
        <v>5.97</v>
      </c>
      <c r="M745" s="4">
        <f t="shared" si="33"/>
        <v>17.91</v>
      </c>
      <c r="N745" t="str">
        <f t="shared" si="34"/>
        <v>Арабика</v>
      </c>
      <c r="O745" t="str">
        <f t="shared" si="35"/>
        <v>Сильная</v>
      </c>
      <c r="P745" t="str">
        <f>_xlfn.XLOOKUP(orders[[#This Row],[Customer ID]],customers!$A$1:$A$1001,customers!$I$1:$I$1001,,0)</f>
        <v>No</v>
      </c>
    </row>
    <row r="746" spans="1:16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_xlfn.XLOOKUP(C746,customers!$A$1:$A$1001,customers!$B$1:$B$1001,,0)</f>
        <v>Samuele Klaaassen</v>
      </c>
      <c r="G746" s="2" t="str" cm="1">
        <f t="array" ref="G746">IF(_xlfn.XLOOKUP(C746,customers!A745:$A$1001,customers!C745:$C$1001,,0)=0,"",(_xlfn.XLOOKUP(C746,customers!A745:$A$1001,customers!C745:$C$1001,,0)))</f>
        <v/>
      </c>
      <c r="H746" s="2" t="str">
        <f>_xlfn.XLOOKUP(C746,customers!$A$1:$A$1001,customers!$G$1:$G$1001,,0)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8">
        <f>INDEX([1]products!$A$1:$G$49,MATCH([1]orders!$D746,[1]products!$A$1:$A$49,0),MATCH([1]orders!K$1,[1]products!$A$1:$G$1,0))</f>
        <v>0.2</v>
      </c>
      <c r="L746" s="4">
        <f>INDEX(products!$A$1:$G$49,MATCH(orders!$D746,products!$A$1:$A$49,0),MATCH(orders!L$1,products!$A$1:$G$1,0))</f>
        <v>2.9849999999999999</v>
      </c>
      <c r="M746" s="4">
        <f t="shared" si="33"/>
        <v>17.91</v>
      </c>
      <c r="N746" t="str">
        <f t="shared" si="34"/>
        <v>Робуста</v>
      </c>
      <c r="O746" t="str">
        <f t="shared" si="35"/>
        <v>Средняя</v>
      </c>
      <c r="P746" t="str">
        <f>_xlfn.XLOOKUP(orders[[#This Row],[Customer ID]],customers!$A$1:$A$1001,customers!$I$1:$I$1001,,0)</f>
        <v>Yes</v>
      </c>
    </row>
    <row r="747" spans="1:16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_xlfn.XLOOKUP(C747,customers!$A$1:$A$1001,customers!$B$1:$B$1001,,0)</f>
        <v>Jordana Halden</v>
      </c>
      <c r="G747" s="2" t="str" cm="1">
        <f t="array" ref="G747">IF(_xlfn.XLOOKUP(C747,customers!A746:$A$1001,customers!C746:$C$1001,,0)=0,"",(_xlfn.XLOOKUP(C747,customers!A746:$A$1001,customers!C746:$C$1001,,0)))</f>
        <v>jhaldenkp@comcast.net</v>
      </c>
      <c r="H747" s="2" t="str">
        <f>_xlfn.XLOOKUP(C747,customers!$A$1:$A$1001,customers!$G$1:$G$1001,,0)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8">
        <f>INDEX([1]products!$A$1:$G$49,MATCH([1]orders!$D747,[1]products!$A$1:$A$49,0),MATCH([1]orders!K$1,[1]products!$A$1:$G$1,0))</f>
        <v>0.5</v>
      </c>
      <c r="L747" s="4">
        <f>INDEX(products!$A$1:$G$49,MATCH(orders!$D747,products!$A$1:$A$49,0),MATCH(orders!L$1,products!$A$1:$G$1,0))</f>
        <v>7.29</v>
      </c>
      <c r="M747" s="4">
        <f t="shared" si="33"/>
        <v>14.58</v>
      </c>
      <c r="N747" t="str">
        <f t="shared" si="34"/>
        <v>Эксцельса</v>
      </c>
      <c r="O747" t="str">
        <f t="shared" si="35"/>
        <v>Сильная</v>
      </c>
      <c r="P747" t="str">
        <f>_xlfn.XLOOKUP(orders[[#This Row],[Customer ID]],customers!$A$1:$A$1001,customers!$I$1:$I$1001,,0)</f>
        <v>No</v>
      </c>
    </row>
    <row r="748" spans="1:16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_xlfn.XLOOKUP(C748,customers!$A$1:$A$1001,customers!$B$1:$B$1001,,0)</f>
        <v>Hussein Olliff</v>
      </c>
      <c r="G748" s="2" t="str" cm="1">
        <f t="array" ref="G748">IF(_xlfn.XLOOKUP(C748,customers!A747:$A$1001,customers!C747:$C$1001,,0)=0,"",(_xlfn.XLOOKUP(C748,customers!A747:$A$1001,customers!C747:$C$1001,,0)))</f>
        <v>holliffkq@sciencedirect.com</v>
      </c>
      <c r="H748" s="2" t="str">
        <f>_xlfn.XLOOKUP(C748,customers!$A$1:$A$1001,customers!$G$1:$G$1001,,0)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8">
        <f>INDEX([1]products!$A$1:$G$49,MATCH([1]orders!$D748,[1]products!$A$1:$A$49,0),MATCH([1]orders!K$1,[1]products!$A$1:$G$1,0))</f>
        <v>1</v>
      </c>
      <c r="L748" s="4">
        <f>INDEX(products!$A$1:$G$49,MATCH(orders!$D748,products!$A$1:$A$49,0),MATCH(orders!L$1,products!$A$1:$G$1,0))</f>
        <v>11.25</v>
      </c>
      <c r="M748" s="4">
        <f t="shared" si="33"/>
        <v>33.75</v>
      </c>
      <c r="N748" t="str">
        <f t="shared" si="34"/>
        <v>Арабика</v>
      </c>
      <c r="O748" t="str">
        <f t="shared" si="35"/>
        <v>Средняя</v>
      </c>
      <c r="P748" t="str">
        <f>_xlfn.XLOOKUP(orders[[#This Row],[Customer ID]],customers!$A$1:$A$1001,customers!$I$1:$I$1001,,0)</f>
        <v>No</v>
      </c>
    </row>
    <row r="749" spans="1:16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_xlfn.XLOOKUP(C749,customers!$A$1:$A$1001,customers!$B$1:$B$1001,,0)</f>
        <v>Teddi Quadri</v>
      </c>
      <c r="G749" s="2" t="str" cm="1">
        <f t="array" ref="G749">IF(_xlfn.XLOOKUP(C749,customers!A748:$A$1001,customers!C748:$C$1001,,0)=0,"",(_xlfn.XLOOKUP(C749,customers!A748:$A$1001,customers!C748:$C$1001,,0)))</f>
        <v>tquadrikr@opensource.org</v>
      </c>
      <c r="H749" s="2" t="str">
        <f>_xlfn.XLOOKUP(C749,customers!$A$1:$A$1001,customers!$G$1:$G$1001,,0)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8">
        <f>INDEX([1]products!$A$1:$G$49,MATCH([1]orders!$D749,[1]products!$A$1:$A$49,0),MATCH([1]orders!K$1,[1]products!$A$1:$G$1,0))</f>
        <v>0.5</v>
      </c>
      <c r="L749" s="4">
        <f>INDEX(products!$A$1:$G$49,MATCH(orders!$D749,products!$A$1:$A$49,0),MATCH(orders!L$1,products!$A$1:$G$1,0))</f>
        <v>8.73</v>
      </c>
      <c r="M749" s="4">
        <f t="shared" si="33"/>
        <v>34.92</v>
      </c>
      <c r="N749" t="str">
        <f t="shared" si="34"/>
        <v>Либерика</v>
      </c>
      <c r="O749" t="str">
        <f t="shared" si="35"/>
        <v>Средняя</v>
      </c>
      <c r="P749" t="str">
        <f>_xlfn.XLOOKUP(orders[[#This Row],[Customer ID]],customers!$A$1:$A$1001,customers!$I$1:$I$1001,,0)</f>
        <v>Yes</v>
      </c>
    </row>
    <row r="750" spans="1:16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_xlfn.XLOOKUP(C750,customers!$A$1:$A$1001,customers!$B$1:$B$1001,,0)</f>
        <v>Felita Eshmade</v>
      </c>
      <c r="G750" s="2" t="str" cm="1">
        <f t="array" ref="G750">IF(_xlfn.XLOOKUP(C750,customers!A749:$A$1001,customers!C749:$C$1001,,0)=0,"",(_xlfn.XLOOKUP(C750,customers!A749:$A$1001,customers!C749:$C$1001,,0)))</f>
        <v>feshmadeks@umn.edu</v>
      </c>
      <c r="H750" s="2" t="str">
        <f>_xlfn.XLOOKUP(C750,customers!$A$1:$A$1001,customers!$G$1:$G$1001,,0)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8">
        <f>INDEX([1]products!$A$1:$G$49,MATCH([1]orders!$D750,[1]products!$A$1:$A$49,0),MATCH([1]orders!K$1,[1]products!$A$1:$G$1,0))</f>
        <v>0.5</v>
      </c>
      <c r="L750" s="4">
        <f>INDEX(products!$A$1:$G$49,MATCH(orders!$D750,products!$A$1:$A$49,0),MATCH(orders!L$1,products!$A$1:$G$1,0))</f>
        <v>7.29</v>
      </c>
      <c r="M750" s="4">
        <f t="shared" si="33"/>
        <v>14.58</v>
      </c>
      <c r="N750" t="str">
        <f t="shared" si="34"/>
        <v>Эксцельса</v>
      </c>
      <c r="O750" t="str">
        <f t="shared" si="35"/>
        <v>Сильная</v>
      </c>
      <c r="P750" t="str">
        <f>_xlfn.XLOOKUP(orders[[#This Row],[Customer ID]],customers!$A$1:$A$1001,customers!$I$1:$I$1001,,0)</f>
        <v>No</v>
      </c>
    </row>
    <row r="751" spans="1:16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_xlfn.XLOOKUP(C751,customers!$A$1:$A$1001,customers!$B$1:$B$1001,,0)</f>
        <v>Melodie OIlier</v>
      </c>
      <c r="G751" s="2" t="str" cm="1">
        <f t="array" ref="G751">IF(_xlfn.XLOOKUP(C751,customers!A750:$A$1001,customers!C750:$C$1001,,0)=0,"",(_xlfn.XLOOKUP(C751,customers!A750:$A$1001,customers!C750:$C$1001,,0)))</f>
        <v>moilierkt@paginegialle.it</v>
      </c>
      <c r="H751" s="2" t="str">
        <f>_xlfn.XLOOKUP(C751,customers!$A$1:$A$1001,customers!$G$1:$G$1001,,0)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8">
        <f>INDEX([1]products!$A$1:$G$49,MATCH([1]orders!$D751,[1]products!$A$1:$A$49,0),MATCH([1]orders!K$1,[1]products!$A$1:$G$1,0))</f>
        <v>0.2</v>
      </c>
      <c r="L751" s="4">
        <f>INDEX(products!$A$1:$G$49,MATCH(orders!$D751,products!$A$1:$A$49,0),MATCH(orders!L$1,products!$A$1:$G$1,0))</f>
        <v>2.6849999999999996</v>
      </c>
      <c r="M751" s="4">
        <f t="shared" si="33"/>
        <v>5.3699999999999992</v>
      </c>
      <c r="N751" t="str">
        <f t="shared" si="34"/>
        <v>Робуста</v>
      </c>
      <c r="O751" t="str">
        <f t="shared" si="35"/>
        <v>Сильная</v>
      </c>
      <c r="P751" t="str">
        <f>_xlfn.XLOOKUP(orders[[#This Row],[Customer ID]],customers!$A$1:$A$1001,customers!$I$1:$I$1001,,0)</f>
        <v>Yes</v>
      </c>
    </row>
    <row r="752" spans="1:16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_xlfn.XLOOKUP(C752,customers!$A$1:$A$1001,customers!$B$1:$B$1001,,0)</f>
        <v>Hazel Iacopini</v>
      </c>
      <c r="G752" s="2" t="str" cm="1">
        <f t="array" ref="G752">IF(_xlfn.XLOOKUP(C752,customers!A751:$A$1001,customers!C751:$C$1001,,0)=0,"",(_xlfn.XLOOKUP(C752,customers!A751:$A$1001,customers!C751:$C$1001,,0)))</f>
        <v/>
      </c>
      <c r="H752" s="2" t="str">
        <f>_xlfn.XLOOKUP(C752,customers!$A$1:$A$1001,customers!$G$1:$G$1001,,0)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8">
        <f>INDEX([1]products!$A$1:$G$49,MATCH([1]orders!$D752,[1]products!$A$1:$A$49,0),MATCH([1]orders!K$1,[1]products!$A$1:$G$1,0))</f>
        <v>0.5</v>
      </c>
      <c r="L752" s="4">
        <f>INDEX(products!$A$1:$G$49,MATCH(orders!$D752,products!$A$1:$A$49,0),MATCH(orders!L$1,products!$A$1:$G$1,0))</f>
        <v>5.97</v>
      </c>
      <c r="M752" s="4">
        <f t="shared" si="33"/>
        <v>5.97</v>
      </c>
      <c r="N752" t="str">
        <f t="shared" si="34"/>
        <v>Робуста</v>
      </c>
      <c r="O752" t="str">
        <f t="shared" si="35"/>
        <v>Средняя</v>
      </c>
      <c r="P752" t="str">
        <f>_xlfn.XLOOKUP(orders[[#This Row],[Customer ID]],customers!$A$1:$A$1001,customers!$I$1:$I$1001,,0)</f>
        <v>Yes</v>
      </c>
    </row>
    <row r="753" spans="1:16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_xlfn.XLOOKUP(C753,customers!$A$1:$A$1001,customers!$B$1:$B$1001,,0)</f>
        <v>Vinny Shoebotham</v>
      </c>
      <c r="G753" s="2" t="str" cm="1">
        <f t="array" ref="G753">IF(_xlfn.XLOOKUP(C753,customers!A752:$A$1001,customers!C752:$C$1001,,0)=0,"",(_xlfn.XLOOKUP(C753,customers!A752:$A$1001,customers!C752:$C$1001,,0)))</f>
        <v>vshoebothamkv@redcross.org</v>
      </c>
      <c r="H753" s="2" t="str">
        <f>_xlfn.XLOOKUP(C753,customers!$A$1:$A$1001,customers!$G$1:$G$1001,,0)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8">
        <f>INDEX([1]products!$A$1:$G$49,MATCH([1]orders!$D753,[1]products!$A$1:$A$49,0),MATCH([1]orders!K$1,[1]products!$A$1:$G$1,0))</f>
        <v>0.5</v>
      </c>
      <c r="L753" s="4">
        <f>INDEX(products!$A$1:$G$49,MATCH(orders!$D753,products!$A$1:$A$49,0),MATCH(orders!L$1,products!$A$1:$G$1,0))</f>
        <v>9.51</v>
      </c>
      <c r="M753" s="4">
        <f t="shared" si="33"/>
        <v>19.02</v>
      </c>
      <c r="N753" t="str">
        <f t="shared" si="34"/>
        <v>Либерика</v>
      </c>
      <c r="O753" t="str">
        <f t="shared" si="35"/>
        <v>Легкая</v>
      </c>
      <c r="P753" t="str">
        <f>_xlfn.XLOOKUP(orders[[#This Row],[Customer ID]],customers!$A$1:$A$1001,customers!$I$1:$I$1001,,0)</f>
        <v>No</v>
      </c>
    </row>
    <row r="754" spans="1:16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_xlfn.XLOOKUP(C754,customers!$A$1:$A$1001,customers!$B$1:$B$1001,,0)</f>
        <v>Bran Sterke</v>
      </c>
      <c r="G754" s="2" t="str" cm="1">
        <f t="array" ref="G754">IF(_xlfn.XLOOKUP(C754,customers!A753:$A$1001,customers!C753:$C$1001,,0)=0,"",(_xlfn.XLOOKUP(C754,customers!A753:$A$1001,customers!C753:$C$1001,,0)))</f>
        <v>bsterkekw@biblegateway.com</v>
      </c>
      <c r="H754" s="2" t="str">
        <f>_xlfn.XLOOKUP(C754,customers!$A$1:$A$1001,customers!$G$1:$G$1001,,0)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8">
        <f>INDEX([1]products!$A$1:$G$49,MATCH([1]orders!$D754,[1]products!$A$1:$A$49,0),MATCH([1]orders!K$1,[1]products!$A$1:$G$1,0))</f>
        <v>1</v>
      </c>
      <c r="L754" s="4">
        <f>INDEX(products!$A$1:$G$49,MATCH(orders!$D754,products!$A$1:$A$49,0),MATCH(orders!L$1,products!$A$1:$G$1,0))</f>
        <v>13.75</v>
      </c>
      <c r="M754" s="4">
        <f t="shared" si="33"/>
        <v>27.5</v>
      </c>
      <c r="N754" t="str">
        <f t="shared" si="34"/>
        <v>Эксцельса</v>
      </c>
      <c r="O754" t="str">
        <f t="shared" si="35"/>
        <v>Средняя</v>
      </c>
      <c r="P754" t="str">
        <f>_xlfn.XLOOKUP(orders[[#This Row],[Customer ID]],customers!$A$1:$A$1001,customers!$I$1:$I$1001,,0)</f>
        <v>Yes</v>
      </c>
    </row>
    <row r="755" spans="1:16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_xlfn.XLOOKUP(C755,customers!$A$1:$A$1001,customers!$B$1:$B$1001,,0)</f>
        <v>Simone Capon</v>
      </c>
      <c r="G755" s="2" t="str" cm="1">
        <f t="array" ref="G755">IF(_xlfn.XLOOKUP(C755,customers!A754:$A$1001,customers!C754:$C$1001,,0)=0,"",(_xlfn.XLOOKUP(C755,customers!A754:$A$1001,customers!C754:$C$1001,,0)))</f>
        <v>scaponkx@craigslist.org</v>
      </c>
      <c r="H755" s="2" t="str">
        <f>_xlfn.XLOOKUP(C755,customers!$A$1:$A$1001,customers!$G$1:$G$1001,,0)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8">
        <f>INDEX([1]products!$A$1:$G$49,MATCH([1]orders!$D755,[1]products!$A$1:$A$49,0),MATCH([1]orders!K$1,[1]products!$A$1:$G$1,0))</f>
        <v>0.5</v>
      </c>
      <c r="L755" s="4">
        <f>INDEX(products!$A$1:$G$49,MATCH(orders!$D755,products!$A$1:$A$49,0),MATCH(orders!L$1,products!$A$1:$G$1,0))</f>
        <v>5.97</v>
      </c>
      <c r="M755" s="4">
        <f t="shared" si="33"/>
        <v>29.849999999999998</v>
      </c>
      <c r="N755" t="str">
        <f t="shared" si="34"/>
        <v>Арабика</v>
      </c>
      <c r="O755" t="str">
        <f t="shared" si="35"/>
        <v>Сильная</v>
      </c>
      <c r="P755" t="str">
        <f>_xlfn.XLOOKUP(orders[[#This Row],[Customer ID]],customers!$A$1:$A$1001,customers!$I$1:$I$1001,,0)</f>
        <v>No</v>
      </c>
    </row>
    <row r="756" spans="1:16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_xlfn.XLOOKUP(C756,customers!$A$1:$A$1001,customers!$B$1:$B$1001,,0)</f>
        <v>Jimmy Dymoke</v>
      </c>
      <c r="G756" s="2" t="e" cm="1">
        <f t="array" ref="G756">IF(_xlfn.XLOOKUP(C756,customers!A755:$A$1001,customers!C755:$C$1001,,0)=0,"",(_xlfn.XLOOKUP(C756,customers!A755:$A$1001,customers!C755:$C$1001,,0)))</f>
        <v>#N/A</v>
      </c>
      <c r="H756" s="2" t="str">
        <f>_xlfn.XLOOKUP(C756,customers!$A$1:$A$1001,customers!$G$1:$G$1001,,0)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8">
        <f>INDEX([1]products!$A$1:$G$49,MATCH([1]orders!$D756,[1]products!$A$1:$A$49,0),MATCH([1]orders!K$1,[1]products!$A$1:$G$1,0))</f>
        <v>0.2</v>
      </c>
      <c r="L756" s="4">
        <f>INDEX(products!$A$1:$G$49,MATCH(orders!$D756,products!$A$1:$A$49,0),MATCH(orders!L$1,products!$A$1:$G$1,0))</f>
        <v>2.9849999999999999</v>
      </c>
      <c r="M756" s="4">
        <f t="shared" si="33"/>
        <v>17.91</v>
      </c>
      <c r="N756" t="str">
        <f t="shared" si="34"/>
        <v>Арабика</v>
      </c>
      <c r="O756" t="str">
        <f t="shared" si="35"/>
        <v>Сильная</v>
      </c>
      <c r="P756" t="str">
        <f>_xlfn.XLOOKUP(orders[[#This Row],[Customer ID]],customers!$A$1:$A$1001,customers!$I$1:$I$1001,,0)</f>
        <v>No</v>
      </c>
    </row>
    <row r="757" spans="1:16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_xlfn.XLOOKUP(C757,customers!$A$1:$A$1001,customers!$B$1:$B$1001,,0)</f>
        <v>Foster Constance</v>
      </c>
      <c r="G757" s="2" t="str" cm="1">
        <f t="array" ref="G757">IF(_xlfn.XLOOKUP(C757,customers!A756:$A$1001,customers!C756:$C$1001,,0)=0,"",(_xlfn.XLOOKUP(C757,customers!A756:$A$1001,customers!C756:$C$1001,,0)))</f>
        <v>fconstancekz@ifeng.com</v>
      </c>
      <c r="H757" s="2" t="str">
        <f>_xlfn.XLOOKUP(C757,customers!$A$1:$A$1001,customers!$G$1:$G$1001,,0)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8">
        <f>INDEX([1]products!$A$1:$G$49,MATCH([1]orders!$D757,[1]products!$A$1:$A$49,0),MATCH([1]orders!K$1,[1]products!$A$1:$G$1,0))</f>
        <v>0.2</v>
      </c>
      <c r="L757" s="4">
        <f>INDEX(products!$A$1:$G$49,MATCH(orders!$D757,products!$A$1:$A$49,0),MATCH(orders!L$1,products!$A$1:$G$1,0))</f>
        <v>4.7549999999999999</v>
      </c>
      <c r="M757" s="4">
        <f t="shared" si="33"/>
        <v>28.53</v>
      </c>
      <c r="N757" t="str">
        <f t="shared" si="34"/>
        <v>Либерика</v>
      </c>
      <c r="O757" t="str">
        <f t="shared" si="35"/>
        <v>Легкая</v>
      </c>
      <c r="P757" t="str">
        <f>_xlfn.XLOOKUP(orders[[#This Row],[Customer ID]],customers!$A$1:$A$1001,customers!$I$1:$I$1001,,0)</f>
        <v>No</v>
      </c>
    </row>
    <row r="758" spans="1:16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_xlfn.XLOOKUP(C758,customers!$A$1:$A$1001,customers!$B$1:$B$1001,,0)</f>
        <v>Fernando Sulman</v>
      </c>
      <c r="G758" s="2" t="str" cm="1">
        <f t="array" ref="G758">IF(_xlfn.XLOOKUP(C758,customers!A757:$A$1001,customers!C757:$C$1001,,0)=0,"",(_xlfn.XLOOKUP(C758,customers!A757:$A$1001,customers!C757:$C$1001,,0)))</f>
        <v>fsulmanl0@washington.edu</v>
      </c>
      <c r="H758" s="2" t="str">
        <f>_xlfn.XLOOKUP(C758,customers!$A$1:$A$1001,customers!$G$1:$G$1001,,0)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8">
        <f>INDEX([1]products!$A$1:$G$49,MATCH([1]orders!$D758,[1]products!$A$1:$A$49,0),MATCH([1]orders!K$1,[1]products!$A$1:$G$1,0))</f>
        <v>1</v>
      </c>
      <c r="L758" s="4">
        <f>INDEX(products!$A$1:$G$49,MATCH(orders!$D758,products!$A$1:$A$49,0),MATCH(orders!L$1,products!$A$1:$G$1,0))</f>
        <v>8.9499999999999993</v>
      </c>
      <c r="M758" s="4">
        <f t="shared" si="33"/>
        <v>35.799999999999997</v>
      </c>
      <c r="N758" t="str">
        <f t="shared" si="34"/>
        <v>Робуста</v>
      </c>
      <c r="O758" t="str">
        <f t="shared" si="35"/>
        <v>Сильная</v>
      </c>
      <c r="P758" t="str">
        <f>_xlfn.XLOOKUP(orders[[#This Row],[Customer ID]],customers!$A$1:$A$1001,customers!$I$1:$I$1001,,0)</f>
        <v>Yes</v>
      </c>
    </row>
    <row r="759" spans="1:16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_xlfn.XLOOKUP(C759,customers!$A$1:$A$1001,customers!$B$1:$B$1001,,0)</f>
        <v>Dorotea Hollyman</v>
      </c>
      <c r="G759" s="2" t="str" cm="1">
        <f t="array" ref="G759">IF(_xlfn.XLOOKUP(C759,customers!A758:$A$1001,customers!C758:$C$1001,,0)=0,"",(_xlfn.XLOOKUP(C759,customers!A758:$A$1001,customers!C758:$C$1001,,0)))</f>
        <v>dhollymanl1@ibm.com</v>
      </c>
      <c r="H759" s="2" t="str">
        <f>_xlfn.XLOOKUP(C759,customers!$A$1:$A$1001,customers!$G$1:$G$1001,,0)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8">
        <f>INDEX([1]products!$A$1:$G$49,MATCH([1]orders!$D759,[1]products!$A$1:$A$49,0),MATCH([1]orders!K$1,[1]products!$A$1:$G$1,0))</f>
        <v>0.5</v>
      </c>
      <c r="L759" s="4">
        <f>INDEX(products!$A$1:$G$49,MATCH(orders!$D759,products!$A$1:$A$49,0),MATCH(orders!L$1,products!$A$1:$G$1,0))</f>
        <v>5.97</v>
      </c>
      <c r="M759" s="4">
        <f t="shared" si="33"/>
        <v>17.91</v>
      </c>
      <c r="N759" t="str">
        <f t="shared" si="34"/>
        <v>Арабика</v>
      </c>
      <c r="O759" t="str">
        <f t="shared" si="35"/>
        <v>Сильная</v>
      </c>
      <c r="P759" t="str">
        <f>_xlfn.XLOOKUP(orders[[#This Row],[Customer ID]],customers!$A$1:$A$1001,customers!$I$1:$I$1001,,0)</f>
        <v>Yes</v>
      </c>
    </row>
    <row r="760" spans="1:16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_xlfn.XLOOKUP(C760,customers!$A$1:$A$1001,customers!$B$1:$B$1001,,0)</f>
        <v>Lorelei Nardoni</v>
      </c>
      <c r="G760" s="2" t="str" cm="1">
        <f t="array" ref="G760">IF(_xlfn.XLOOKUP(C760,customers!A759:$A$1001,customers!C759:$C$1001,,0)=0,"",(_xlfn.XLOOKUP(C760,customers!A759:$A$1001,customers!C759:$C$1001,,0)))</f>
        <v>lnardonil2@hao123.com</v>
      </c>
      <c r="H760" s="2" t="str">
        <f>_xlfn.XLOOKUP(C760,customers!$A$1:$A$1001,customers!$G$1:$G$1001,,0)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8">
        <f>INDEX([1]products!$A$1:$G$49,MATCH([1]orders!$D760,[1]products!$A$1:$A$49,0),MATCH([1]orders!K$1,[1]products!$A$1:$G$1,0))</f>
        <v>1</v>
      </c>
      <c r="L760" s="4">
        <f>INDEX(products!$A$1:$G$49,MATCH(orders!$D760,products!$A$1:$A$49,0),MATCH(orders!L$1,products!$A$1:$G$1,0))</f>
        <v>8.9499999999999993</v>
      </c>
      <c r="M760" s="4">
        <f t="shared" si="33"/>
        <v>8.9499999999999993</v>
      </c>
      <c r="N760" t="str">
        <f t="shared" si="34"/>
        <v>Робуста</v>
      </c>
      <c r="O760" t="str">
        <f t="shared" si="35"/>
        <v>Сильная</v>
      </c>
      <c r="P760" t="str">
        <f>_xlfn.XLOOKUP(orders[[#This Row],[Customer ID]],customers!$A$1:$A$1001,customers!$I$1:$I$1001,,0)</f>
        <v>No</v>
      </c>
    </row>
    <row r="761" spans="1:16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_xlfn.XLOOKUP(C761,customers!$A$1:$A$1001,customers!$B$1:$B$1001,,0)</f>
        <v>Dallas Yarham</v>
      </c>
      <c r="G761" s="2" t="str" cm="1">
        <f t="array" ref="G761">IF(_xlfn.XLOOKUP(C761,customers!A760:$A$1001,customers!C760:$C$1001,,0)=0,"",(_xlfn.XLOOKUP(C761,customers!A760:$A$1001,customers!C760:$C$1001,,0)))</f>
        <v>dyarhaml3@moonfruit.com</v>
      </c>
      <c r="H761" s="2" t="str">
        <f>_xlfn.XLOOKUP(C761,customers!$A$1:$A$1001,customers!$G$1:$G$1001,,0)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8">
        <f>INDEX([1]products!$A$1:$G$49,MATCH([1]orders!$D761,[1]products!$A$1:$A$49,0),MATCH([1]orders!K$1,[1]products!$A$1:$G$1,0))</f>
        <v>2.5</v>
      </c>
      <c r="L761" s="4">
        <f>INDEX(products!$A$1:$G$49,MATCH(orders!$D761,products!$A$1:$A$49,0),MATCH(orders!L$1,products!$A$1:$G$1,0))</f>
        <v>29.784999999999997</v>
      </c>
      <c r="M761" s="4">
        <f t="shared" si="33"/>
        <v>29.784999999999997</v>
      </c>
      <c r="N761" t="str">
        <f t="shared" si="34"/>
        <v>Либерика</v>
      </c>
      <c r="O761" t="str">
        <f t="shared" si="35"/>
        <v>Сильная</v>
      </c>
      <c r="P761" t="str">
        <f>_xlfn.XLOOKUP(orders[[#This Row],[Customer ID]],customers!$A$1:$A$1001,customers!$I$1:$I$1001,,0)</f>
        <v>Yes</v>
      </c>
    </row>
    <row r="762" spans="1:16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_xlfn.XLOOKUP(C762,customers!$A$1:$A$1001,customers!$B$1:$B$1001,,0)</f>
        <v>Arlana Ferrea</v>
      </c>
      <c r="G762" s="2" t="str" cm="1">
        <f t="array" ref="G762">IF(_xlfn.XLOOKUP(C762,customers!A761:$A$1001,customers!C761:$C$1001,,0)=0,"",(_xlfn.XLOOKUP(C762,customers!A761:$A$1001,customers!C761:$C$1001,,0)))</f>
        <v>aferreal4@wikia.com</v>
      </c>
      <c r="H762" s="2" t="str">
        <f>_xlfn.XLOOKUP(C762,customers!$A$1:$A$1001,customers!$G$1:$G$1001,,0)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8">
        <f>INDEX([1]products!$A$1:$G$49,MATCH([1]orders!$D762,[1]products!$A$1:$A$49,0),MATCH([1]orders!K$1,[1]products!$A$1:$G$1,0))</f>
        <v>0.5</v>
      </c>
      <c r="L762" s="4">
        <f>INDEX(products!$A$1:$G$49,MATCH(orders!$D762,products!$A$1:$A$49,0),MATCH(orders!L$1,products!$A$1:$G$1,0))</f>
        <v>8.91</v>
      </c>
      <c r="M762" s="4">
        <f t="shared" si="33"/>
        <v>44.55</v>
      </c>
      <c r="N762" t="str">
        <f t="shared" si="34"/>
        <v>Эксцельса</v>
      </c>
      <c r="O762" t="str">
        <f t="shared" si="35"/>
        <v>Легкая</v>
      </c>
      <c r="P762" t="str">
        <f>_xlfn.XLOOKUP(orders[[#This Row],[Customer ID]],customers!$A$1:$A$1001,customers!$I$1:$I$1001,,0)</f>
        <v>No</v>
      </c>
    </row>
    <row r="763" spans="1:16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_xlfn.XLOOKUP(C763,customers!$A$1:$A$1001,customers!$B$1:$B$1001,,0)</f>
        <v>Chuck Kendrick</v>
      </c>
      <c r="G763" s="2" t="str" cm="1">
        <f t="array" ref="G763">IF(_xlfn.XLOOKUP(C763,customers!A762:$A$1001,customers!C762:$C$1001,,0)=0,"",(_xlfn.XLOOKUP(C763,customers!A762:$A$1001,customers!C762:$C$1001,,0)))</f>
        <v>ckendrickl5@webnode.com</v>
      </c>
      <c r="H763" s="2" t="str">
        <f>_xlfn.XLOOKUP(C763,customers!$A$1:$A$1001,customers!$G$1:$G$1001,,0)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8">
        <f>INDEX([1]products!$A$1:$G$49,MATCH([1]orders!$D763,[1]products!$A$1:$A$49,0),MATCH([1]orders!K$1,[1]products!$A$1:$G$1,0))</f>
        <v>1</v>
      </c>
      <c r="L763" s="4">
        <f>INDEX(products!$A$1:$G$49,MATCH(orders!$D763,products!$A$1:$A$49,0),MATCH(orders!L$1,products!$A$1:$G$1,0))</f>
        <v>14.85</v>
      </c>
      <c r="M763" s="4">
        <f t="shared" si="33"/>
        <v>89.1</v>
      </c>
      <c r="N763" t="str">
        <f t="shared" si="34"/>
        <v>Эксцельса</v>
      </c>
      <c r="O763" t="str">
        <f t="shared" si="35"/>
        <v>Легкая</v>
      </c>
      <c r="P763" t="str">
        <f>_xlfn.XLOOKUP(orders[[#This Row],[Customer ID]],customers!$A$1:$A$1001,customers!$I$1:$I$1001,,0)</f>
        <v>Yes</v>
      </c>
    </row>
    <row r="764" spans="1:16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_xlfn.XLOOKUP(C764,customers!$A$1:$A$1001,customers!$B$1:$B$1001,,0)</f>
        <v>Sharona Danilchik</v>
      </c>
      <c r="G764" s="2" t="str" cm="1">
        <f t="array" ref="G764">IF(_xlfn.XLOOKUP(C764,customers!A763:$A$1001,customers!C763:$C$1001,,0)=0,"",(_xlfn.XLOOKUP(C764,customers!A763:$A$1001,customers!C763:$C$1001,,0)))</f>
        <v>sdanilchikl6@mit.edu</v>
      </c>
      <c r="H764" s="2" t="str">
        <f>_xlfn.XLOOKUP(C764,customers!$A$1:$A$1001,customers!$G$1:$G$1001,,0)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8">
        <f>INDEX([1]products!$A$1:$G$49,MATCH([1]orders!$D764,[1]products!$A$1:$A$49,0),MATCH([1]orders!K$1,[1]products!$A$1:$G$1,0))</f>
        <v>0.5</v>
      </c>
      <c r="L764" s="4">
        <f>INDEX(products!$A$1:$G$49,MATCH(orders!$D764,products!$A$1:$A$49,0),MATCH(orders!L$1,products!$A$1:$G$1,0))</f>
        <v>8.73</v>
      </c>
      <c r="M764" s="4">
        <f t="shared" si="33"/>
        <v>43.650000000000006</v>
      </c>
      <c r="N764" t="str">
        <f t="shared" si="34"/>
        <v>Либерика</v>
      </c>
      <c r="O764" t="str">
        <f t="shared" si="35"/>
        <v>Средняя</v>
      </c>
      <c r="P764" t="str">
        <f>_xlfn.XLOOKUP(orders[[#This Row],[Customer ID]],customers!$A$1:$A$1001,customers!$I$1:$I$1001,,0)</f>
        <v>No</v>
      </c>
    </row>
    <row r="765" spans="1:16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_xlfn.XLOOKUP(C765,customers!$A$1:$A$1001,customers!$B$1:$B$1001,,0)</f>
        <v>Sarajane Potter</v>
      </c>
      <c r="G765" s="2" t="str" cm="1">
        <f t="array" ref="G765">IF(_xlfn.XLOOKUP(C765,customers!A764:$A$1001,customers!C764:$C$1001,,0)=0,"",(_xlfn.XLOOKUP(C765,customers!A764:$A$1001,customers!C764:$C$1001,,0)))</f>
        <v/>
      </c>
      <c r="H765" s="2" t="str">
        <f>_xlfn.XLOOKUP(C765,customers!$A$1:$A$1001,customers!$G$1:$G$1001,,0)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8">
        <f>INDEX([1]products!$A$1:$G$49,MATCH([1]orders!$D765,[1]products!$A$1:$A$49,0),MATCH([1]orders!K$1,[1]products!$A$1:$G$1,0))</f>
        <v>0.5</v>
      </c>
      <c r="L765" s="4">
        <f>INDEX(products!$A$1:$G$49,MATCH(orders!$D765,products!$A$1:$A$49,0),MATCH(orders!L$1,products!$A$1:$G$1,0))</f>
        <v>7.77</v>
      </c>
      <c r="M765" s="4">
        <f t="shared" si="33"/>
        <v>23.31</v>
      </c>
      <c r="N765" t="str">
        <f t="shared" si="34"/>
        <v>Арабика</v>
      </c>
      <c r="O765" t="str">
        <f t="shared" si="35"/>
        <v>Легкая</v>
      </c>
      <c r="P765" t="str">
        <f>_xlfn.XLOOKUP(orders[[#This Row],[Customer ID]],customers!$A$1:$A$1001,customers!$I$1:$I$1001,,0)</f>
        <v>No</v>
      </c>
    </row>
    <row r="766" spans="1:16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_xlfn.XLOOKUP(C766,customers!$A$1:$A$1001,customers!$B$1:$B$1001,,0)</f>
        <v>Bobby Folomkin</v>
      </c>
      <c r="G766" s="2" t="str" cm="1">
        <f t="array" ref="G766">IF(_xlfn.XLOOKUP(C766,customers!A765:$A$1001,customers!C765:$C$1001,,0)=0,"",(_xlfn.XLOOKUP(C766,customers!A765:$A$1001,customers!C765:$C$1001,,0)))</f>
        <v>bfolomkinl8@yolasite.com</v>
      </c>
      <c r="H766" s="2" t="str">
        <f>_xlfn.XLOOKUP(C766,customers!$A$1:$A$1001,customers!$G$1:$G$1001,,0)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8">
        <f>INDEX([1]products!$A$1:$G$49,MATCH([1]orders!$D766,[1]products!$A$1:$A$49,0),MATCH([1]orders!K$1,[1]products!$A$1:$G$1,0))</f>
        <v>2.5</v>
      </c>
      <c r="L766" s="4">
        <f>INDEX(products!$A$1:$G$49,MATCH(orders!$D766,products!$A$1:$A$49,0),MATCH(orders!L$1,products!$A$1:$G$1,0))</f>
        <v>29.784999999999997</v>
      </c>
      <c r="M766" s="4">
        <f t="shared" si="33"/>
        <v>178.70999999999998</v>
      </c>
      <c r="N766" t="str">
        <f t="shared" si="34"/>
        <v>Арабика</v>
      </c>
      <c r="O766" t="str">
        <f t="shared" si="35"/>
        <v>Легкая</v>
      </c>
      <c r="P766" t="str">
        <f>_xlfn.XLOOKUP(orders[[#This Row],[Customer ID]],customers!$A$1:$A$1001,customers!$I$1:$I$1001,,0)</f>
        <v>Yes</v>
      </c>
    </row>
    <row r="767" spans="1:16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_xlfn.XLOOKUP(C767,customers!$A$1:$A$1001,customers!$B$1:$B$1001,,0)</f>
        <v>Rafferty Pursglove</v>
      </c>
      <c r="G767" s="2" t="str" cm="1">
        <f t="array" ref="G767">IF(_xlfn.XLOOKUP(C767,customers!A766:$A$1001,customers!C766:$C$1001,,0)=0,"",(_xlfn.XLOOKUP(C767,customers!A766:$A$1001,customers!C766:$C$1001,,0)))</f>
        <v>rpursglovel9@biblegateway.com</v>
      </c>
      <c r="H767" s="2" t="str">
        <f>_xlfn.XLOOKUP(C767,customers!$A$1:$A$1001,customers!$G$1:$G$1001,,0)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8">
        <f>INDEX([1]products!$A$1:$G$49,MATCH([1]orders!$D767,[1]products!$A$1:$A$49,0),MATCH([1]orders!K$1,[1]products!$A$1:$G$1,0))</f>
        <v>1</v>
      </c>
      <c r="L767" s="4">
        <f>INDEX(products!$A$1:$G$49,MATCH(orders!$D767,products!$A$1:$A$49,0),MATCH(orders!L$1,products!$A$1:$G$1,0))</f>
        <v>9.9499999999999993</v>
      </c>
      <c r="M767" s="4">
        <f t="shared" si="33"/>
        <v>59.699999999999996</v>
      </c>
      <c r="N767" t="str">
        <f t="shared" si="34"/>
        <v>Робуста</v>
      </c>
      <c r="O767" t="str">
        <f t="shared" si="35"/>
        <v>Средняя</v>
      </c>
      <c r="P767" t="str">
        <f>_xlfn.XLOOKUP(orders[[#This Row],[Customer ID]],customers!$A$1:$A$1001,customers!$I$1:$I$1001,,0)</f>
        <v>Yes</v>
      </c>
    </row>
    <row r="768" spans="1:16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_xlfn.XLOOKUP(C768,customers!$A$1:$A$1001,customers!$B$1:$B$1001,,0)</f>
        <v>Rafferty Pursglove</v>
      </c>
      <c r="G768" s="2" t="str" cm="1">
        <f t="array" ref="G768">IF(_xlfn.XLOOKUP(C768,customers!A767:$A$1001,customers!C767:$C$1001,,0)=0,"",(_xlfn.XLOOKUP(C768,customers!A767:$A$1001,customers!C767:$C$1001,,0)))</f>
        <v>rpursglovel9@biblegateway.com</v>
      </c>
      <c r="H768" s="2" t="str">
        <f>_xlfn.XLOOKUP(C768,customers!$A$1:$A$1001,customers!$G$1:$G$1001,,0)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8">
        <f>INDEX([1]products!$A$1:$G$49,MATCH([1]orders!$D768,[1]products!$A$1:$A$49,0),MATCH([1]orders!K$1,[1]products!$A$1:$G$1,0))</f>
        <v>0.5</v>
      </c>
      <c r="L768" s="4">
        <f>INDEX(products!$A$1:$G$49,MATCH(orders!$D768,products!$A$1:$A$49,0),MATCH(orders!L$1,products!$A$1:$G$1,0))</f>
        <v>7.77</v>
      </c>
      <c r="M768" s="4">
        <f t="shared" si="33"/>
        <v>15.54</v>
      </c>
      <c r="N768" t="str">
        <f t="shared" si="34"/>
        <v>Арабика</v>
      </c>
      <c r="O768" t="str">
        <f t="shared" si="35"/>
        <v>Легкая</v>
      </c>
      <c r="P768" t="str">
        <f>_xlfn.XLOOKUP(orders[[#This Row],[Customer ID]],customers!$A$1:$A$1001,customers!$I$1:$I$1001,,0)</f>
        <v>Yes</v>
      </c>
    </row>
    <row r="769" spans="1:16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_xlfn.XLOOKUP(C769,customers!$A$1:$A$1001,customers!$B$1:$B$1001,,0)</f>
        <v>Foster Constance</v>
      </c>
      <c r="G769" s="2" t="e" cm="1">
        <f t="array" ref="G769">IF(_xlfn.XLOOKUP(C769,customers!A768:$A$1001,customers!C768:$C$1001,,0)=0,"",(_xlfn.XLOOKUP(C769,customers!A768:$A$1001,customers!C768:$C$1001,,0)))</f>
        <v>#N/A</v>
      </c>
      <c r="H769" s="2" t="str">
        <f>_xlfn.XLOOKUP(C769,customers!$A$1:$A$1001,customers!$G$1:$G$1001,,0)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8">
        <f>INDEX([1]products!$A$1:$G$49,MATCH([1]orders!$D769,[1]products!$A$1:$A$49,0),MATCH([1]orders!K$1,[1]products!$A$1:$G$1,0))</f>
        <v>2.5</v>
      </c>
      <c r="L769" s="4">
        <f>INDEX(products!$A$1:$G$49,MATCH(orders!$D769,products!$A$1:$A$49,0),MATCH(orders!L$1,products!$A$1:$G$1,0))</f>
        <v>29.784999999999997</v>
      </c>
      <c r="M769" s="4">
        <f t="shared" si="33"/>
        <v>89.35499999999999</v>
      </c>
      <c r="N769" t="str">
        <f t="shared" si="34"/>
        <v>Арабика</v>
      </c>
      <c r="O769" t="str">
        <f t="shared" si="35"/>
        <v>Легкая</v>
      </c>
      <c r="P769" t="str">
        <f>_xlfn.XLOOKUP(orders[[#This Row],[Customer ID]],customers!$A$1:$A$1001,customers!$I$1:$I$1001,,0)</f>
        <v>No</v>
      </c>
    </row>
    <row r="770" spans="1:16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_xlfn.XLOOKUP(C770,customers!$A$1:$A$1001,customers!$B$1:$B$1001,,0)</f>
        <v>Foster Constance</v>
      </c>
      <c r="G770" s="2" t="e" cm="1">
        <f t="array" ref="G770">IF(_xlfn.XLOOKUP(C770,customers!A769:$A$1001,customers!C769:$C$1001,,0)=0,"",(_xlfn.XLOOKUP(C770,customers!A769:$A$1001,customers!C769:$C$1001,,0)))</f>
        <v>#N/A</v>
      </c>
      <c r="H770" s="2" t="str">
        <f>_xlfn.XLOOKUP(C770,customers!$A$1:$A$1001,customers!$G$1:$G$1001,,0)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8">
        <f>INDEX([1]products!$A$1:$G$49,MATCH([1]orders!$D770,[1]products!$A$1:$A$49,0),MATCH([1]orders!K$1,[1]products!$A$1:$G$1,0))</f>
        <v>1</v>
      </c>
      <c r="L770" s="4">
        <f>INDEX(products!$A$1:$G$49,MATCH(orders!$D770,products!$A$1:$A$49,0),MATCH(orders!L$1,products!$A$1:$G$1,0))</f>
        <v>11.95</v>
      </c>
      <c r="M770" s="4">
        <f t="shared" si="33"/>
        <v>23.9</v>
      </c>
      <c r="N770" t="str">
        <f t="shared" si="34"/>
        <v>Робуста</v>
      </c>
      <c r="O770" t="str">
        <f t="shared" si="35"/>
        <v>Легкая</v>
      </c>
      <c r="P770" t="str">
        <f>_xlfn.XLOOKUP(orders[[#This Row],[Customer ID]],customers!$A$1:$A$1001,customers!$I$1:$I$1001,,0)</f>
        <v>No</v>
      </c>
    </row>
    <row r="771" spans="1:16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_xlfn.XLOOKUP(C771,customers!$A$1:$A$1001,customers!$B$1:$B$1001,,0)</f>
        <v>Dalia Eburah</v>
      </c>
      <c r="G771" s="2" t="str" cm="1">
        <f t="array" ref="G771">IF(_xlfn.XLOOKUP(C771,customers!A770:$A$1001,customers!C770:$C$1001,,0)=0,"",(_xlfn.XLOOKUP(C771,customers!A770:$A$1001,customers!C770:$C$1001,,0)))</f>
        <v>deburahld@google.co.jp</v>
      </c>
      <c r="H771" s="2" t="str">
        <f>_xlfn.XLOOKUP(C771,customers!$A$1:$A$1001,customers!$G$1:$G$1001,,0)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8">
        <f>INDEX([1]products!$A$1:$G$49,MATCH([1]orders!$D771,[1]products!$A$1:$A$49,0),MATCH([1]orders!K$1,[1]products!$A$1:$G$1,0))</f>
        <v>2.5</v>
      </c>
      <c r="L771" s="4">
        <f>INDEX(products!$A$1:$G$49,MATCH(orders!$D771,products!$A$1:$A$49,0),MATCH(orders!L$1,products!$A$1:$G$1,0))</f>
        <v>22.884999999999998</v>
      </c>
      <c r="M771" s="4">
        <f t="shared" ref="M771:M834" si="36">L771*E771</f>
        <v>137.31</v>
      </c>
      <c r="N771" t="str">
        <f t="shared" ref="N771:N834" si="37">IF(I771="Rob","Робуста",IF(I771="Exc","Эксцельса",IF(I771="Ara","Арабика",IF(I771="Lib","Либерика",""))))</f>
        <v>Робуста</v>
      </c>
      <c r="O771" t="str">
        <f t="shared" ref="O771:O834" si="38">IF(J771="M","Средняя",IF(J771="L","Легкая",IF(J771="D","Сильная","")))</f>
        <v>Средняя</v>
      </c>
      <c r="P771" t="str">
        <f>_xlfn.XLOOKUP(orders[[#This Row],[Customer ID]],customers!$A$1:$A$1001,customers!$I$1:$I$1001,,0)</f>
        <v>No</v>
      </c>
    </row>
    <row r="772" spans="1:16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_xlfn.XLOOKUP(C772,customers!$A$1:$A$1001,customers!$B$1:$B$1001,,0)</f>
        <v>Martie Brimilcombe</v>
      </c>
      <c r="G772" s="2" t="str" cm="1">
        <f t="array" ref="G772">IF(_xlfn.XLOOKUP(C772,customers!A771:$A$1001,customers!C771:$C$1001,,0)=0,"",(_xlfn.XLOOKUP(C772,customers!A771:$A$1001,customers!C771:$C$1001,,0)))</f>
        <v>mbrimilcombele@cnn.com</v>
      </c>
      <c r="H772" s="2" t="str">
        <f>_xlfn.XLOOKUP(C772,customers!$A$1:$A$1001,customers!$G$1:$G$1001,,0)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8">
        <f>INDEX([1]products!$A$1:$G$49,MATCH([1]orders!$D772,[1]products!$A$1:$A$49,0),MATCH([1]orders!K$1,[1]products!$A$1:$G$1,0))</f>
        <v>1</v>
      </c>
      <c r="L772" s="4">
        <f>INDEX(products!$A$1:$G$49,MATCH(orders!$D772,products!$A$1:$A$49,0),MATCH(orders!L$1,products!$A$1:$G$1,0))</f>
        <v>9.9499999999999993</v>
      </c>
      <c r="M772" s="4">
        <f t="shared" si="36"/>
        <v>9.9499999999999993</v>
      </c>
      <c r="N772" t="str">
        <f t="shared" si="37"/>
        <v>Арабика</v>
      </c>
      <c r="O772" t="str">
        <f t="shared" si="38"/>
        <v>Сильная</v>
      </c>
      <c r="P772" t="str">
        <f>_xlfn.XLOOKUP(orders[[#This Row],[Customer ID]],customers!$A$1:$A$1001,customers!$I$1:$I$1001,,0)</f>
        <v>No</v>
      </c>
    </row>
    <row r="773" spans="1:16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_xlfn.XLOOKUP(C773,customers!$A$1:$A$1001,customers!$B$1:$B$1001,,0)</f>
        <v>Suzanna Bollam</v>
      </c>
      <c r="G773" s="2" t="str" cm="1">
        <f t="array" ref="G773">IF(_xlfn.XLOOKUP(C773,customers!A772:$A$1001,customers!C772:$C$1001,,0)=0,"",(_xlfn.XLOOKUP(C773,customers!A772:$A$1001,customers!C772:$C$1001,,0)))</f>
        <v>sbollamlf@list-manage.com</v>
      </c>
      <c r="H773" s="2" t="str">
        <f>_xlfn.XLOOKUP(C773,customers!$A$1:$A$1001,customers!$G$1:$G$1001,,0)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8">
        <f>INDEX([1]products!$A$1:$G$49,MATCH([1]orders!$D773,[1]products!$A$1:$A$49,0),MATCH([1]orders!K$1,[1]products!$A$1:$G$1,0))</f>
        <v>0.5</v>
      </c>
      <c r="L773" s="4">
        <f>INDEX(products!$A$1:$G$49,MATCH(orders!$D773,products!$A$1:$A$49,0),MATCH(orders!L$1,products!$A$1:$G$1,0))</f>
        <v>7.169999999999999</v>
      </c>
      <c r="M773" s="4">
        <f t="shared" si="36"/>
        <v>21.509999999999998</v>
      </c>
      <c r="N773" t="str">
        <f t="shared" si="37"/>
        <v>Робуста</v>
      </c>
      <c r="O773" t="str">
        <f t="shared" si="38"/>
        <v>Легкая</v>
      </c>
      <c r="P773" t="str">
        <f>_xlfn.XLOOKUP(orders[[#This Row],[Customer ID]],customers!$A$1:$A$1001,customers!$I$1:$I$1001,,0)</f>
        <v>No</v>
      </c>
    </row>
    <row r="774" spans="1:16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_xlfn.XLOOKUP(C774,customers!$A$1:$A$1001,customers!$B$1:$B$1001,,0)</f>
        <v>Mellisa Mebes</v>
      </c>
      <c r="G774" s="2" t="str" cm="1">
        <f t="array" ref="G774">IF(_xlfn.XLOOKUP(C774,customers!A773:$A$1001,customers!C773:$C$1001,,0)=0,"",(_xlfn.XLOOKUP(C774,customers!A773:$A$1001,customers!C773:$C$1001,,0)))</f>
        <v/>
      </c>
      <c r="H774" s="2" t="str">
        <f>_xlfn.XLOOKUP(C774,customers!$A$1:$A$1001,customers!$G$1:$G$1001,,0)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8">
        <f>INDEX([1]products!$A$1:$G$49,MATCH([1]orders!$D774,[1]products!$A$1:$A$49,0),MATCH([1]orders!K$1,[1]products!$A$1:$G$1,0))</f>
        <v>1</v>
      </c>
      <c r="L774" s="4">
        <f>INDEX(products!$A$1:$G$49,MATCH(orders!$D774,products!$A$1:$A$49,0),MATCH(orders!L$1,products!$A$1:$G$1,0))</f>
        <v>13.75</v>
      </c>
      <c r="M774" s="4">
        <f t="shared" si="36"/>
        <v>82.5</v>
      </c>
      <c r="N774" t="str">
        <f t="shared" si="37"/>
        <v>Эксцельса</v>
      </c>
      <c r="O774" t="str">
        <f t="shared" si="38"/>
        <v>Средняя</v>
      </c>
      <c r="P774" t="str">
        <f>_xlfn.XLOOKUP(orders[[#This Row],[Customer ID]],customers!$A$1:$A$1001,customers!$I$1:$I$1001,,0)</f>
        <v>No</v>
      </c>
    </row>
    <row r="775" spans="1:16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_xlfn.XLOOKUP(C775,customers!$A$1:$A$1001,customers!$B$1:$B$1001,,0)</f>
        <v>Alva Filipczak</v>
      </c>
      <c r="G775" s="2" t="str" cm="1">
        <f t="array" ref="G775">IF(_xlfn.XLOOKUP(C775,customers!A774:$A$1001,customers!C774:$C$1001,,0)=0,"",(_xlfn.XLOOKUP(C775,customers!A774:$A$1001,customers!C774:$C$1001,,0)))</f>
        <v>afilipczaklh@ning.com</v>
      </c>
      <c r="H775" s="2" t="str">
        <f>_xlfn.XLOOKUP(C775,customers!$A$1:$A$1001,customers!$G$1:$G$1001,,0)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8">
        <f>INDEX([1]products!$A$1:$G$49,MATCH([1]orders!$D775,[1]products!$A$1:$A$49,0),MATCH([1]orders!K$1,[1]products!$A$1:$G$1,0))</f>
        <v>0.2</v>
      </c>
      <c r="L775" s="4">
        <f>INDEX(products!$A$1:$G$49,MATCH(orders!$D775,products!$A$1:$A$49,0),MATCH(orders!L$1,products!$A$1:$G$1,0))</f>
        <v>4.3650000000000002</v>
      </c>
      <c r="M775" s="4">
        <f t="shared" si="36"/>
        <v>8.73</v>
      </c>
      <c r="N775" t="str">
        <f t="shared" si="37"/>
        <v>Либерика</v>
      </c>
      <c r="O775" t="str">
        <f t="shared" si="38"/>
        <v>Средняя</v>
      </c>
      <c r="P775" t="str">
        <f>_xlfn.XLOOKUP(orders[[#This Row],[Customer ID]],customers!$A$1:$A$1001,customers!$I$1:$I$1001,,0)</f>
        <v>No</v>
      </c>
    </row>
    <row r="776" spans="1:16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_xlfn.XLOOKUP(C776,customers!$A$1:$A$1001,customers!$B$1:$B$1001,,0)</f>
        <v>Dorette Hinemoor</v>
      </c>
      <c r="G776" s="2" t="str" cm="1">
        <f t="array" ref="G776">IF(_xlfn.XLOOKUP(C776,customers!A775:$A$1001,customers!C775:$C$1001,,0)=0,"",(_xlfn.XLOOKUP(C776,customers!A775:$A$1001,customers!C775:$C$1001,,0)))</f>
        <v/>
      </c>
      <c r="H776" s="2" t="str">
        <f>_xlfn.XLOOKUP(C776,customers!$A$1:$A$1001,customers!$G$1:$G$1001,,0)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8">
        <f>INDEX([1]products!$A$1:$G$49,MATCH([1]orders!$D776,[1]products!$A$1:$A$49,0),MATCH([1]orders!K$1,[1]products!$A$1:$G$1,0))</f>
        <v>1</v>
      </c>
      <c r="L776" s="4">
        <f>INDEX(products!$A$1:$G$49,MATCH(orders!$D776,products!$A$1:$A$49,0),MATCH(orders!L$1,products!$A$1:$G$1,0))</f>
        <v>9.9499999999999993</v>
      </c>
      <c r="M776" s="4">
        <f t="shared" si="36"/>
        <v>19.899999999999999</v>
      </c>
      <c r="N776" t="str">
        <f t="shared" si="37"/>
        <v>Робуста</v>
      </c>
      <c r="O776" t="str">
        <f t="shared" si="38"/>
        <v>Средняя</v>
      </c>
      <c r="P776" t="str">
        <f>_xlfn.XLOOKUP(orders[[#This Row],[Customer ID]],customers!$A$1:$A$1001,customers!$I$1:$I$1001,,0)</f>
        <v>Yes</v>
      </c>
    </row>
    <row r="777" spans="1:16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_xlfn.XLOOKUP(C777,customers!$A$1:$A$1001,customers!$B$1:$B$1001,,0)</f>
        <v>Rhetta Elnaugh</v>
      </c>
      <c r="G777" s="2" t="str" cm="1">
        <f t="array" ref="G777">IF(_xlfn.XLOOKUP(C777,customers!A776:$A$1001,customers!C776:$C$1001,,0)=0,"",(_xlfn.XLOOKUP(C777,customers!A776:$A$1001,customers!C776:$C$1001,,0)))</f>
        <v>relnaughlj@comsenz.com</v>
      </c>
      <c r="H777" s="2" t="str">
        <f>_xlfn.XLOOKUP(C777,customers!$A$1:$A$1001,customers!$G$1:$G$1001,,0)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8">
        <f>INDEX([1]products!$A$1:$G$49,MATCH([1]orders!$D777,[1]products!$A$1:$A$49,0),MATCH([1]orders!K$1,[1]products!$A$1:$G$1,0))</f>
        <v>0.5</v>
      </c>
      <c r="L777" s="4">
        <f>INDEX(products!$A$1:$G$49,MATCH(orders!$D777,products!$A$1:$A$49,0),MATCH(orders!L$1,products!$A$1:$G$1,0))</f>
        <v>8.91</v>
      </c>
      <c r="M777" s="4">
        <f t="shared" si="36"/>
        <v>17.82</v>
      </c>
      <c r="N777" t="str">
        <f t="shared" si="37"/>
        <v>Эксцельса</v>
      </c>
      <c r="O777" t="str">
        <f t="shared" si="38"/>
        <v>Легкая</v>
      </c>
      <c r="P777" t="str">
        <f>_xlfn.XLOOKUP(orders[[#This Row],[Customer ID]],customers!$A$1:$A$1001,customers!$I$1:$I$1001,,0)</f>
        <v>Yes</v>
      </c>
    </row>
    <row r="778" spans="1:16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_xlfn.XLOOKUP(C778,customers!$A$1:$A$1001,customers!$B$1:$B$1001,,0)</f>
        <v>Jule Deehan</v>
      </c>
      <c r="G778" s="2" t="str" cm="1">
        <f t="array" ref="G778">IF(_xlfn.XLOOKUP(C778,customers!A777:$A$1001,customers!C777:$C$1001,,0)=0,"",(_xlfn.XLOOKUP(C778,customers!A777:$A$1001,customers!C777:$C$1001,,0)))</f>
        <v>jdeehanlk@about.me</v>
      </c>
      <c r="H778" s="2" t="str">
        <f>_xlfn.XLOOKUP(C778,customers!$A$1:$A$1001,customers!$G$1:$G$1001,,0)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8">
        <f>INDEX([1]products!$A$1:$G$49,MATCH([1]orders!$D778,[1]products!$A$1:$A$49,0),MATCH([1]orders!K$1,[1]products!$A$1:$G$1,0))</f>
        <v>0.5</v>
      </c>
      <c r="L778" s="4">
        <f>INDEX(products!$A$1:$G$49,MATCH(orders!$D778,products!$A$1:$A$49,0),MATCH(orders!L$1,products!$A$1:$G$1,0))</f>
        <v>6.75</v>
      </c>
      <c r="M778" s="4">
        <f t="shared" si="36"/>
        <v>20.25</v>
      </c>
      <c r="N778" t="str">
        <f t="shared" si="37"/>
        <v>Арабика</v>
      </c>
      <c r="O778" t="str">
        <f t="shared" si="38"/>
        <v>Средняя</v>
      </c>
      <c r="P778" t="str">
        <f>_xlfn.XLOOKUP(orders[[#This Row],[Customer ID]],customers!$A$1:$A$1001,customers!$I$1:$I$1001,,0)</f>
        <v>No</v>
      </c>
    </row>
    <row r="779" spans="1:16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_xlfn.XLOOKUP(C779,customers!$A$1:$A$1001,customers!$B$1:$B$1001,,0)</f>
        <v>Janella Eden</v>
      </c>
      <c r="G779" s="2" t="str" cm="1">
        <f t="array" ref="G779">IF(_xlfn.XLOOKUP(C779,customers!A778:$A$1001,customers!C778:$C$1001,,0)=0,"",(_xlfn.XLOOKUP(C779,customers!A778:$A$1001,customers!C778:$C$1001,,0)))</f>
        <v>jedenll@e-recht24.de</v>
      </c>
      <c r="H779" s="2" t="str">
        <f>_xlfn.XLOOKUP(C779,customers!$A$1:$A$1001,customers!$G$1:$G$1001,,0)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8">
        <f>INDEX([1]products!$A$1:$G$49,MATCH([1]orders!$D779,[1]products!$A$1:$A$49,0),MATCH([1]orders!K$1,[1]products!$A$1:$G$1,0))</f>
        <v>2.5</v>
      </c>
      <c r="L779" s="4">
        <f>INDEX(products!$A$1:$G$49,MATCH(orders!$D779,products!$A$1:$A$49,0),MATCH(orders!L$1,products!$A$1:$G$1,0))</f>
        <v>29.784999999999997</v>
      </c>
      <c r="M779" s="4">
        <f t="shared" si="36"/>
        <v>59.569999999999993</v>
      </c>
      <c r="N779" t="str">
        <f t="shared" si="37"/>
        <v>Арабика</v>
      </c>
      <c r="O779" t="str">
        <f t="shared" si="38"/>
        <v>Легкая</v>
      </c>
      <c r="P779" t="str">
        <f>_xlfn.XLOOKUP(orders[[#This Row],[Customer ID]],customers!$A$1:$A$1001,customers!$I$1:$I$1001,,0)</f>
        <v>No</v>
      </c>
    </row>
    <row r="780" spans="1:16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_xlfn.XLOOKUP(C780,customers!$A$1:$A$1001,customers!$B$1:$B$1001,,0)</f>
        <v>Cam Jewster</v>
      </c>
      <c r="G780" s="2" t="str" cm="1">
        <f t="array" ref="G780">IF(_xlfn.XLOOKUP(C780,customers!A779:$A$1001,customers!C779:$C$1001,,0)=0,"",(_xlfn.XLOOKUP(C780,customers!A779:$A$1001,customers!C779:$C$1001,,0)))</f>
        <v>cjewsterlu@moonfruit.com</v>
      </c>
      <c r="H780" s="2" t="str">
        <f>_xlfn.XLOOKUP(C780,customers!$A$1:$A$1001,customers!$G$1:$G$1001,,0)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8">
        <f>INDEX([1]products!$A$1:$G$49,MATCH([1]orders!$D780,[1]products!$A$1:$A$49,0),MATCH([1]orders!K$1,[1]products!$A$1:$G$1,0))</f>
        <v>0.5</v>
      </c>
      <c r="L780" s="4">
        <f>INDEX(products!$A$1:$G$49,MATCH(orders!$D780,products!$A$1:$A$49,0),MATCH(orders!L$1,products!$A$1:$G$1,0))</f>
        <v>9.51</v>
      </c>
      <c r="M780" s="4">
        <f t="shared" si="36"/>
        <v>19.02</v>
      </c>
      <c r="N780" t="str">
        <f t="shared" si="37"/>
        <v>Либерика</v>
      </c>
      <c r="O780" t="str">
        <f t="shared" si="38"/>
        <v>Легкая</v>
      </c>
      <c r="P780" t="str">
        <f>_xlfn.XLOOKUP(orders[[#This Row],[Customer ID]],customers!$A$1:$A$1001,customers!$I$1:$I$1001,,0)</f>
        <v>Yes</v>
      </c>
    </row>
    <row r="781" spans="1:16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_xlfn.XLOOKUP(C781,customers!$A$1:$A$1001,customers!$B$1:$B$1001,,0)</f>
        <v>Ugo Southerden</v>
      </c>
      <c r="G781" s="2" t="str" cm="1">
        <f t="array" ref="G781">IF(_xlfn.XLOOKUP(C781,customers!A780:$A$1001,customers!C780:$C$1001,,0)=0,"",(_xlfn.XLOOKUP(C781,customers!A780:$A$1001,customers!C780:$C$1001,,0)))</f>
        <v>usoutherdenln@hao123.com</v>
      </c>
      <c r="H781" s="2" t="str">
        <f>_xlfn.XLOOKUP(C781,customers!$A$1:$A$1001,customers!$G$1:$G$1001,,0)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8">
        <f>INDEX([1]products!$A$1:$G$49,MATCH([1]orders!$D781,[1]products!$A$1:$A$49,0),MATCH([1]orders!K$1,[1]products!$A$1:$G$1,0))</f>
        <v>1</v>
      </c>
      <c r="L781" s="4">
        <f>INDEX(products!$A$1:$G$49,MATCH(orders!$D781,products!$A$1:$A$49,0),MATCH(orders!L$1,products!$A$1:$G$1,0))</f>
        <v>12.95</v>
      </c>
      <c r="M781" s="4">
        <f t="shared" si="36"/>
        <v>77.699999999999989</v>
      </c>
      <c r="N781" t="str">
        <f t="shared" si="37"/>
        <v>Либерика</v>
      </c>
      <c r="O781" t="str">
        <f t="shared" si="38"/>
        <v>Сильная</v>
      </c>
      <c r="P781" t="str">
        <f>_xlfn.XLOOKUP(orders[[#This Row],[Customer ID]],customers!$A$1:$A$1001,customers!$I$1:$I$1001,,0)</f>
        <v>Yes</v>
      </c>
    </row>
    <row r="782" spans="1:16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_xlfn.XLOOKUP(C782,customers!$A$1:$A$1001,customers!$B$1:$B$1001,,0)</f>
        <v>Verne Dunkerley</v>
      </c>
      <c r="G782" s="2" t="str" cm="1">
        <f t="array" ref="G782">IF(_xlfn.XLOOKUP(C782,customers!A781:$A$1001,customers!C781:$C$1001,,0)=0,"",(_xlfn.XLOOKUP(C782,customers!A781:$A$1001,customers!C781:$C$1001,,0)))</f>
        <v/>
      </c>
      <c r="H782" s="2" t="str">
        <f>_xlfn.XLOOKUP(C782,customers!$A$1:$A$1001,customers!$G$1:$G$1001,,0)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8">
        <f>INDEX([1]products!$A$1:$G$49,MATCH([1]orders!$D782,[1]products!$A$1:$A$49,0),MATCH([1]orders!K$1,[1]products!$A$1:$G$1,0))</f>
        <v>1</v>
      </c>
      <c r="L782" s="4">
        <f>INDEX(products!$A$1:$G$49,MATCH(orders!$D782,products!$A$1:$A$49,0),MATCH(orders!L$1,products!$A$1:$G$1,0))</f>
        <v>13.75</v>
      </c>
      <c r="M782" s="4">
        <f t="shared" si="36"/>
        <v>41.25</v>
      </c>
      <c r="N782" t="str">
        <f t="shared" si="37"/>
        <v>Эксцельса</v>
      </c>
      <c r="O782" t="str">
        <f t="shared" si="38"/>
        <v>Средняя</v>
      </c>
      <c r="P782" t="str">
        <f>_xlfn.XLOOKUP(orders[[#This Row],[Customer ID]],customers!$A$1:$A$1001,customers!$I$1:$I$1001,,0)</f>
        <v>No</v>
      </c>
    </row>
    <row r="783" spans="1:16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_xlfn.XLOOKUP(C783,customers!$A$1:$A$1001,customers!$B$1:$B$1001,,0)</f>
        <v>Lacee Burtenshaw</v>
      </c>
      <c r="G783" s="2" t="str" cm="1">
        <f t="array" ref="G783">IF(_xlfn.XLOOKUP(C783,customers!A782:$A$1001,customers!C782:$C$1001,,0)=0,"",(_xlfn.XLOOKUP(C783,customers!A782:$A$1001,customers!C782:$C$1001,,0)))</f>
        <v>lburtenshawlp@shinystat.com</v>
      </c>
      <c r="H783" s="2" t="str">
        <f>_xlfn.XLOOKUP(C783,customers!$A$1:$A$1001,customers!$G$1:$G$1001,,0)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8">
        <f>INDEX([1]products!$A$1:$G$49,MATCH([1]orders!$D783,[1]products!$A$1:$A$49,0),MATCH([1]orders!K$1,[1]products!$A$1:$G$1,0))</f>
        <v>2.5</v>
      </c>
      <c r="L783" s="4">
        <f>INDEX(products!$A$1:$G$49,MATCH(orders!$D783,products!$A$1:$A$49,0),MATCH(orders!L$1,products!$A$1:$G$1,0))</f>
        <v>36.454999999999998</v>
      </c>
      <c r="M783" s="4">
        <f t="shared" si="36"/>
        <v>145.82</v>
      </c>
      <c r="N783" t="str">
        <f t="shared" si="37"/>
        <v>Либерика</v>
      </c>
      <c r="O783" t="str">
        <f t="shared" si="38"/>
        <v>Легкая</v>
      </c>
      <c r="P783" t="str">
        <f>_xlfn.XLOOKUP(orders[[#This Row],[Customer ID]],customers!$A$1:$A$1001,customers!$I$1:$I$1001,,0)</f>
        <v>No</v>
      </c>
    </row>
    <row r="784" spans="1:16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_xlfn.XLOOKUP(C784,customers!$A$1:$A$1001,customers!$B$1:$B$1001,,0)</f>
        <v>Adorne Gregoratti</v>
      </c>
      <c r="G784" s="2" t="str" cm="1">
        <f t="array" ref="G784">IF(_xlfn.XLOOKUP(C784,customers!A783:$A$1001,customers!C783:$C$1001,,0)=0,"",(_xlfn.XLOOKUP(C784,customers!A783:$A$1001,customers!C783:$C$1001,,0)))</f>
        <v>agregorattilq@vistaprint.com</v>
      </c>
      <c r="H784" s="2" t="str">
        <f>_xlfn.XLOOKUP(C784,customers!$A$1:$A$1001,customers!$G$1:$G$1001,,0)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8">
        <f>INDEX([1]products!$A$1:$G$49,MATCH([1]orders!$D784,[1]products!$A$1:$A$49,0),MATCH([1]orders!K$1,[1]products!$A$1:$G$1,0))</f>
        <v>0.2</v>
      </c>
      <c r="L784" s="4">
        <f>INDEX(products!$A$1:$G$49,MATCH(orders!$D784,products!$A$1:$A$49,0),MATCH(orders!L$1,products!$A$1:$G$1,0))</f>
        <v>4.4550000000000001</v>
      </c>
      <c r="M784" s="4">
        <f t="shared" si="36"/>
        <v>26.73</v>
      </c>
      <c r="N784" t="str">
        <f t="shared" si="37"/>
        <v>Эксцельса</v>
      </c>
      <c r="O784" t="str">
        <f t="shared" si="38"/>
        <v>Легкая</v>
      </c>
      <c r="P784" t="str">
        <f>_xlfn.XLOOKUP(orders[[#This Row],[Customer ID]],customers!$A$1:$A$1001,customers!$I$1:$I$1001,,0)</f>
        <v>No</v>
      </c>
    </row>
    <row r="785" spans="1:16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_xlfn.XLOOKUP(C785,customers!$A$1:$A$1001,customers!$B$1:$B$1001,,0)</f>
        <v>Chris Croster</v>
      </c>
      <c r="G785" s="2" t="str" cm="1">
        <f t="array" ref="G785">IF(_xlfn.XLOOKUP(C785,customers!A784:$A$1001,customers!C784:$C$1001,,0)=0,"",(_xlfn.XLOOKUP(C785,customers!A784:$A$1001,customers!C784:$C$1001,,0)))</f>
        <v>ccrosterlr@gov.uk</v>
      </c>
      <c r="H785" s="2" t="str">
        <f>_xlfn.XLOOKUP(C785,customers!$A$1:$A$1001,customers!$G$1:$G$1001,,0)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8">
        <f>INDEX([1]products!$A$1:$G$49,MATCH([1]orders!$D785,[1]products!$A$1:$A$49,0),MATCH([1]orders!K$1,[1]products!$A$1:$G$1,0))</f>
        <v>0.5</v>
      </c>
      <c r="L785" s="4">
        <f>INDEX(products!$A$1:$G$49,MATCH(orders!$D785,products!$A$1:$A$49,0),MATCH(orders!L$1,products!$A$1:$G$1,0))</f>
        <v>8.73</v>
      </c>
      <c r="M785" s="4">
        <f t="shared" si="36"/>
        <v>43.650000000000006</v>
      </c>
      <c r="N785" t="str">
        <f t="shared" si="37"/>
        <v>Либерика</v>
      </c>
      <c r="O785" t="str">
        <f t="shared" si="38"/>
        <v>Средняя</v>
      </c>
      <c r="P785" t="str">
        <f>_xlfn.XLOOKUP(orders[[#This Row],[Customer ID]],customers!$A$1:$A$1001,customers!$I$1:$I$1001,,0)</f>
        <v>Yes</v>
      </c>
    </row>
    <row r="786" spans="1:16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_xlfn.XLOOKUP(C786,customers!$A$1:$A$1001,customers!$B$1:$B$1001,,0)</f>
        <v>Graeme Whitehead</v>
      </c>
      <c r="G786" s="2" t="str" cm="1">
        <f t="array" ref="G786">IF(_xlfn.XLOOKUP(C786,customers!A785:$A$1001,customers!C785:$C$1001,,0)=0,"",(_xlfn.XLOOKUP(C786,customers!A785:$A$1001,customers!C785:$C$1001,,0)))</f>
        <v>gwhiteheadls@hp.com</v>
      </c>
      <c r="H786" s="2" t="str">
        <f>_xlfn.XLOOKUP(C786,customers!$A$1:$A$1001,customers!$G$1:$G$1001,,0)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8">
        <f>INDEX([1]products!$A$1:$G$49,MATCH([1]orders!$D786,[1]products!$A$1:$A$49,0),MATCH([1]orders!K$1,[1]products!$A$1:$G$1,0))</f>
        <v>1</v>
      </c>
      <c r="L786" s="4">
        <f>INDEX(products!$A$1:$G$49,MATCH(orders!$D786,products!$A$1:$A$49,0),MATCH(orders!L$1,products!$A$1:$G$1,0))</f>
        <v>15.85</v>
      </c>
      <c r="M786" s="4">
        <f t="shared" si="36"/>
        <v>31.7</v>
      </c>
      <c r="N786" t="str">
        <f t="shared" si="37"/>
        <v>Либерика</v>
      </c>
      <c r="O786" t="str">
        <f t="shared" si="38"/>
        <v>Легкая</v>
      </c>
      <c r="P786" t="str">
        <f>_xlfn.XLOOKUP(orders[[#This Row],[Customer ID]],customers!$A$1:$A$1001,customers!$I$1:$I$1001,,0)</f>
        <v>No</v>
      </c>
    </row>
    <row r="787" spans="1:16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_xlfn.XLOOKUP(C787,customers!$A$1:$A$1001,customers!$B$1:$B$1001,,0)</f>
        <v>Haslett Jodrelle</v>
      </c>
      <c r="G787" s="2" t="str" cm="1">
        <f t="array" ref="G787">IF(_xlfn.XLOOKUP(C787,customers!A786:$A$1001,customers!C786:$C$1001,,0)=0,"",(_xlfn.XLOOKUP(C787,customers!A786:$A$1001,customers!C786:$C$1001,,0)))</f>
        <v>hjodrellelt@samsung.com</v>
      </c>
      <c r="H787" s="2" t="str">
        <f>_xlfn.XLOOKUP(C787,customers!$A$1:$A$1001,customers!$G$1:$G$1001,,0)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8">
        <f>INDEX([1]products!$A$1:$G$49,MATCH([1]orders!$D787,[1]products!$A$1:$A$49,0),MATCH([1]orders!K$1,[1]products!$A$1:$G$1,0))</f>
        <v>2.5</v>
      </c>
      <c r="L787" s="4">
        <f>INDEX(products!$A$1:$G$49,MATCH(orders!$D787,products!$A$1:$A$49,0),MATCH(orders!L$1,products!$A$1:$G$1,0))</f>
        <v>22.884999999999998</v>
      </c>
      <c r="M787" s="4">
        <f t="shared" si="36"/>
        <v>22.884999999999998</v>
      </c>
      <c r="N787" t="str">
        <f t="shared" si="37"/>
        <v>Арабика</v>
      </c>
      <c r="O787" t="str">
        <f t="shared" si="38"/>
        <v>Сильная</v>
      </c>
      <c r="P787" t="str">
        <f>_xlfn.XLOOKUP(orders[[#This Row],[Customer ID]],customers!$A$1:$A$1001,customers!$I$1:$I$1001,,0)</f>
        <v>No</v>
      </c>
    </row>
    <row r="788" spans="1:16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_xlfn.XLOOKUP(C788,customers!$A$1:$A$1001,customers!$B$1:$B$1001,,0)</f>
        <v>Cam Jewster</v>
      </c>
      <c r="G788" s="2" t="str" cm="1">
        <f t="array" ref="G788">IF(_xlfn.XLOOKUP(C788,customers!A787:$A$1001,customers!C787:$C$1001,,0)=0,"",(_xlfn.XLOOKUP(C788,customers!A787:$A$1001,customers!C787:$C$1001,,0)))</f>
        <v>cjewsterlu@moonfruit.com</v>
      </c>
      <c r="H788" s="2" t="str">
        <f>_xlfn.XLOOKUP(C788,customers!$A$1:$A$1001,customers!$G$1:$G$1001,,0)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8">
        <f>INDEX([1]products!$A$1:$G$49,MATCH([1]orders!$D788,[1]products!$A$1:$A$49,0),MATCH([1]orders!K$1,[1]products!$A$1:$G$1,0))</f>
        <v>2.5</v>
      </c>
      <c r="L788" s="4">
        <f>INDEX(products!$A$1:$G$49,MATCH(orders!$D788,products!$A$1:$A$49,0),MATCH(orders!L$1,products!$A$1:$G$1,0))</f>
        <v>27.945</v>
      </c>
      <c r="M788" s="4">
        <f t="shared" si="36"/>
        <v>27.945</v>
      </c>
      <c r="N788" t="str">
        <f t="shared" si="37"/>
        <v>Эксцельса</v>
      </c>
      <c r="O788" t="str">
        <f t="shared" si="38"/>
        <v>Сильная</v>
      </c>
      <c r="P788" t="str">
        <f>_xlfn.XLOOKUP(orders[[#This Row],[Customer ID]],customers!$A$1:$A$1001,customers!$I$1:$I$1001,,0)</f>
        <v>Yes</v>
      </c>
    </row>
    <row r="789" spans="1:16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_xlfn.XLOOKUP(C789,customers!$A$1:$A$1001,customers!$B$1:$B$1001,,0)</f>
        <v>Beryl Osborn</v>
      </c>
      <c r="G789" s="2" t="str" cm="1">
        <f t="array" ref="G789">IF(_xlfn.XLOOKUP(C789,customers!A788:$A$1001,customers!C788:$C$1001,,0)=0,"",(_xlfn.XLOOKUP(C789,customers!A788:$A$1001,customers!C788:$C$1001,,0)))</f>
        <v/>
      </c>
      <c r="H789" s="2" t="str">
        <f>_xlfn.XLOOKUP(C789,customers!$A$1:$A$1001,customers!$G$1:$G$1001,,0)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8">
        <f>INDEX([1]products!$A$1:$G$49,MATCH([1]orders!$D789,[1]products!$A$1:$A$49,0),MATCH([1]orders!K$1,[1]products!$A$1:$G$1,0))</f>
        <v>1</v>
      </c>
      <c r="L789" s="4">
        <f>INDEX(products!$A$1:$G$49,MATCH(orders!$D789,products!$A$1:$A$49,0),MATCH(orders!L$1,products!$A$1:$G$1,0))</f>
        <v>13.75</v>
      </c>
      <c r="M789" s="4">
        <f t="shared" si="36"/>
        <v>82.5</v>
      </c>
      <c r="N789" t="str">
        <f t="shared" si="37"/>
        <v>Эксцельса</v>
      </c>
      <c r="O789" t="str">
        <f t="shared" si="38"/>
        <v>Средняя</v>
      </c>
      <c r="P789" t="str">
        <f>_xlfn.XLOOKUP(orders[[#This Row],[Customer ID]],customers!$A$1:$A$1001,customers!$I$1:$I$1001,,0)</f>
        <v>Yes</v>
      </c>
    </row>
    <row r="790" spans="1:16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_xlfn.XLOOKUP(C790,customers!$A$1:$A$1001,customers!$B$1:$B$1001,,0)</f>
        <v>Kaela Nottram</v>
      </c>
      <c r="G790" s="2" t="str" cm="1">
        <f t="array" ref="G790">IF(_xlfn.XLOOKUP(C790,customers!A789:$A$1001,customers!C789:$C$1001,,0)=0,"",(_xlfn.XLOOKUP(C790,customers!A789:$A$1001,customers!C789:$C$1001,,0)))</f>
        <v>knottramlw@odnoklassniki.ru</v>
      </c>
      <c r="H790" s="2" t="str">
        <f>_xlfn.XLOOKUP(C790,customers!$A$1:$A$1001,customers!$G$1:$G$1001,,0)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8">
        <f>INDEX([1]products!$A$1:$G$49,MATCH([1]orders!$D790,[1]products!$A$1:$A$49,0),MATCH([1]orders!K$1,[1]products!$A$1:$G$1,0))</f>
        <v>2.5</v>
      </c>
      <c r="L790" s="4">
        <f>INDEX(products!$A$1:$G$49,MATCH(orders!$D790,products!$A$1:$A$49,0),MATCH(orders!L$1,products!$A$1:$G$1,0))</f>
        <v>22.884999999999998</v>
      </c>
      <c r="M790" s="4">
        <f t="shared" si="36"/>
        <v>45.769999999999996</v>
      </c>
      <c r="N790" t="str">
        <f t="shared" si="37"/>
        <v>Робуста</v>
      </c>
      <c r="O790" t="str">
        <f t="shared" si="38"/>
        <v>Средняя</v>
      </c>
      <c r="P790" t="str">
        <f>_xlfn.XLOOKUP(orders[[#This Row],[Customer ID]],customers!$A$1:$A$1001,customers!$I$1:$I$1001,,0)</f>
        <v>Yes</v>
      </c>
    </row>
    <row r="791" spans="1:16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_xlfn.XLOOKUP(C791,customers!$A$1:$A$1001,customers!$B$1:$B$1001,,0)</f>
        <v>Nobe Buney</v>
      </c>
      <c r="G791" s="2" t="str" cm="1">
        <f t="array" ref="G791">IF(_xlfn.XLOOKUP(C791,customers!A790:$A$1001,customers!C790:$C$1001,,0)=0,"",(_xlfn.XLOOKUP(C791,customers!A790:$A$1001,customers!C790:$C$1001,,0)))</f>
        <v>nbuneylx@jugem.jp</v>
      </c>
      <c r="H791" s="2" t="str">
        <f>_xlfn.XLOOKUP(C791,customers!$A$1:$A$1001,customers!$G$1:$G$1001,,0)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8">
        <f>INDEX([1]products!$A$1:$G$49,MATCH([1]orders!$D791,[1]products!$A$1:$A$49,0),MATCH([1]orders!K$1,[1]products!$A$1:$G$1,0))</f>
        <v>1</v>
      </c>
      <c r="L791" s="4">
        <f>INDEX(products!$A$1:$G$49,MATCH(orders!$D791,products!$A$1:$A$49,0),MATCH(orders!L$1,products!$A$1:$G$1,0))</f>
        <v>12.95</v>
      </c>
      <c r="M791" s="4">
        <f t="shared" si="36"/>
        <v>77.699999999999989</v>
      </c>
      <c r="N791" t="str">
        <f t="shared" si="37"/>
        <v>Арабика</v>
      </c>
      <c r="O791" t="str">
        <f t="shared" si="38"/>
        <v>Легкая</v>
      </c>
      <c r="P791" t="str">
        <f>_xlfn.XLOOKUP(orders[[#This Row],[Customer ID]],customers!$A$1:$A$1001,customers!$I$1:$I$1001,,0)</f>
        <v>No</v>
      </c>
    </row>
    <row r="792" spans="1:16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_xlfn.XLOOKUP(C792,customers!$A$1:$A$1001,customers!$B$1:$B$1001,,0)</f>
        <v>Silvan McShea</v>
      </c>
      <c r="G792" s="2" t="str" cm="1">
        <f t="array" ref="G792">IF(_xlfn.XLOOKUP(C792,customers!A791:$A$1001,customers!C791:$C$1001,,0)=0,"",(_xlfn.XLOOKUP(C792,customers!A791:$A$1001,customers!C791:$C$1001,,0)))</f>
        <v>smcshealy@photobucket.com</v>
      </c>
      <c r="H792" s="2" t="str">
        <f>_xlfn.XLOOKUP(C792,customers!$A$1:$A$1001,customers!$G$1:$G$1001,,0)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8">
        <f>INDEX([1]products!$A$1:$G$49,MATCH([1]orders!$D792,[1]products!$A$1:$A$49,0),MATCH([1]orders!K$1,[1]products!$A$1:$G$1,0))</f>
        <v>0.5</v>
      </c>
      <c r="L792" s="4">
        <f>INDEX(products!$A$1:$G$49,MATCH(orders!$D792,products!$A$1:$A$49,0),MATCH(orders!L$1,products!$A$1:$G$1,0))</f>
        <v>7.77</v>
      </c>
      <c r="M792" s="4">
        <f t="shared" si="36"/>
        <v>23.31</v>
      </c>
      <c r="N792" t="str">
        <f t="shared" si="37"/>
        <v>Арабика</v>
      </c>
      <c r="O792" t="str">
        <f t="shared" si="38"/>
        <v>Легкая</v>
      </c>
      <c r="P792" t="str">
        <f>_xlfn.XLOOKUP(orders[[#This Row],[Customer ID]],customers!$A$1:$A$1001,customers!$I$1:$I$1001,,0)</f>
        <v>No</v>
      </c>
    </row>
    <row r="793" spans="1:16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_xlfn.XLOOKUP(C793,customers!$A$1:$A$1001,customers!$B$1:$B$1001,,0)</f>
        <v>Karylin Huddart</v>
      </c>
      <c r="G793" s="2" t="str" cm="1">
        <f t="array" ref="G793">IF(_xlfn.XLOOKUP(C793,customers!A792:$A$1001,customers!C792:$C$1001,,0)=0,"",(_xlfn.XLOOKUP(C793,customers!A792:$A$1001,customers!C792:$C$1001,,0)))</f>
        <v>khuddartlz@about.com</v>
      </c>
      <c r="H793" s="2" t="str">
        <f>_xlfn.XLOOKUP(C793,customers!$A$1:$A$1001,customers!$G$1:$G$1001,,0)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8">
        <f>INDEX([1]products!$A$1:$G$49,MATCH([1]orders!$D793,[1]products!$A$1:$A$49,0),MATCH([1]orders!K$1,[1]products!$A$1:$G$1,0))</f>
        <v>0.2</v>
      </c>
      <c r="L793" s="4">
        <f>INDEX(products!$A$1:$G$49,MATCH(orders!$D793,products!$A$1:$A$49,0),MATCH(orders!L$1,products!$A$1:$G$1,0))</f>
        <v>4.7549999999999999</v>
      </c>
      <c r="M793" s="4">
        <f t="shared" si="36"/>
        <v>23.774999999999999</v>
      </c>
      <c r="N793" t="str">
        <f t="shared" si="37"/>
        <v>Либерика</v>
      </c>
      <c r="O793" t="str">
        <f t="shared" si="38"/>
        <v>Легкая</v>
      </c>
      <c r="P793" t="str">
        <f>_xlfn.XLOOKUP(orders[[#This Row],[Customer ID]],customers!$A$1:$A$1001,customers!$I$1:$I$1001,,0)</f>
        <v>Yes</v>
      </c>
    </row>
    <row r="794" spans="1:16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_xlfn.XLOOKUP(C794,customers!$A$1:$A$1001,customers!$B$1:$B$1001,,0)</f>
        <v>Jereme Gippes</v>
      </c>
      <c r="G794" s="2" t="str" cm="1">
        <f t="array" ref="G794">IF(_xlfn.XLOOKUP(C794,customers!A793:$A$1001,customers!C793:$C$1001,,0)=0,"",(_xlfn.XLOOKUP(C794,customers!A793:$A$1001,customers!C793:$C$1001,,0)))</f>
        <v>jgippesm0@cloudflare.com</v>
      </c>
      <c r="H794" s="2" t="str">
        <f>_xlfn.XLOOKUP(C794,customers!$A$1:$A$1001,customers!$G$1:$G$1001,,0)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8">
        <f>INDEX([1]products!$A$1:$G$49,MATCH([1]orders!$D794,[1]products!$A$1:$A$49,0),MATCH([1]orders!K$1,[1]products!$A$1:$G$1,0))</f>
        <v>0.5</v>
      </c>
      <c r="L794" s="4">
        <f>INDEX(products!$A$1:$G$49,MATCH(orders!$D794,products!$A$1:$A$49,0),MATCH(orders!L$1,products!$A$1:$G$1,0))</f>
        <v>8.73</v>
      </c>
      <c r="M794" s="4">
        <f t="shared" si="36"/>
        <v>52.38</v>
      </c>
      <c r="N794" t="str">
        <f t="shared" si="37"/>
        <v>Либерика</v>
      </c>
      <c r="O794" t="str">
        <f t="shared" si="38"/>
        <v>Средняя</v>
      </c>
      <c r="P794" t="str">
        <f>_xlfn.XLOOKUP(orders[[#This Row],[Customer ID]],customers!$A$1:$A$1001,customers!$I$1:$I$1001,,0)</f>
        <v>Yes</v>
      </c>
    </row>
    <row r="795" spans="1:16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_xlfn.XLOOKUP(C795,customers!$A$1:$A$1001,customers!$B$1:$B$1001,,0)</f>
        <v>Lukas Whittlesee</v>
      </c>
      <c r="G795" s="2" t="str" cm="1">
        <f t="array" ref="G795">IF(_xlfn.XLOOKUP(C795,customers!A794:$A$1001,customers!C794:$C$1001,,0)=0,"",(_xlfn.XLOOKUP(C795,customers!A794:$A$1001,customers!C794:$C$1001,,0)))</f>
        <v>lwhittleseem1@e-recht24.de</v>
      </c>
      <c r="H795" s="2" t="str">
        <f>_xlfn.XLOOKUP(C795,customers!$A$1:$A$1001,customers!$G$1:$G$1001,,0)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8">
        <f>INDEX([1]products!$A$1:$G$49,MATCH([1]orders!$D795,[1]products!$A$1:$A$49,0),MATCH([1]orders!K$1,[1]products!$A$1:$G$1,0))</f>
        <v>0.2</v>
      </c>
      <c r="L795" s="4">
        <f>INDEX(products!$A$1:$G$49,MATCH(orders!$D795,products!$A$1:$A$49,0),MATCH(orders!L$1,products!$A$1:$G$1,0))</f>
        <v>3.5849999999999995</v>
      </c>
      <c r="M795" s="4">
        <f t="shared" si="36"/>
        <v>17.924999999999997</v>
      </c>
      <c r="N795" t="str">
        <f t="shared" si="37"/>
        <v>Робуста</v>
      </c>
      <c r="O795" t="str">
        <f t="shared" si="38"/>
        <v>Легкая</v>
      </c>
      <c r="P795" t="str">
        <f>_xlfn.XLOOKUP(orders[[#This Row],[Customer ID]],customers!$A$1:$A$1001,customers!$I$1:$I$1001,,0)</f>
        <v>No</v>
      </c>
    </row>
    <row r="796" spans="1:16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_xlfn.XLOOKUP(C796,customers!$A$1:$A$1001,customers!$B$1:$B$1001,,0)</f>
        <v>Gregorius Trengrove</v>
      </c>
      <c r="G796" s="2" t="str" cm="1">
        <f t="array" ref="G796">IF(_xlfn.XLOOKUP(C796,customers!A795:$A$1001,customers!C795:$C$1001,,0)=0,"",(_xlfn.XLOOKUP(C796,customers!A795:$A$1001,customers!C795:$C$1001,,0)))</f>
        <v>gtrengrovem2@elpais.com</v>
      </c>
      <c r="H796" s="2" t="str">
        <f>_xlfn.XLOOKUP(C796,customers!$A$1:$A$1001,customers!$G$1:$G$1001,,0)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8">
        <f>INDEX([1]products!$A$1:$G$49,MATCH([1]orders!$D796,[1]products!$A$1:$A$49,0),MATCH([1]orders!K$1,[1]products!$A$1:$G$1,0))</f>
        <v>2.5</v>
      </c>
      <c r="L796" s="4">
        <f>INDEX(products!$A$1:$G$49,MATCH(orders!$D796,products!$A$1:$A$49,0),MATCH(orders!L$1,products!$A$1:$G$1,0))</f>
        <v>29.784999999999997</v>
      </c>
      <c r="M796" s="4">
        <f t="shared" si="36"/>
        <v>148.92499999999998</v>
      </c>
      <c r="N796" t="str">
        <f t="shared" si="37"/>
        <v>Арабика</v>
      </c>
      <c r="O796" t="str">
        <f t="shared" si="38"/>
        <v>Легкая</v>
      </c>
      <c r="P796" t="str">
        <f>_xlfn.XLOOKUP(orders[[#This Row],[Customer ID]],customers!$A$1:$A$1001,customers!$I$1:$I$1001,,0)</f>
        <v>No</v>
      </c>
    </row>
    <row r="797" spans="1:16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_xlfn.XLOOKUP(C797,customers!$A$1:$A$1001,customers!$B$1:$B$1001,,0)</f>
        <v>Wright Caldero</v>
      </c>
      <c r="G797" s="2" t="str" cm="1">
        <f t="array" ref="G797">IF(_xlfn.XLOOKUP(C797,customers!A796:$A$1001,customers!C796:$C$1001,,0)=0,"",(_xlfn.XLOOKUP(C797,customers!A796:$A$1001,customers!C796:$C$1001,,0)))</f>
        <v>wcalderom3@stumbleupon.com</v>
      </c>
      <c r="H797" s="2" t="str">
        <f>_xlfn.XLOOKUP(C797,customers!$A$1:$A$1001,customers!$G$1:$G$1001,,0)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8">
        <f>INDEX([1]products!$A$1:$G$49,MATCH([1]orders!$D797,[1]products!$A$1:$A$49,0),MATCH([1]orders!K$1,[1]products!$A$1:$G$1,0))</f>
        <v>0.5</v>
      </c>
      <c r="L797" s="4">
        <f>INDEX(products!$A$1:$G$49,MATCH(orders!$D797,products!$A$1:$A$49,0),MATCH(orders!L$1,products!$A$1:$G$1,0))</f>
        <v>7.169999999999999</v>
      </c>
      <c r="M797" s="4">
        <f t="shared" si="36"/>
        <v>28.679999999999996</v>
      </c>
      <c r="N797" t="str">
        <f t="shared" si="37"/>
        <v>Робуста</v>
      </c>
      <c r="O797" t="str">
        <f t="shared" si="38"/>
        <v>Легкая</v>
      </c>
      <c r="P797" t="str">
        <f>_xlfn.XLOOKUP(orders[[#This Row],[Customer ID]],customers!$A$1:$A$1001,customers!$I$1:$I$1001,,0)</f>
        <v>No</v>
      </c>
    </row>
    <row r="798" spans="1:16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_xlfn.XLOOKUP(C798,customers!$A$1:$A$1001,customers!$B$1:$B$1001,,0)</f>
        <v>Merell Zanazzi</v>
      </c>
      <c r="G798" s="2" t="str" cm="1">
        <f t="array" ref="G798">IF(_xlfn.XLOOKUP(C798,customers!A797:$A$1001,customers!C797:$C$1001,,0)=0,"",(_xlfn.XLOOKUP(C798,customers!A797:$A$1001,customers!C797:$C$1001,,0)))</f>
        <v/>
      </c>
      <c r="H798" s="2" t="str">
        <f>_xlfn.XLOOKUP(C798,customers!$A$1:$A$1001,customers!$G$1:$G$1001,,0)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8">
        <f>INDEX([1]products!$A$1:$G$49,MATCH([1]orders!$D798,[1]products!$A$1:$A$49,0),MATCH([1]orders!K$1,[1]products!$A$1:$G$1,0))</f>
        <v>0.5</v>
      </c>
      <c r="L798" s="4">
        <f>INDEX(products!$A$1:$G$49,MATCH(orders!$D798,products!$A$1:$A$49,0),MATCH(orders!L$1,products!$A$1:$G$1,0))</f>
        <v>9.51</v>
      </c>
      <c r="M798" s="4">
        <f t="shared" si="36"/>
        <v>9.51</v>
      </c>
      <c r="N798" t="str">
        <f t="shared" si="37"/>
        <v>Либерика</v>
      </c>
      <c r="O798" t="str">
        <f t="shared" si="38"/>
        <v>Легкая</v>
      </c>
      <c r="P798" t="str">
        <f>_xlfn.XLOOKUP(orders[[#This Row],[Customer ID]],customers!$A$1:$A$1001,customers!$I$1:$I$1001,,0)</f>
        <v>No</v>
      </c>
    </row>
    <row r="799" spans="1:16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_xlfn.XLOOKUP(C799,customers!$A$1:$A$1001,customers!$B$1:$B$1001,,0)</f>
        <v>Jed Kennicott</v>
      </c>
      <c r="G799" s="2" t="str" cm="1">
        <f t="array" ref="G799">IF(_xlfn.XLOOKUP(C799,customers!A798:$A$1001,customers!C798:$C$1001,,0)=0,"",(_xlfn.XLOOKUP(C799,customers!A798:$A$1001,customers!C798:$C$1001,,0)))</f>
        <v>jkennicottm5@yahoo.co.jp</v>
      </c>
      <c r="H799" s="2" t="str">
        <f>_xlfn.XLOOKUP(C799,customers!$A$1:$A$1001,customers!$G$1:$G$1001,,0)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8">
        <f>INDEX([1]products!$A$1:$G$49,MATCH([1]orders!$D799,[1]products!$A$1:$A$49,0),MATCH([1]orders!K$1,[1]products!$A$1:$G$1,0))</f>
        <v>0.5</v>
      </c>
      <c r="L799" s="4">
        <f>INDEX(products!$A$1:$G$49,MATCH(orders!$D799,products!$A$1:$A$49,0),MATCH(orders!L$1,products!$A$1:$G$1,0))</f>
        <v>7.77</v>
      </c>
      <c r="M799" s="4">
        <f t="shared" si="36"/>
        <v>31.08</v>
      </c>
      <c r="N799" t="str">
        <f t="shared" si="37"/>
        <v>Арабика</v>
      </c>
      <c r="O799" t="str">
        <f t="shared" si="38"/>
        <v>Легкая</v>
      </c>
      <c r="P799" t="str">
        <f>_xlfn.XLOOKUP(orders[[#This Row],[Customer ID]],customers!$A$1:$A$1001,customers!$I$1:$I$1001,,0)</f>
        <v>No</v>
      </c>
    </row>
    <row r="800" spans="1:16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_xlfn.XLOOKUP(C800,customers!$A$1:$A$1001,customers!$B$1:$B$1001,,0)</f>
        <v>Guenevere Ruggen</v>
      </c>
      <c r="G800" s="2" t="str" cm="1">
        <f t="array" ref="G800">IF(_xlfn.XLOOKUP(C800,customers!A799:$A$1001,customers!C799:$C$1001,,0)=0,"",(_xlfn.XLOOKUP(C800,customers!A799:$A$1001,customers!C799:$C$1001,,0)))</f>
        <v>gruggenm6@nymag.com</v>
      </c>
      <c r="H800" s="2" t="str">
        <f>_xlfn.XLOOKUP(C800,customers!$A$1:$A$1001,customers!$G$1:$G$1001,,0)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8">
        <f>INDEX([1]products!$A$1:$G$49,MATCH([1]orders!$D800,[1]products!$A$1:$A$49,0),MATCH([1]orders!K$1,[1]products!$A$1:$G$1,0))</f>
        <v>0.2</v>
      </c>
      <c r="L800" s="4">
        <f>INDEX(products!$A$1:$G$49,MATCH(orders!$D800,products!$A$1:$A$49,0),MATCH(orders!L$1,products!$A$1:$G$1,0))</f>
        <v>2.6849999999999996</v>
      </c>
      <c r="M800" s="4">
        <f t="shared" si="36"/>
        <v>8.0549999999999997</v>
      </c>
      <c r="N800" t="str">
        <f t="shared" si="37"/>
        <v>Робуста</v>
      </c>
      <c r="O800" t="str">
        <f t="shared" si="38"/>
        <v>Сильная</v>
      </c>
      <c r="P800" t="str">
        <f>_xlfn.XLOOKUP(orders[[#This Row],[Customer ID]],customers!$A$1:$A$1001,customers!$I$1:$I$1001,,0)</f>
        <v>Yes</v>
      </c>
    </row>
    <row r="801" spans="1:16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_xlfn.XLOOKUP(C801,customers!$A$1:$A$1001,customers!$B$1:$B$1001,,0)</f>
        <v>Gonzales Cicculi</v>
      </c>
      <c r="G801" s="2" t="str" cm="1">
        <f t="array" ref="G801">IF(_xlfn.XLOOKUP(C801,customers!A800:$A$1001,customers!C800:$C$1001,,0)=0,"",(_xlfn.XLOOKUP(C801,customers!A800:$A$1001,customers!C800:$C$1001,,0)))</f>
        <v/>
      </c>
      <c r="H801" s="2" t="str">
        <f>_xlfn.XLOOKUP(C801,customers!$A$1:$A$1001,customers!$G$1:$G$1001,,0)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8">
        <f>INDEX([1]products!$A$1:$G$49,MATCH([1]orders!$D801,[1]products!$A$1:$A$49,0),MATCH([1]orders!K$1,[1]products!$A$1:$G$1,0))</f>
        <v>1</v>
      </c>
      <c r="L801" s="4">
        <f>INDEX(products!$A$1:$G$49,MATCH(orders!$D801,products!$A$1:$A$49,0),MATCH(orders!L$1,products!$A$1:$G$1,0))</f>
        <v>12.15</v>
      </c>
      <c r="M801" s="4">
        <f t="shared" si="36"/>
        <v>36.450000000000003</v>
      </c>
      <c r="N801" t="str">
        <f t="shared" si="37"/>
        <v>Эксцельса</v>
      </c>
      <c r="O801" t="str">
        <f t="shared" si="38"/>
        <v>Сильная</v>
      </c>
      <c r="P801" t="str">
        <f>_xlfn.XLOOKUP(orders[[#This Row],[Customer ID]],customers!$A$1:$A$1001,customers!$I$1:$I$1001,,0)</f>
        <v>Yes</v>
      </c>
    </row>
    <row r="802" spans="1:16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_xlfn.XLOOKUP(C802,customers!$A$1:$A$1001,customers!$B$1:$B$1001,,0)</f>
        <v>Man Fright</v>
      </c>
      <c r="G802" s="2" t="str" cm="1">
        <f t="array" ref="G802">IF(_xlfn.XLOOKUP(C802,customers!A801:$A$1001,customers!C801:$C$1001,,0)=0,"",(_xlfn.XLOOKUP(C802,customers!A801:$A$1001,customers!C801:$C$1001,,0)))</f>
        <v>mfrightm8@harvard.edu</v>
      </c>
      <c r="H802" s="2" t="str">
        <f>_xlfn.XLOOKUP(C802,customers!$A$1:$A$1001,customers!$G$1:$G$1001,,0)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8">
        <f>INDEX([1]products!$A$1:$G$49,MATCH([1]orders!$D802,[1]products!$A$1:$A$49,0),MATCH([1]orders!K$1,[1]products!$A$1:$G$1,0))</f>
        <v>0.2</v>
      </c>
      <c r="L802" s="4">
        <f>INDEX(products!$A$1:$G$49,MATCH(orders!$D802,products!$A$1:$A$49,0),MATCH(orders!L$1,products!$A$1:$G$1,0))</f>
        <v>2.6849999999999996</v>
      </c>
      <c r="M802" s="4">
        <f t="shared" si="36"/>
        <v>16.11</v>
      </c>
      <c r="N802" t="str">
        <f t="shared" si="37"/>
        <v>Робуста</v>
      </c>
      <c r="O802" t="str">
        <f t="shared" si="38"/>
        <v>Сильная</v>
      </c>
      <c r="P802" t="str">
        <f>_xlfn.XLOOKUP(orders[[#This Row],[Customer ID]],customers!$A$1:$A$1001,customers!$I$1:$I$1001,,0)</f>
        <v>No</v>
      </c>
    </row>
    <row r="803" spans="1:16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_xlfn.XLOOKUP(C803,customers!$A$1:$A$1001,customers!$B$1:$B$1001,,0)</f>
        <v>Boyce Tarte</v>
      </c>
      <c r="G803" s="2" t="str" cm="1">
        <f t="array" ref="G803">IF(_xlfn.XLOOKUP(C803,customers!A802:$A$1001,customers!C802:$C$1001,,0)=0,"",(_xlfn.XLOOKUP(C803,customers!A802:$A$1001,customers!C802:$C$1001,,0)))</f>
        <v>btartem9@aol.com</v>
      </c>
      <c r="H803" s="2" t="str">
        <f>_xlfn.XLOOKUP(C803,customers!$A$1:$A$1001,customers!$G$1:$G$1001,,0)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8">
        <f>INDEX([1]products!$A$1:$G$49,MATCH([1]orders!$D803,[1]products!$A$1:$A$49,0),MATCH([1]orders!K$1,[1]products!$A$1:$G$1,0))</f>
        <v>2.5</v>
      </c>
      <c r="L803" s="4">
        <f>INDEX(products!$A$1:$G$49,MATCH(orders!$D803,products!$A$1:$A$49,0),MATCH(orders!L$1,products!$A$1:$G$1,0))</f>
        <v>20.584999999999997</v>
      </c>
      <c r="M803" s="4">
        <f t="shared" si="36"/>
        <v>41.169999999999995</v>
      </c>
      <c r="N803" t="str">
        <f t="shared" si="37"/>
        <v>Робуста</v>
      </c>
      <c r="O803" t="str">
        <f t="shared" si="38"/>
        <v>Сильная</v>
      </c>
      <c r="P803" t="str">
        <f>_xlfn.XLOOKUP(orders[[#This Row],[Customer ID]],customers!$A$1:$A$1001,customers!$I$1:$I$1001,,0)</f>
        <v>Yes</v>
      </c>
    </row>
    <row r="804" spans="1:16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_xlfn.XLOOKUP(C804,customers!$A$1:$A$1001,customers!$B$1:$B$1001,,0)</f>
        <v>Caddric Krzysztofiak</v>
      </c>
      <c r="G804" s="2" t="str" cm="1">
        <f t="array" ref="G804">IF(_xlfn.XLOOKUP(C804,customers!A803:$A$1001,customers!C803:$C$1001,,0)=0,"",(_xlfn.XLOOKUP(C804,customers!A803:$A$1001,customers!C803:$C$1001,,0)))</f>
        <v>ckrzysztofiakma@skyrock.com</v>
      </c>
      <c r="H804" s="2" t="str">
        <f>_xlfn.XLOOKUP(C804,customers!$A$1:$A$1001,customers!$G$1:$G$1001,,0)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8">
        <f>INDEX([1]products!$A$1:$G$49,MATCH([1]orders!$D804,[1]products!$A$1:$A$49,0),MATCH([1]orders!K$1,[1]products!$A$1:$G$1,0))</f>
        <v>0.2</v>
      </c>
      <c r="L804" s="4">
        <f>INDEX(products!$A$1:$G$49,MATCH(orders!$D804,products!$A$1:$A$49,0),MATCH(orders!L$1,products!$A$1:$G$1,0))</f>
        <v>2.6849999999999996</v>
      </c>
      <c r="M804" s="4">
        <f t="shared" si="36"/>
        <v>10.739999999999998</v>
      </c>
      <c r="N804" t="str">
        <f t="shared" si="37"/>
        <v>Робуста</v>
      </c>
      <c r="O804" t="str">
        <f t="shared" si="38"/>
        <v>Сильная</v>
      </c>
      <c r="P804" t="str">
        <f>_xlfn.XLOOKUP(orders[[#This Row],[Customer ID]],customers!$A$1:$A$1001,customers!$I$1:$I$1001,,0)</f>
        <v>No</v>
      </c>
    </row>
    <row r="805" spans="1:16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_xlfn.XLOOKUP(C805,customers!$A$1:$A$1001,customers!$B$1:$B$1001,,0)</f>
        <v>Darn Penquet</v>
      </c>
      <c r="G805" s="2" t="str" cm="1">
        <f t="array" ref="G805">IF(_xlfn.XLOOKUP(C805,customers!A804:$A$1001,customers!C804:$C$1001,,0)=0,"",(_xlfn.XLOOKUP(C805,customers!A804:$A$1001,customers!C804:$C$1001,,0)))</f>
        <v>dpenquetmb@diigo.com</v>
      </c>
      <c r="H805" s="2" t="str">
        <f>_xlfn.XLOOKUP(C805,customers!$A$1:$A$1001,customers!$G$1:$G$1001,,0)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8">
        <f>INDEX([1]products!$A$1:$G$49,MATCH([1]orders!$D805,[1]products!$A$1:$A$49,0),MATCH([1]orders!K$1,[1]products!$A$1:$G$1,0))</f>
        <v>2.5</v>
      </c>
      <c r="L805" s="4">
        <f>INDEX(products!$A$1:$G$49,MATCH(orders!$D805,products!$A$1:$A$49,0),MATCH(orders!L$1,products!$A$1:$G$1,0))</f>
        <v>31.624999999999996</v>
      </c>
      <c r="M805" s="4">
        <f t="shared" si="36"/>
        <v>126.49999999999999</v>
      </c>
      <c r="N805" t="str">
        <f t="shared" si="37"/>
        <v>Эксцельса</v>
      </c>
      <c r="O805" t="str">
        <f t="shared" si="38"/>
        <v>Средняя</v>
      </c>
      <c r="P805" t="str">
        <f>_xlfn.XLOOKUP(orders[[#This Row],[Customer ID]],customers!$A$1:$A$1001,customers!$I$1:$I$1001,,0)</f>
        <v>No</v>
      </c>
    </row>
    <row r="806" spans="1:16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_xlfn.XLOOKUP(C806,customers!$A$1:$A$1001,customers!$B$1:$B$1001,,0)</f>
        <v>Jammie Cloke</v>
      </c>
      <c r="G806" s="2" t="str" cm="1">
        <f t="array" ref="G806">IF(_xlfn.XLOOKUP(C806,customers!A805:$A$1001,customers!C805:$C$1001,,0)=0,"",(_xlfn.XLOOKUP(C806,customers!A805:$A$1001,customers!C805:$C$1001,,0)))</f>
        <v/>
      </c>
      <c r="H806" s="2" t="str">
        <f>_xlfn.XLOOKUP(C806,customers!$A$1:$A$1001,customers!$G$1:$G$1001,,0)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8">
        <f>INDEX([1]products!$A$1:$G$49,MATCH([1]orders!$D806,[1]products!$A$1:$A$49,0),MATCH([1]orders!K$1,[1]products!$A$1:$G$1,0))</f>
        <v>1</v>
      </c>
      <c r="L806" s="4">
        <f>INDEX(products!$A$1:$G$49,MATCH(orders!$D806,products!$A$1:$A$49,0),MATCH(orders!L$1,products!$A$1:$G$1,0))</f>
        <v>11.95</v>
      </c>
      <c r="M806" s="4">
        <f t="shared" si="36"/>
        <v>23.9</v>
      </c>
      <c r="N806" t="str">
        <f t="shared" si="37"/>
        <v>Робуста</v>
      </c>
      <c r="O806" t="str">
        <f t="shared" si="38"/>
        <v>Легкая</v>
      </c>
      <c r="P806" t="str">
        <f>_xlfn.XLOOKUP(orders[[#This Row],[Customer ID]],customers!$A$1:$A$1001,customers!$I$1:$I$1001,,0)</f>
        <v>No</v>
      </c>
    </row>
    <row r="807" spans="1:16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_xlfn.XLOOKUP(C807,customers!$A$1:$A$1001,customers!$B$1:$B$1001,,0)</f>
        <v>Chester Clowton</v>
      </c>
      <c r="G807" s="2" t="str" cm="1">
        <f t="array" ref="G807">IF(_xlfn.XLOOKUP(C807,customers!A806:$A$1001,customers!C806:$C$1001,,0)=0,"",(_xlfn.XLOOKUP(C807,customers!A806:$A$1001,customers!C806:$C$1001,,0)))</f>
        <v/>
      </c>
      <c r="H807" s="2" t="str">
        <f>_xlfn.XLOOKUP(C807,customers!$A$1:$A$1001,customers!$G$1:$G$1001,,0)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8">
        <f>INDEX([1]products!$A$1:$G$49,MATCH([1]orders!$D807,[1]products!$A$1:$A$49,0),MATCH([1]orders!K$1,[1]products!$A$1:$G$1,0))</f>
        <v>0.5</v>
      </c>
      <c r="L807" s="4">
        <f>INDEX(products!$A$1:$G$49,MATCH(orders!$D807,products!$A$1:$A$49,0),MATCH(orders!L$1,products!$A$1:$G$1,0))</f>
        <v>5.97</v>
      </c>
      <c r="M807" s="4">
        <f t="shared" si="36"/>
        <v>5.97</v>
      </c>
      <c r="N807" t="str">
        <f t="shared" si="37"/>
        <v>Робуста</v>
      </c>
      <c r="O807" t="str">
        <f t="shared" si="38"/>
        <v>Средняя</v>
      </c>
      <c r="P807" t="str">
        <f>_xlfn.XLOOKUP(orders[[#This Row],[Customer ID]],customers!$A$1:$A$1001,customers!$I$1:$I$1001,,0)</f>
        <v>No</v>
      </c>
    </row>
    <row r="808" spans="1:16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_xlfn.XLOOKUP(C808,customers!$A$1:$A$1001,customers!$B$1:$B$1001,,0)</f>
        <v>Kathleen Diable</v>
      </c>
      <c r="G808" s="2" t="str" cm="1">
        <f t="array" ref="G808">IF(_xlfn.XLOOKUP(C808,customers!A807:$A$1001,customers!C807:$C$1001,,0)=0,"",(_xlfn.XLOOKUP(C808,customers!A807:$A$1001,customers!C807:$C$1001,,0)))</f>
        <v/>
      </c>
      <c r="H808" s="2" t="str">
        <f>_xlfn.XLOOKUP(C808,customers!$A$1:$A$1001,customers!$G$1:$G$1001,,0)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8">
        <f>INDEX([1]products!$A$1:$G$49,MATCH([1]orders!$D808,[1]products!$A$1:$A$49,0),MATCH([1]orders!K$1,[1]products!$A$1:$G$1,0))</f>
        <v>0.2</v>
      </c>
      <c r="L808" s="4">
        <f>INDEX(products!$A$1:$G$49,MATCH(orders!$D808,products!$A$1:$A$49,0),MATCH(orders!L$1,products!$A$1:$G$1,0))</f>
        <v>3.8849999999999998</v>
      </c>
      <c r="M808" s="4">
        <f t="shared" si="36"/>
        <v>7.77</v>
      </c>
      <c r="N808" t="str">
        <f t="shared" si="37"/>
        <v>Либерика</v>
      </c>
      <c r="O808" t="str">
        <f t="shared" si="38"/>
        <v>Сильная</v>
      </c>
      <c r="P808" t="str">
        <f>_xlfn.XLOOKUP(orders[[#This Row],[Customer ID]],customers!$A$1:$A$1001,customers!$I$1:$I$1001,,0)</f>
        <v>Yes</v>
      </c>
    </row>
    <row r="809" spans="1:16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_xlfn.XLOOKUP(C809,customers!$A$1:$A$1001,customers!$B$1:$B$1001,,0)</f>
        <v>Koren Ferretti</v>
      </c>
      <c r="G809" s="2" t="str" cm="1">
        <f t="array" ref="G809">IF(_xlfn.XLOOKUP(C809,customers!A808:$A$1001,customers!C808:$C$1001,,0)=0,"",(_xlfn.XLOOKUP(C809,customers!A808:$A$1001,customers!C808:$C$1001,,0)))</f>
        <v>kferrettimf@huffingtonpost.com</v>
      </c>
      <c r="H809" s="2" t="str">
        <f>_xlfn.XLOOKUP(C809,customers!$A$1:$A$1001,customers!$G$1:$G$1001,,0)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8">
        <f>INDEX([1]products!$A$1:$G$49,MATCH([1]orders!$D809,[1]products!$A$1:$A$49,0),MATCH([1]orders!K$1,[1]products!$A$1:$G$1,0))</f>
        <v>0.5</v>
      </c>
      <c r="L809" s="4">
        <f>INDEX(products!$A$1:$G$49,MATCH(orders!$D809,products!$A$1:$A$49,0),MATCH(orders!L$1,products!$A$1:$G$1,0))</f>
        <v>7.77</v>
      </c>
      <c r="M809" s="4">
        <f t="shared" si="36"/>
        <v>23.31</v>
      </c>
      <c r="N809" t="str">
        <f t="shared" si="37"/>
        <v>Либерика</v>
      </c>
      <c r="O809" t="str">
        <f t="shared" si="38"/>
        <v>Сильная</v>
      </c>
      <c r="P809" t="str">
        <f>_xlfn.XLOOKUP(orders[[#This Row],[Customer ID]],customers!$A$1:$A$1001,customers!$I$1:$I$1001,,0)</f>
        <v>No</v>
      </c>
    </row>
    <row r="810" spans="1:16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_xlfn.XLOOKUP(C810,customers!$A$1:$A$1001,customers!$B$1:$B$1001,,0)</f>
        <v>Allis Wilmore</v>
      </c>
      <c r="G810" s="2" t="str" cm="1">
        <f t="array" ref="G810">IF(_xlfn.XLOOKUP(C810,customers!A809:$A$1001,customers!C809:$C$1001,,0)=0,"",(_xlfn.XLOOKUP(C810,customers!A809:$A$1001,customers!C809:$C$1001,,0)))</f>
        <v/>
      </c>
      <c r="H810" s="2" t="str">
        <f>_xlfn.XLOOKUP(C810,customers!$A$1:$A$1001,customers!$G$1:$G$1001,,0)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8">
        <f>INDEX([1]products!$A$1:$G$49,MATCH([1]orders!$D810,[1]products!$A$1:$A$49,0),MATCH([1]orders!K$1,[1]products!$A$1:$G$1,0))</f>
        <v>2.5</v>
      </c>
      <c r="L810" s="4">
        <f>INDEX(products!$A$1:$G$49,MATCH(orders!$D810,products!$A$1:$A$49,0),MATCH(orders!L$1,products!$A$1:$G$1,0))</f>
        <v>27.484999999999996</v>
      </c>
      <c r="M810" s="4">
        <f t="shared" si="36"/>
        <v>137.42499999999998</v>
      </c>
      <c r="N810" t="str">
        <f t="shared" si="37"/>
        <v>Робуста</v>
      </c>
      <c r="O810" t="str">
        <f t="shared" si="38"/>
        <v>Легкая</v>
      </c>
      <c r="P810" t="str">
        <f>_xlfn.XLOOKUP(orders[[#This Row],[Customer ID]],customers!$A$1:$A$1001,customers!$I$1:$I$1001,,0)</f>
        <v>No</v>
      </c>
    </row>
    <row r="811" spans="1:16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_xlfn.XLOOKUP(C811,customers!$A$1:$A$1001,customers!$B$1:$B$1001,,0)</f>
        <v>Chaddie Bennie</v>
      </c>
      <c r="G811" s="2" t="str" cm="1">
        <f t="array" ref="G811">IF(_xlfn.XLOOKUP(C811,customers!A810:$A$1001,customers!C810:$C$1001,,0)=0,"",(_xlfn.XLOOKUP(C811,customers!A810:$A$1001,customers!C810:$C$1001,,0)))</f>
        <v/>
      </c>
      <c r="H811" s="2" t="str">
        <f>_xlfn.XLOOKUP(C811,customers!$A$1:$A$1001,customers!$G$1:$G$1001,,0)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8">
        <f>INDEX([1]products!$A$1:$G$49,MATCH([1]orders!$D811,[1]products!$A$1:$A$49,0),MATCH([1]orders!K$1,[1]products!$A$1:$G$1,0))</f>
        <v>0.2</v>
      </c>
      <c r="L811" s="4">
        <f>INDEX(products!$A$1:$G$49,MATCH(orders!$D811,products!$A$1:$A$49,0),MATCH(orders!L$1,products!$A$1:$G$1,0))</f>
        <v>2.6849999999999996</v>
      </c>
      <c r="M811" s="4">
        <f t="shared" si="36"/>
        <v>8.0549999999999997</v>
      </c>
      <c r="N811" t="str">
        <f t="shared" si="37"/>
        <v>Робуста</v>
      </c>
      <c r="O811" t="str">
        <f t="shared" si="38"/>
        <v>Сильная</v>
      </c>
      <c r="P811" t="str">
        <f>_xlfn.XLOOKUP(orders[[#This Row],[Customer ID]],customers!$A$1:$A$1001,customers!$I$1:$I$1001,,0)</f>
        <v>Yes</v>
      </c>
    </row>
    <row r="812" spans="1:16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_xlfn.XLOOKUP(C812,customers!$A$1:$A$1001,customers!$B$1:$B$1001,,0)</f>
        <v>Alberta Balsdone</v>
      </c>
      <c r="G812" s="2" t="str" cm="1">
        <f t="array" ref="G812">IF(_xlfn.XLOOKUP(C812,customers!A811:$A$1001,customers!C811:$C$1001,,0)=0,"",(_xlfn.XLOOKUP(C812,customers!A811:$A$1001,customers!C811:$C$1001,,0)))</f>
        <v>abalsdonemi@toplist.cz</v>
      </c>
      <c r="H812" s="2" t="str">
        <f>_xlfn.XLOOKUP(C812,customers!$A$1:$A$1001,customers!$G$1:$G$1001,,0)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8">
        <f>INDEX([1]products!$A$1:$G$49,MATCH([1]orders!$D812,[1]products!$A$1:$A$49,0),MATCH([1]orders!K$1,[1]products!$A$1:$G$1,0))</f>
        <v>0.5</v>
      </c>
      <c r="L812" s="4">
        <f>INDEX(products!$A$1:$G$49,MATCH(orders!$D812,products!$A$1:$A$49,0),MATCH(orders!L$1,products!$A$1:$G$1,0))</f>
        <v>9.51</v>
      </c>
      <c r="M812" s="4">
        <f t="shared" si="36"/>
        <v>28.53</v>
      </c>
      <c r="N812" t="str">
        <f t="shared" si="37"/>
        <v>Либерика</v>
      </c>
      <c r="O812" t="str">
        <f t="shared" si="38"/>
        <v>Легкая</v>
      </c>
      <c r="P812" t="str">
        <f>_xlfn.XLOOKUP(orders[[#This Row],[Customer ID]],customers!$A$1:$A$1001,customers!$I$1:$I$1001,,0)</f>
        <v>No</v>
      </c>
    </row>
    <row r="813" spans="1:16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_xlfn.XLOOKUP(C813,customers!$A$1:$A$1001,customers!$B$1:$B$1001,,0)</f>
        <v>Brice Romera</v>
      </c>
      <c r="G813" s="2" t="str" cm="1">
        <f t="array" ref="G813">IF(_xlfn.XLOOKUP(C813,customers!A812:$A$1001,customers!C812:$C$1001,,0)=0,"",(_xlfn.XLOOKUP(C813,customers!A812:$A$1001,customers!C812:$C$1001,,0)))</f>
        <v>bromeramj@list-manage.com</v>
      </c>
      <c r="H813" s="2" t="str">
        <f>_xlfn.XLOOKUP(C813,customers!$A$1:$A$1001,customers!$G$1:$G$1001,,0)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8">
        <f>INDEX([1]products!$A$1:$G$49,MATCH([1]orders!$D813,[1]products!$A$1:$A$49,0),MATCH([1]orders!K$1,[1]products!$A$1:$G$1,0))</f>
        <v>1</v>
      </c>
      <c r="L813" s="4">
        <f>INDEX(products!$A$1:$G$49,MATCH(orders!$D813,products!$A$1:$A$49,0),MATCH(orders!L$1,products!$A$1:$G$1,0))</f>
        <v>11.25</v>
      </c>
      <c r="M813" s="4">
        <f t="shared" si="36"/>
        <v>67.5</v>
      </c>
      <c r="N813" t="str">
        <f t="shared" si="37"/>
        <v>Арабика</v>
      </c>
      <c r="O813" t="str">
        <f t="shared" si="38"/>
        <v>Средняя</v>
      </c>
      <c r="P813" t="str">
        <f>_xlfn.XLOOKUP(orders[[#This Row],[Customer ID]],customers!$A$1:$A$1001,customers!$I$1:$I$1001,,0)</f>
        <v>Yes</v>
      </c>
    </row>
    <row r="814" spans="1:16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_xlfn.XLOOKUP(C814,customers!$A$1:$A$1001,customers!$B$1:$B$1001,,0)</f>
        <v>Brice Romera</v>
      </c>
      <c r="G814" s="2" t="str" cm="1">
        <f t="array" ref="G814">IF(_xlfn.XLOOKUP(C814,customers!A813:$A$1001,customers!C813:$C$1001,,0)=0,"",(_xlfn.XLOOKUP(C814,customers!A813:$A$1001,customers!C813:$C$1001,,0)))</f>
        <v>bromeramj@list-manage.com</v>
      </c>
      <c r="H814" s="2" t="str">
        <f>_xlfn.XLOOKUP(C814,customers!$A$1:$A$1001,customers!$G$1:$G$1001,,0)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8">
        <f>INDEX([1]products!$A$1:$G$49,MATCH([1]orders!$D814,[1]products!$A$1:$A$49,0),MATCH([1]orders!K$1,[1]products!$A$1:$G$1,0))</f>
        <v>2.5</v>
      </c>
      <c r="L814" s="4">
        <f>INDEX(products!$A$1:$G$49,MATCH(orders!$D814,products!$A$1:$A$49,0),MATCH(orders!L$1,products!$A$1:$G$1,0))</f>
        <v>29.784999999999997</v>
      </c>
      <c r="M814" s="4">
        <f t="shared" si="36"/>
        <v>178.70999999999998</v>
      </c>
      <c r="N814" t="str">
        <f t="shared" si="37"/>
        <v>Либерика</v>
      </c>
      <c r="O814" t="str">
        <f t="shared" si="38"/>
        <v>Сильная</v>
      </c>
      <c r="P814" t="str">
        <f>_xlfn.XLOOKUP(orders[[#This Row],[Customer ID]],customers!$A$1:$A$1001,customers!$I$1:$I$1001,,0)</f>
        <v>Yes</v>
      </c>
    </row>
    <row r="815" spans="1:16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_xlfn.XLOOKUP(C815,customers!$A$1:$A$1001,customers!$B$1:$B$1001,,0)</f>
        <v>Conchita Bryde</v>
      </c>
      <c r="G815" s="2" t="str" cm="1">
        <f t="array" ref="G815">IF(_xlfn.XLOOKUP(C815,customers!A814:$A$1001,customers!C814:$C$1001,,0)=0,"",(_xlfn.XLOOKUP(C815,customers!A814:$A$1001,customers!C814:$C$1001,,0)))</f>
        <v>cbrydeml@tuttocitta.it</v>
      </c>
      <c r="H815" s="2" t="str">
        <f>_xlfn.XLOOKUP(C815,customers!$A$1:$A$1001,customers!$G$1:$G$1001,,0)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8">
        <f>INDEX([1]products!$A$1:$G$49,MATCH([1]orders!$D815,[1]products!$A$1:$A$49,0),MATCH([1]orders!K$1,[1]products!$A$1:$G$1,0))</f>
        <v>2.5</v>
      </c>
      <c r="L815" s="4">
        <f>INDEX(products!$A$1:$G$49,MATCH(orders!$D815,products!$A$1:$A$49,0),MATCH(orders!L$1,products!$A$1:$G$1,0))</f>
        <v>31.624999999999996</v>
      </c>
      <c r="M815" s="4">
        <f t="shared" si="36"/>
        <v>31.624999999999996</v>
      </c>
      <c r="N815" t="str">
        <f t="shared" si="37"/>
        <v>Эксцельса</v>
      </c>
      <c r="O815" t="str">
        <f t="shared" si="38"/>
        <v>Средняя</v>
      </c>
      <c r="P815" t="str">
        <f>_xlfn.XLOOKUP(orders[[#This Row],[Customer ID]],customers!$A$1:$A$1001,customers!$I$1:$I$1001,,0)</f>
        <v>Yes</v>
      </c>
    </row>
    <row r="816" spans="1:16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_xlfn.XLOOKUP(C816,customers!$A$1:$A$1001,customers!$B$1:$B$1001,,0)</f>
        <v>Silvanus Enefer</v>
      </c>
      <c r="G816" s="2" t="str" cm="1">
        <f t="array" ref="G816">IF(_xlfn.XLOOKUP(C816,customers!A815:$A$1001,customers!C815:$C$1001,,0)=0,"",(_xlfn.XLOOKUP(C816,customers!A815:$A$1001,customers!C815:$C$1001,,0)))</f>
        <v>senefermm@blog.com</v>
      </c>
      <c r="H816" s="2" t="str">
        <f>_xlfn.XLOOKUP(C816,customers!$A$1:$A$1001,customers!$G$1:$G$1001,,0)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8">
        <f>INDEX([1]products!$A$1:$G$49,MATCH([1]orders!$D816,[1]products!$A$1:$A$49,0),MATCH([1]orders!K$1,[1]products!$A$1:$G$1,0))</f>
        <v>0.2</v>
      </c>
      <c r="L816" s="4">
        <f>INDEX(products!$A$1:$G$49,MATCH(orders!$D816,products!$A$1:$A$49,0),MATCH(orders!L$1,products!$A$1:$G$1,0))</f>
        <v>4.4550000000000001</v>
      </c>
      <c r="M816" s="4">
        <f t="shared" si="36"/>
        <v>8.91</v>
      </c>
      <c r="N816" t="str">
        <f t="shared" si="37"/>
        <v>Эксцельса</v>
      </c>
      <c r="O816" t="str">
        <f t="shared" si="38"/>
        <v>Легкая</v>
      </c>
      <c r="P816" t="str">
        <f>_xlfn.XLOOKUP(orders[[#This Row],[Customer ID]],customers!$A$1:$A$1001,customers!$I$1:$I$1001,,0)</f>
        <v>No</v>
      </c>
    </row>
    <row r="817" spans="1:16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_xlfn.XLOOKUP(C817,customers!$A$1:$A$1001,customers!$B$1:$B$1001,,0)</f>
        <v>Lenci Haggerstone</v>
      </c>
      <c r="G817" s="2" t="str" cm="1">
        <f t="array" ref="G817">IF(_xlfn.XLOOKUP(C817,customers!A816:$A$1001,customers!C816:$C$1001,,0)=0,"",(_xlfn.XLOOKUP(C817,customers!A816:$A$1001,customers!C816:$C$1001,,0)))</f>
        <v>lhaggerstonemn@independent.co.uk</v>
      </c>
      <c r="H817" s="2" t="str">
        <f>_xlfn.XLOOKUP(C817,customers!$A$1:$A$1001,customers!$G$1:$G$1001,,0)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8">
        <f>INDEX([1]products!$A$1:$G$49,MATCH([1]orders!$D817,[1]products!$A$1:$A$49,0),MATCH([1]orders!K$1,[1]products!$A$1:$G$1,0))</f>
        <v>0.5</v>
      </c>
      <c r="L817" s="4">
        <f>INDEX(products!$A$1:$G$49,MATCH(orders!$D817,products!$A$1:$A$49,0),MATCH(orders!L$1,products!$A$1:$G$1,0))</f>
        <v>5.97</v>
      </c>
      <c r="M817" s="4">
        <f t="shared" si="36"/>
        <v>35.82</v>
      </c>
      <c r="N817" t="str">
        <f t="shared" si="37"/>
        <v>Робуста</v>
      </c>
      <c r="O817" t="str">
        <f t="shared" si="38"/>
        <v>Средняя</v>
      </c>
      <c r="P817" t="str">
        <f>_xlfn.XLOOKUP(orders[[#This Row],[Customer ID]],customers!$A$1:$A$1001,customers!$I$1:$I$1001,,0)</f>
        <v>No</v>
      </c>
    </row>
    <row r="818" spans="1:16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_xlfn.XLOOKUP(C818,customers!$A$1:$A$1001,customers!$B$1:$B$1001,,0)</f>
        <v>Marvin Gundry</v>
      </c>
      <c r="G818" s="2" t="str" cm="1">
        <f t="array" ref="G818">IF(_xlfn.XLOOKUP(C818,customers!A817:$A$1001,customers!C817:$C$1001,,0)=0,"",(_xlfn.XLOOKUP(C818,customers!A817:$A$1001,customers!C817:$C$1001,,0)))</f>
        <v>mgundrymo@omniture.com</v>
      </c>
      <c r="H818" s="2" t="str">
        <f>_xlfn.XLOOKUP(C818,customers!$A$1:$A$1001,customers!$G$1:$G$1001,,0)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8">
        <f>INDEX([1]products!$A$1:$G$49,MATCH([1]orders!$D818,[1]products!$A$1:$A$49,0),MATCH([1]orders!K$1,[1]products!$A$1:$G$1,0))</f>
        <v>0.5</v>
      </c>
      <c r="L818" s="4">
        <f>INDEX(products!$A$1:$G$49,MATCH(orders!$D818,products!$A$1:$A$49,0),MATCH(orders!L$1,products!$A$1:$G$1,0))</f>
        <v>9.51</v>
      </c>
      <c r="M818" s="4">
        <f t="shared" si="36"/>
        <v>38.04</v>
      </c>
      <c r="N818" t="str">
        <f t="shared" si="37"/>
        <v>Либерика</v>
      </c>
      <c r="O818" t="str">
        <f t="shared" si="38"/>
        <v>Легкая</v>
      </c>
      <c r="P818" t="str">
        <f>_xlfn.XLOOKUP(orders[[#This Row],[Customer ID]],customers!$A$1:$A$1001,customers!$I$1:$I$1001,,0)</f>
        <v>No</v>
      </c>
    </row>
    <row r="819" spans="1:16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_xlfn.XLOOKUP(C819,customers!$A$1:$A$1001,customers!$B$1:$B$1001,,0)</f>
        <v>Bayard Wellan</v>
      </c>
      <c r="G819" s="2" t="str" cm="1">
        <f t="array" ref="G819">IF(_xlfn.XLOOKUP(C819,customers!A818:$A$1001,customers!C818:$C$1001,,0)=0,"",(_xlfn.XLOOKUP(C819,customers!A818:$A$1001,customers!C818:$C$1001,,0)))</f>
        <v>bwellanmp@cafepress.com</v>
      </c>
      <c r="H819" s="2" t="str">
        <f>_xlfn.XLOOKUP(C819,customers!$A$1:$A$1001,customers!$G$1:$G$1001,,0)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8">
        <f>INDEX([1]products!$A$1:$G$49,MATCH([1]orders!$D819,[1]products!$A$1:$A$49,0),MATCH([1]orders!K$1,[1]products!$A$1:$G$1,0))</f>
        <v>0.5</v>
      </c>
      <c r="L819" s="4">
        <f>INDEX(products!$A$1:$G$49,MATCH(orders!$D819,products!$A$1:$A$49,0),MATCH(orders!L$1,products!$A$1:$G$1,0))</f>
        <v>7.77</v>
      </c>
      <c r="M819" s="4">
        <f t="shared" si="36"/>
        <v>15.54</v>
      </c>
      <c r="N819" t="str">
        <f t="shared" si="37"/>
        <v>Либерика</v>
      </c>
      <c r="O819" t="str">
        <f t="shared" si="38"/>
        <v>Сильная</v>
      </c>
      <c r="P819" t="str">
        <f>_xlfn.XLOOKUP(orders[[#This Row],[Customer ID]],customers!$A$1:$A$1001,customers!$I$1:$I$1001,,0)</f>
        <v>No</v>
      </c>
    </row>
    <row r="820" spans="1:16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_xlfn.XLOOKUP(C820,customers!$A$1:$A$1001,customers!$B$1:$B$1001,,0)</f>
        <v>Allis Wilmore</v>
      </c>
      <c r="G820" s="2" t="str" cm="1">
        <f t="array" ref="G820">IF(_xlfn.XLOOKUP(C820,customers!A819:$A$1001,customers!C819:$C$1001,,0)=0,"",(_xlfn.XLOOKUP(C820,customers!A819:$A$1001,customers!C819:$C$1001,,0)))</f>
        <v/>
      </c>
      <c r="H820" s="2" t="str">
        <f>_xlfn.XLOOKUP(C820,customers!$A$1:$A$1001,customers!$G$1:$G$1001,,0)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8">
        <f>INDEX([1]products!$A$1:$G$49,MATCH([1]orders!$D820,[1]products!$A$1:$A$49,0),MATCH([1]orders!K$1,[1]products!$A$1:$G$1,0))</f>
        <v>1</v>
      </c>
      <c r="L820" s="4">
        <f>INDEX(products!$A$1:$G$49,MATCH(orders!$D820,products!$A$1:$A$49,0),MATCH(orders!L$1,products!$A$1:$G$1,0))</f>
        <v>15.85</v>
      </c>
      <c r="M820" s="4">
        <f t="shared" si="36"/>
        <v>79.25</v>
      </c>
      <c r="N820" t="str">
        <f t="shared" si="37"/>
        <v>Либерика</v>
      </c>
      <c r="O820" t="str">
        <f t="shared" si="38"/>
        <v>Легкая</v>
      </c>
      <c r="P820" t="str">
        <f>_xlfn.XLOOKUP(orders[[#This Row],[Customer ID]],customers!$A$1:$A$1001,customers!$I$1:$I$1001,,0)</f>
        <v>No</v>
      </c>
    </row>
    <row r="821" spans="1:16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_xlfn.XLOOKUP(C821,customers!$A$1:$A$1001,customers!$B$1:$B$1001,,0)</f>
        <v>Caddric Atcheson</v>
      </c>
      <c r="G821" s="2" t="str" cm="1">
        <f t="array" ref="G821">IF(_xlfn.XLOOKUP(C821,customers!A820:$A$1001,customers!C820:$C$1001,,0)=0,"",(_xlfn.XLOOKUP(C821,customers!A820:$A$1001,customers!C820:$C$1001,,0)))</f>
        <v>catchesonmr@xinhuanet.com</v>
      </c>
      <c r="H821" s="2" t="str">
        <f>_xlfn.XLOOKUP(C821,customers!$A$1:$A$1001,customers!$G$1:$G$1001,,0)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8">
        <f>INDEX([1]products!$A$1:$G$49,MATCH([1]orders!$D821,[1]products!$A$1:$A$49,0),MATCH([1]orders!K$1,[1]products!$A$1:$G$1,0))</f>
        <v>0.2</v>
      </c>
      <c r="L821" s="4">
        <f>INDEX(products!$A$1:$G$49,MATCH(orders!$D821,products!$A$1:$A$49,0),MATCH(orders!L$1,products!$A$1:$G$1,0))</f>
        <v>4.7549999999999999</v>
      </c>
      <c r="M821" s="4">
        <f t="shared" si="36"/>
        <v>4.7549999999999999</v>
      </c>
      <c r="N821" t="str">
        <f t="shared" si="37"/>
        <v>Либерика</v>
      </c>
      <c r="O821" t="str">
        <f t="shared" si="38"/>
        <v>Легкая</v>
      </c>
      <c r="P821" t="str">
        <f>_xlfn.XLOOKUP(orders[[#This Row],[Customer ID]],customers!$A$1:$A$1001,customers!$I$1:$I$1001,,0)</f>
        <v>Yes</v>
      </c>
    </row>
    <row r="822" spans="1:16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_xlfn.XLOOKUP(C822,customers!$A$1:$A$1001,customers!$B$1:$B$1001,,0)</f>
        <v>Eustace Stenton</v>
      </c>
      <c r="G822" s="2" t="str" cm="1">
        <f t="array" ref="G822">IF(_xlfn.XLOOKUP(C822,customers!A821:$A$1001,customers!C821:$C$1001,,0)=0,"",(_xlfn.XLOOKUP(C822,customers!A821:$A$1001,customers!C821:$C$1001,,0)))</f>
        <v>estentonms@google.it</v>
      </c>
      <c r="H822" s="2" t="str">
        <f>_xlfn.XLOOKUP(C822,customers!$A$1:$A$1001,customers!$G$1:$G$1001,,0)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8">
        <f>INDEX([1]products!$A$1:$G$49,MATCH([1]orders!$D822,[1]products!$A$1:$A$49,0),MATCH([1]orders!K$1,[1]products!$A$1:$G$1,0))</f>
        <v>1</v>
      </c>
      <c r="L822" s="4">
        <f>INDEX(products!$A$1:$G$49,MATCH(orders!$D822,products!$A$1:$A$49,0),MATCH(orders!L$1,products!$A$1:$G$1,0))</f>
        <v>13.75</v>
      </c>
      <c r="M822" s="4">
        <f t="shared" si="36"/>
        <v>55</v>
      </c>
      <c r="N822" t="str">
        <f t="shared" si="37"/>
        <v>Эксцельса</v>
      </c>
      <c r="O822" t="str">
        <f t="shared" si="38"/>
        <v>Средняя</v>
      </c>
      <c r="P822" t="str">
        <f>_xlfn.XLOOKUP(orders[[#This Row],[Customer ID]],customers!$A$1:$A$1001,customers!$I$1:$I$1001,,0)</f>
        <v>Yes</v>
      </c>
    </row>
    <row r="823" spans="1:16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_xlfn.XLOOKUP(C823,customers!$A$1:$A$1001,customers!$B$1:$B$1001,,0)</f>
        <v>Ericka Tripp</v>
      </c>
      <c r="G823" s="2" t="str" cm="1">
        <f t="array" ref="G823">IF(_xlfn.XLOOKUP(C823,customers!A822:$A$1001,customers!C822:$C$1001,,0)=0,"",(_xlfn.XLOOKUP(C823,customers!A822:$A$1001,customers!C822:$C$1001,,0)))</f>
        <v>etrippmt@wp.com</v>
      </c>
      <c r="H823" s="2" t="str">
        <f>_xlfn.XLOOKUP(C823,customers!$A$1:$A$1001,customers!$G$1:$G$1001,,0)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8">
        <f>INDEX([1]products!$A$1:$G$49,MATCH([1]orders!$D823,[1]products!$A$1:$A$49,0),MATCH([1]orders!K$1,[1]products!$A$1:$G$1,0))</f>
        <v>0.5</v>
      </c>
      <c r="L823" s="4">
        <f>INDEX(products!$A$1:$G$49,MATCH(orders!$D823,products!$A$1:$A$49,0),MATCH(orders!L$1,products!$A$1:$G$1,0))</f>
        <v>5.3699999999999992</v>
      </c>
      <c r="M823" s="4">
        <f t="shared" si="36"/>
        <v>26.849999999999994</v>
      </c>
      <c r="N823" t="str">
        <f t="shared" si="37"/>
        <v>Робуста</v>
      </c>
      <c r="O823" t="str">
        <f t="shared" si="38"/>
        <v>Сильная</v>
      </c>
      <c r="P823" t="str">
        <f>_xlfn.XLOOKUP(orders[[#This Row],[Customer ID]],customers!$A$1:$A$1001,customers!$I$1:$I$1001,,0)</f>
        <v>No</v>
      </c>
    </row>
    <row r="824" spans="1:16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_xlfn.XLOOKUP(C824,customers!$A$1:$A$1001,customers!$B$1:$B$1001,,0)</f>
        <v>Lyndsey MacManus</v>
      </c>
      <c r="G824" s="2" t="str" cm="1">
        <f t="array" ref="G824">IF(_xlfn.XLOOKUP(C824,customers!A823:$A$1001,customers!C823:$C$1001,,0)=0,"",(_xlfn.XLOOKUP(C824,customers!A823:$A$1001,customers!C823:$C$1001,,0)))</f>
        <v>lmacmanusmu@imdb.com</v>
      </c>
      <c r="H824" s="2" t="str">
        <f>_xlfn.XLOOKUP(C824,customers!$A$1:$A$1001,customers!$G$1:$G$1001,,0)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8">
        <f>INDEX([1]products!$A$1:$G$49,MATCH([1]orders!$D824,[1]products!$A$1:$A$49,0),MATCH([1]orders!K$1,[1]products!$A$1:$G$1,0))</f>
        <v>2.5</v>
      </c>
      <c r="L824" s="4">
        <f>INDEX(products!$A$1:$G$49,MATCH(orders!$D824,products!$A$1:$A$49,0),MATCH(orders!L$1,products!$A$1:$G$1,0))</f>
        <v>34.154999999999994</v>
      </c>
      <c r="M824" s="4">
        <f t="shared" si="36"/>
        <v>136.61999999999998</v>
      </c>
      <c r="N824" t="str">
        <f t="shared" si="37"/>
        <v>Эксцельса</v>
      </c>
      <c r="O824" t="str">
        <f t="shared" si="38"/>
        <v>Легкая</v>
      </c>
      <c r="P824" t="str">
        <f>_xlfn.XLOOKUP(orders[[#This Row],[Customer ID]],customers!$A$1:$A$1001,customers!$I$1:$I$1001,,0)</f>
        <v>No</v>
      </c>
    </row>
    <row r="825" spans="1:16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_xlfn.XLOOKUP(C825,customers!$A$1:$A$1001,customers!$B$1:$B$1001,,0)</f>
        <v>Tess Benediktovich</v>
      </c>
      <c r="G825" s="2" t="str" cm="1">
        <f t="array" ref="G825">IF(_xlfn.XLOOKUP(C825,customers!A824:$A$1001,customers!C824:$C$1001,,0)=0,"",(_xlfn.XLOOKUP(C825,customers!A824:$A$1001,customers!C824:$C$1001,,0)))</f>
        <v>tbenediktovichmv@ebay.com</v>
      </c>
      <c r="H825" s="2" t="str">
        <f>_xlfn.XLOOKUP(C825,customers!$A$1:$A$1001,customers!$G$1:$G$1001,,0)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8">
        <f>INDEX([1]products!$A$1:$G$49,MATCH([1]orders!$D825,[1]products!$A$1:$A$49,0),MATCH([1]orders!K$1,[1]products!$A$1:$G$1,0))</f>
        <v>1</v>
      </c>
      <c r="L825" s="4">
        <f>INDEX(products!$A$1:$G$49,MATCH(orders!$D825,products!$A$1:$A$49,0),MATCH(orders!L$1,products!$A$1:$G$1,0))</f>
        <v>15.85</v>
      </c>
      <c r="M825" s="4">
        <f t="shared" si="36"/>
        <v>47.55</v>
      </c>
      <c r="N825" t="str">
        <f t="shared" si="37"/>
        <v>Либерика</v>
      </c>
      <c r="O825" t="str">
        <f t="shared" si="38"/>
        <v>Легкая</v>
      </c>
      <c r="P825" t="str">
        <f>_xlfn.XLOOKUP(orders[[#This Row],[Customer ID]],customers!$A$1:$A$1001,customers!$I$1:$I$1001,,0)</f>
        <v>Yes</v>
      </c>
    </row>
    <row r="826" spans="1:16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_xlfn.XLOOKUP(C826,customers!$A$1:$A$1001,customers!$B$1:$B$1001,,0)</f>
        <v>Correy Bourner</v>
      </c>
      <c r="G826" s="2" t="str" cm="1">
        <f t="array" ref="G826">IF(_xlfn.XLOOKUP(C826,customers!A825:$A$1001,customers!C825:$C$1001,,0)=0,"",(_xlfn.XLOOKUP(C826,customers!A825:$A$1001,customers!C825:$C$1001,,0)))</f>
        <v>cbournermw@chronoengine.com</v>
      </c>
      <c r="H826" s="2" t="str">
        <f>_xlfn.XLOOKUP(C826,customers!$A$1:$A$1001,customers!$G$1:$G$1001,,0)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8">
        <f>INDEX([1]products!$A$1:$G$49,MATCH([1]orders!$D826,[1]products!$A$1:$A$49,0),MATCH([1]orders!K$1,[1]products!$A$1:$G$1,0))</f>
        <v>0.2</v>
      </c>
      <c r="L826" s="4">
        <f>INDEX(products!$A$1:$G$49,MATCH(orders!$D826,products!$A$1:$A$49,0),MATCH(orders!L$1,products!$A$1:$G$1,0))</f>
        <v>3.375</v>
      </c>
      <c r="M826" s="4">
        <f t="shared" si="36"/>
        <v>16.875</v>
      </c>
      <c r="N826" t="str">
        <f t="shared" si="37"/>
        <v>Арабика</v>
      </c>
      <c r="O826" t="str">
        <f t="shared" si="38"/>
        <v>Средняя</v>
      </c>
      <c r="P826" t="str">
        <f>_xlfn.XLOOKUP(orders[[#This Row],[Customer ID]],customers!$A$1:$A$1001,customers!$I$1:$I$1001,,0)</f>
        <v>Yes</v>
      </c>
    </row>
    <row r="827" spans="1:16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_xlfn.XLOOKUP(C827,customers!$A$1:$A$1001,customers!$B$1:$B$1001,,0)</f>
        <v>Odelia Skerme</v>
      </c>
      <c r="G827" s="2" t="str" cm="1">
        <f t="array" ref="G827">IF(_xlfn.XLOOKUP(C827,customers!A826:$A$1001,customers!C826:$C$1001,,0)=0,"",(_xlfn.XLOOKUP(C827,customers!A826:$A$1001,customers!C826:$C$1001,,0)))</f>
        <v>oskermen3@hatena.ne.jp</v>
      </c>
      <c r="H827" s="2" t="str">
        <f>_xlfn.XLOOKUP(C827,customers!$A$1:$A$1001,customers!$G$1:$G$1001,,0)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8">
        <f>INDEX([1]products!$A$1:$G$49,MATCH([1]orders!$D827,[1]products!$A$1:$A$49,0),MATCH([1]orders!K$1,[1]products!$A$1:$G$1,0))</f>
        <v>1</v>
      </c>
      <c r="L827" s="4">
        <f>INDEX(products!$A$1:$G$49,MATCH(orders!$D827,products!$A$1:$A$49,0),MATCH(orders!L$1,products!$A$1:$G$1,0))</f>
        <v>9.9499999999999993</v>
      </c>
      <c r="M827" s="4">
        <f t="shared" si="36"/>
        <v>29.849999999999998</v>
      </c>
      <c r="N827" t="str">
        <f t="shared" si="37"/>
        <v>Арабика</v>
      </c>
      <c r="O827" t="str">
        <f t="shared" si="38"/>
        <v>Сильная</v>
      </c>
      <c r="P827" t="str">
        <f>_xlfn.XLOOKUP(orders[[#This Row],[Customer ID]],customers!$A$1:$A$1001,customers!$I$1:$I$1001,,0)</f>
        <v>Yes</v>
      </c>
    </row>
    <row r="828" spans="1:16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_xlfn.XLOOKUP(C828,customers!$A$1:$A$1001,customers!$B$1:$B$1001,,0)</f>
        <v>Kandy Heddan</v>
      </c>
      <c r="G828" s="2" t="str" cm="1">
        <f t="array" ref="G828">IF(_xlfn.XLOOKUP(C828,customers!A827:$A$1001,customers!C827:$C$1001,,0)=0,"",(_xlfn.XLOOKUP(C828,customers!A827:$A$1001,customers!C827:$C$1001,,0)))</f>
        <v>kheddanmy@icq.com</v>
      </c>
      <c r="H828" s="2" t="str">
        <f>_xlfn.XLOOKUP(C828,customers!$A$1:$A$1001,customers!$G$1:$G$1001,,0)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8">
        <f>INDEX([1]products!$A$1:$G$49,MATCH([1]orders!$D828,[1]products!$A$1:$A$49,0),MATCH([1]orders!K$1,[1]products!$A$1:$G$1,0))</f>
        <v>0.5</v>
      </c>
      <c r="L828" s="4">
        <f>INDEX(products!$A$1:$G$49,MATCH(orders!$D828,products!$A$1:$A$49,0),MATCH(orders!L$1,products!$A$1:$G$1,0))</f>
        <v>8.25</v>
      </c>
      <c r="M828" s="4">
        <f t="shared" si="36"/>
        <v>41.25</v>
      </c>
      <c r="N828" t="str">
        <f t="shared" si="37"/>
        <v>Эксцельса</v>
      </c>
      <c r="O828" t="str">
        <f t="shared" si="38"/>
        <v>Средняя</v>
      </c>
      <c r="P828" t="str">
        <f>_xlfn.XLOOKUP(orders[[#This Row],[Customer ID]],customers!$A$1:$A$1001,customers!$I$1:$I$1001,,0)</f>
        <v>Yes</v>
      </c>
    </row>
    <row r="829" spans="1:16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_xlfn.XLOOKUP(C829,customers!$A$1:$A$1001,customers!$B$1:$B$1001,,0)</f>
        <v>Ibby Charters</v>
      </c>
      <c r="G829" s="2" t="str" cm="1">
        <f t="array" ref="G829">IF(_xlfn.XLOOKUP(C829,customers!A828:$A$1001,customers!C828:$C$1001,,0)=0,"",(_xlfn.XLOOKUP(C829,customers!A828:$A$1001,customers!C828:$C$1001,,0)))</f>
        <v>ichartersmz@abc.net.au</v>
      </c>
      <c r="H829" s="2" t="str">
        <f>_xlfn.XLOOKUP(C829,customers!$A$1:$A$1001,customers!$G$1:$G$1001,,0)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8">
        <f>INDEX([1]products!$A$1:$G$49,MATCH([1]orders!$D829,[1]products!$A$1:$A$49,0),MATCH([1]orders!K$1,[1]products!$A$1:$G$1,0))</f>
        <v>0.2</v>
      </c>
      <c r="L829" s="4">
        <f>INDEX(products!$A$1:$G$49,MATCH(orders!$D829,products!$A$1:$A$49,0),MATCH(orders!L$1,products!$A$1:$G$1,0))</f>
        <v>4.125</v>
      </c>
      <c r="M829" s="4">
        <f t="shared" si="36"/>
        <v>20.625</v>
      </c>
      <c r="N829" t="str">
        <f t="shared" si="37"/>
        <v>Эксцельса</v>
      </c>
      <c r="O829" t="str">
        <f t="shared" si="38"/>
        <v>Средняя</v>
      </c>
      <c r="P829" t="str">
        <f>_xlfn.XLOOKUP(orders[[#This Row],[Customer ID]],customers!$A$1:$A$1001,customers!$I$1:$I$1001,,0)</f>
        <v>No</v>
      </c>
    </row>
    <row r="830" spans="1:16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_xlfn.XLOOKUP(C830,customers!$A$1:$A$1001,customers!$B$1:$B$1001,,0)</f>
        <v>Adora Roubert</v>
      </c>
      <c r="G830" s="2" t="str" cm="1">
        <f t="array" ref="G830">IF(_xlfn.XLOOKUP(C830,customers!A829:$A$1001,customers!C829:$C$1001,,0)=0,"",(_xlfn.XLOOKUP(C830,customers!A829:$A$1001,customers!C829:$C$1001,,0)))</f>
        <v>aroubertn0@tmall.com</v>
      </c>
      <c r="H830" s="2" t="str">
        <f>_xlfn.XLOOKUP(C830,customers!$A$1:$A$1001,customers!$G$1:$G$1001,,0)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8">
        <f>INDEX([1]products!$A$1:$G$49,MATCH([1]orders!$D830,[1]products!$A$1:$A$49,0),MATCH([1]orders!K$1,[1]products!$A$1:$G$1,0))</f>
        <v>2.5</v>
      </c>
      <c r="L830" s="4">
        <f>INDEX(products!$A$1:$G$49,MATCH(orders!$D830,products!$A$1:$A$49,0),MATCH(orders!L$1,products!$A$1:$G$1,0))</f>
        <v>22.884999999999998</v>
      </c>
      <c r="M830" s="4">
        <f t="shared" si="36"/>
        <v>137.31</v>
      </c>
      <c r="N830" t="str">
        <f t="shared" si="37"/>
        <v>Арабика</v>
      </c>
      <c r="O830" t="str">
        <f t="shared" si="38"/>
        <v>Сильная</v>
      </c>
      <c r="P830" t="str">
        <f>_xlfn.XLOOKUP(orders[[#This Row],[Customer ID]],customers!$A$1:$A$1001,customers!$I$1:$I$1001,,0)</f>
        <v>Yes</v>
      </c>
    </row>
    <row r="831" spans="1:16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_xlfn.XLOOKUP(C831,customers!$A$1:$A$1001,customers!$B$1:$B$1001,,0)</f>
        <v>Hillel Mairs</v>
      </c>
      <c r="G831" s="2" t="str" cm="1">
        <f t="array" ref="G831">IF(_xlfn.XLOOKUP(C831,customers!A830:$A$1001,customers!C830:$C$1001,,0)=0,"",(_xlfn.XLOOKUP(C831,customers!A830:$A$1001,customers!C830:$C$1001,,0)))</f>
        <v>hmairsn1@so-net.ne.jp</v>
      </c>
      <c r="H831" s="2" t="str">
        <f>_xlfn.XLOOKUP(C831,customers!$A$1:$A$1001,customers!$G$1:$G$1001,,0)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8">
        <f>INDEX([1]products!$A$1:$G$49,MATCH([1]orders!$D831,[1]products!$A$1:$A$49,0),MATCH([1]orders!K$1,[1]products!$A$1:$G$1,0))</f>
        <v>0.2</v>
      </c>
      <c r="L831" s="4">
        <f>INDEX(products!$A$1:$G$49,MATCH(orders!$D831,products!$A$1:$A$49,0),MATCH(orders!L$1,products!$A$1:$G$1,0))</f>
        <v>2.9849999999999999</v>
      </c>
      <c r="M831" s="4">
        <f t="shared" si="36"/>
        <v>2.9849999999999999</v>
      </c>
      <c r="N831" t="str">
        <f t="shared" si="37"/>
        <v>Арабика</v>
      </c>
      <c r="O831" t="str">
        <f t="shared" si="38"/>
        <v>Сильная</v>
      </c>
      <c r="P831" t="str">
        <f>_xlfn.XLOOKUP(orders[[#This Row],[Customer ID]],customers!$A$1:$A$1001,customers!$I$1:$I$1001,,0)</f>
        <v>No</v>
      </c>
    </row>
    <row r="832" spans="1:16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_xlfn.XLOOKUP(C832,customers!$A$1:$A$1001,customers!$B$1:$B$1001,,0)</f>
        <v>Helaina Rainforth</v>
      </c>
      <c r="G832" s="2" t="str" cm="1">
        <f t="array" ref="G832">IF(_xlfn.XLOOKUP(C832,customers!A831:$A$1001,customers!C831:$C$1001,,0)=0,"",(_xlfn.XLOOKUP(C832,customers!A831:$A$1001,customers!C831:$C$1001,,0)))</f>
        <v>hrainforthn2@blog.com</v>
      </c>
      <c r="H832" s="2" t="str">
        <f>_xlfn.XLOOKUP(C832,customers!$A$1:$A$1001,customers!$G$1:$G$1001,,0)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8">
        <f>INDEX([1]products!$A$1:$G$49,MATCH([1]orders!$D832,[1]products!$A$1:$A$49,0),MATCH([1]orders!K$1,[1]products!$A$1:$G$1,0))</f>
        <v>1</v>
      </c>
      <c r="L832" s="4">
        <f>INDEX(products!$A$1:$G$49,MATCH(orders!$D832,products!$A$1:$A$49,0),MATCH(orders!L$1,products!$A$1:$G$1,0))</f>
        <v>13.75</v>
      </c>
      <c r="M832" s="4">
        <f t="shared" si="36"/>
        <v>27.5</v>
      </c>
      <c r="N832" t="str">
        <f t="shared" si="37"/>
        <v>Эксцельса</v>
      </c>
      <c r="O832" t="str">
        <f t="shared" si="38"/>
        <v>Средняя</v>
      </c>
      <c r="P832" t="str">
        <f>_xlfn.XLOOKUP(orders[[#This Row],[Customer ID]],customers!$A$1:$A$1001,customers!$I$1:$I$1001,,0)</f>
        <v>No</v>
      </c>
    </row>
    <row r="833" spans="1:16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_xlfn.XLOOKUP(C833,customers!$A$1:$A$1001,customers!$B$1:$B$1001,,0)</f>
        <v>Helaina Rainforth</v>
      </c>
      <c r="G833" s="2" t="str" cm="1">
        <f t="array" ref="G833">IF(_xlfn.XLOOKUP(C833,customers!A832:$A$1001,customers!C832:$C$1001,,0)=0,"",(_xlfn.XLOOKUP(C833,customers!A832:$A$1001,customers!C832:$C$1001,,0)))</f>
        <v>hrainforthn2@blog.com</v>
      </c>
      <c r="H833" s="2" t="str">
        <f>_xlfn.XLOOKUP(C833,customers!$A$1:$A$1001,customers!$G$1:$G$1001,,0)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8">
        <f>INDEX([1]products!$A$1:$G$49,MATCH([1]orders!$D833,[1]products!$A$1:$A$49,0),MATCH([1]orders!K$1,[1]products!$A$1:$G$1,0))</f>
        <v>0.2</v>
      </c>
      <c r="L833" s="4">
        <f>INDEX(products!$A$1:$G$49,MATCH(orders!$D833,products!$A$1:$A$49,0),MATCH(orders!L$1,products!$A$1:$G$1,0))</f>
        <v>2.9849999999999999</v>
      </c>
      <c r="M833" s="4">
        <f t="shared" si="36"/>
        <v>5.97</v>
      </c>
      <c r="N833" t="str">
        <f t="shared" si="37"/>
        <v>Арабика</v>
      </c>
      <c r="O833" t="str">
        <f t="shared" si="38"/>
        <v>Сильная</v>
      </c>
      <c r="P833" t="str">
        <f>_xlfn.XLOOKUP(orders[[#This Row],[Customer ID]],customers!$A$1:$A$1001,customers!$I$1:$I$1001,,0)</f>
        <v>No</v>
      </c>
    </row>
    <row r="834" spans="1:16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_xlfn.XLOOKUP(C834,customers!$A$1:$A$1001,customers!$B$1:$B$1001,,0)</f>
        <v>Isac Jesper</v>
      </c>
      <c r="G834" s="2" t="str" cm="1">
        <f t="array" ref="G834">IF(_xlfn.XLOOKUP(C834,customers!A833:$A$1001,customers!C833:$C$1001,,0)=0,"",(_xlfn.XLOOKUP(C834,customers!A833:$A$1001,customers!C833:$C$1001,,0)))</f>
        <v>ijespern4@theglobeandmail.com</v>
      </c>
      <c r="H834" s="2" t="str">
        <f>_xlfn.XLOOKUP(C834,customers!$A$1:$A$1001,customers!$G$1:$G$1001,,0)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8">
        <f>INDEX([1]products!$A$1:$G$49,MATCH([1]orders!$D834,[1]products!$A$1:$A$49,0),MATCH([1]orders!K$1,[1]products!$A$1:$G$1,0))</f>
        <v>1</v>
      </c>
      <c r="L834" s="4">
        <f>INDEX(products!$A$1:$G$49,MATCH(orders!$D834,products!$A$1:$A$49,0),MATCH(orders!L$1,products!$A$1:$G$1,0))</f>
        <v>9.9499999999999993</v>
      </c>
      <c r="M834" s="4">
        <f t="shared" si="36"/>
        <v>59.699999999999996</v>
      </c>
      <c r="N834" t="str">
        <f t="shared" si="37"/>
        <v>Робуста</v>
      </c>
      <c r="O834" t="str">
        <f t="shared" si="38"/>
        <v>Средняя</v>
      </c>
      <c r="P834" t="str">
        <f>_xlfn.XLOOKUP(orders[[#This Row],[Customer ID]],customers!$A$1:$A$1001,customers!$I$1:$I$1001,,0)</f>
        <v>No</v>
      </c>
    </row>
    <row r="835" spans="1:16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_xlfn.XLOOKUP(C835,customers!$A$1:$A$1001,customers!$B$1:$B$1001,,0)</f>
        <v>Lenette Dwerryhouse</v>
      </c>
      <c r="G835" s="2" t="str" cm="1">
        <f t="array" ref="G835">IF(_xlfn.XLOOKUP(C835,customers!A834:$A$1001,customers!C834:$C$1001,,0)=0,"",(_xlfn.XLOOKUP(C835,customers!A834:$A$1001,customers!C834:$C$1001,,0)))</f>
        <v>ldwerryhousen5@gravatar.com</v>
      </c>
      <c r="H835" s="2" t="str">
        <f>_xlfn.XLOOKUP(C835,customers!$A$1:$A$1001,customers!$G$1:$G$1001,,0)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8">
        <f>INDEX([1]products!$A$1:$G$49,MATCH([1]orders!$D835,[1]products!$A$1:$A$49,0),MATCH([1]orders!K$1,[1]products!$A$1:$G$1,0))</f>
        <v>2.5</v>
      </c>
      <c r="L835" s="4">
        <f>INDEX(products!$A$1:$G$49,MATCH(orders!$D835,products!$A$1:$A$49,0),MATCH(orders!L$1,products!$A$1:$G$1,0))</f>
        <v>20.584999999999997</v>
      </c>
      <c r="M835" s="4">
        <f t="shared" ref="M835:M898" si="39">L835*E835</f>
        <v>82.339999999999989</v>
      </c>
      <c r="N835" t="str">
        <f t="shared" ref="N835:N898" si="40">IF(I835="Rob","Робуста",IF(I835="Exc","Эксцельса",IF(I835="Ara","Арабика",IF(I835="Lib","Либерика",""))))</f>
        <v>Робуста</v>
      </c>
      <c r="O835" t="str">
        <f t="shared" ref="O835:O898" si="41">IF(J835="M","Средняя",IF(J835="L","Легкая",IF(J835="D","Сильная","")))</f>
        <v>Сильная</v>
      </c>
      <c r="P835" t="str">
        <f>_xlfn.XLOOKUP(orders[[#This Row],[Customer ID]],customers!$A$1:$A$1001,customers!$I$1:$I$1001,,0)</f>
        <v>Yes</v>
      </c>
    </row>
    <row r="836" spans="1:16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_xlfn.XLOOKUP(C836,customers!$A$1:$A$1001,customers!$B$1:$B$1001,,0)</f>
        <v>Nadeen Broomer</v>
      </c>
      <c r="G836" s="2" t="str" cm="1">
        <f t="array" ref="G836">IF(_xlfn.XLOOKUP(C836,customers!A835:$A$1001,customers!C835:$C$1001,,0)=0,"",(_xlfn.XLOOKUP(C836,customers!A835:$A$1001,customers!C835:$C$1001,,0)))</f>
        <v>nbroomern6@examiner.com</v>
      </c>
      <c r="H836" s="2" t="str">
        <f>_xlfn.XLOOKUP(C836,customers!$A$1:$A$1001,customers!$G$1:$G$1001,,0)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8">
        <f>INDEX([1]products!$A$1:$G$49,MATCH([1]orders!$D836,[1]products!$A$1:$A$49,0),MATCH([1]orders!K$1,[1]products!$A$1:$G$1,0))</f>
        <v>2.5</v>
      </c>
      <c r="L836" s="4">
        <f>INDEX(products!$A$1:$G$49,MATCH(orders!$D836,products!$A$1:$A$49,0),MATCH(orders!L$1,products!$A$1:$G$1,0))</f>
        <v>22.884999999999998</v>
      </c>
      <c r="M836" s="4">
        <f t="shared" si="39"/>
        <v>22.884999999999998</v>
      </c>
      <c r="N836" t="str">
        <f t="shared" si="40"/>
        <v>Арабика</v>
      </c>
      <c r="O836" t="str">
        <f t="shared" si="41"/>
        <v>Сильная</v>
      </c>
      <c r="P836" t="str">
        <f>_xlfn.XLOOKUP(orders[[#This Row],[Customer ID]],customers!$A$1:$A$1001,customers!$I$1:$I$1001,,0)</f>
        <v>No</v>
      </c>
    </row>
    <row r="837" spans="1:16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_xlfn.XLOOKUP(C837,customers!$A$1:$A$1001,customers!$B$1:$B$1001,,0)</f>
        <v>Konstantine Thoumasson</v>
      </c>
      <c r="G837" s="2" t="str" cm="1">
        <f t="array" ref="G837">IF(_xlfn.XLOOKUP(C837,customers!A836:$A$1001,customers!C836:$C$1001,,0)=0,"",(_xlfn.XLOOKUP(C837,customers!A836:$A$1001,customers!C836:$C$1001,,0)))</f>
        <v>kthoumassonn7@bloglovin.com</v>
      </c>
      <c r="H837" s="2" t="str">
        <f>_xlfn.XLOOKUP(C837,customers!$A$1:$A$1001,customers!$G$1:$G$1001,,0)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8">
        <f>INDEX([1]products!$A$1:$G$49,MATCH([1]orders!$D837,[1]products!$A$1:$A$49,0),MATCH([1]orders!K$1,[1]products!$A$1:$G$1,0))</f>
        <v>0.5</v>
      </c>
      <c r="L837" s="4">
        <f>INDEX(products!$A$1:$G$49,MATCH(orders!$D837,products!$A$1:$A$49,0),MATCH(orders!L$1,products!$A$1:$G$1,0))</f>
        <v>8.91</v>
      </c>
      <c r="M837" s="4">
        <f t="shared" si="39"/>
        <v>8.91</v>
      </c>
      <c r="N837" t="str">
        <f t="shared" si="40"/>
        <v>Эксцельса</v>
      </c>
      <c r="O837" t="str">
        <f t="shared" si="41"/>
        <v>Легкая</v>
      </c>
      <c r="P837" t="str">
        <f>_xlfn.XLOOKUP(orders[[#This Row],[Customer ID]],customers!$A$1:$A$1001,customers!$I$1:$I$1001,,0)</f>
        <v>Yes</v>
      </c>
    </row>
    <row r="838" spans="1:16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_xlfn.XLOOKUP(C838,customers!$A$1:$A$1001,customers!$B$1:$B$1001,,0)</f>
        <v>Frans Habbergham</v>
      </c>
      <c r="G838" s="2" t="str" cm="1">
        <f t="array" ref="G838">IF(_xlfn.XLOOKUP(C838,customers!A837:$A$1001,customers!C837:$C$1001,,0)=0,"",(_xlfn.XLOOKUP(C838,customers!A837:$A$1001,customers!C837:$C$1001,,0)))</f>
        <v>fhabberghamn8@discovery.com</v>
      </c>
      <c r="H838" s="2" t="str">
        <f>_xlfn.XLOOKUP(C838,customers!$A$1:$A$1001,customers!$G$1:$G$1001,,0)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8">
        <f>INDEX([1]products!$A$1:$G$49,MATCH([1]orders!$D838,[1]products!$A$1:$A$49,0),MATCH([1]orders!K$1,[1]products!$A$1:$G$1,0))</f>
        <v>0.2</v>
      </c>
      <c r="L838" s="4">
        <f>INDEX(products!$A$1:$G$49,MATCH(orders!$D838,products!$A$1:$A$49,0),MATCH(orders!L$1,products!$A$1:$G$1,0))</f>
        <v>2.9849999999999999</v>
      </c>
      <c r="M838" s="4">
        <f t="shared" si="39"/>
        <v>11.94</v>
      </c>
      <c r="N838" t="str">
        <f t="shared" si="40"/>
        <v>Арабика</v>
      </c>
      <c r="O838" t="str">
        <f t="shared" si="41"/>
        <v>Сильная</v>
      </c>
      <c r="P838" t="str">
        <f>_xlfn.XLOOKUP(orders[[#This Row],[Customer ID]],customers!$A$1:$A$1001,customers!$I$1:$I$1001,,0)</f>
        <v>No</v>
      </c>
    </row>
    <row r="839" spans="1:16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_xlfn.XLOOKUP(C839,customers!$A$1:$A$1001,customers!$B$1:$B$1001,,0)</f>
        <v>Allis Wilmore</v>
      </c>
      <c r="G839" s="2" t="e" cm="1">
        <f t="array" ref="G839">IF(_xlfn.XLOOKUP(C839,customers!A838:$A$1001,customers!C838:$C$1001,,0)=0,"",(_xlfn.XLOOKUP(C839,customers!A838:$A$1001,customers!C838:$C$1001,,0)))</f>
        <v>#N/A</v>
      </c>
      <c r="H839" s="2" t="str">
        <f>_xlfn.XLOOKUP(C839,customers!$A$1:$A$1001,customers!$G$1:$G$1001,,0)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8">
        <f>INDEX([1]products!$A$1:$G$49,MATCH([1]orders!$D839,[1]products!$A$1:$A$49,0),MATCH([1]orders!K$1,[1]products!$A$1:$G$1,0))</f>
        <v>2.5</v>
      </c>
      <c r="L839" s="4">
        <f>INDEX(products!$A$1:$G$49,MATCH(orders!$D839,products!$A$1:$A$49,0),MATCH(orders!L$1,products!$A$1:$G$1,0))</f>
        <v>33.464999999999996</v>
      </c>
      <c r="M839" s="4">
        <f t="shared" si="39"/>
        <v>100.39499999999998</v>
      </c>
      <c r="N839" t="str">
        <f t="shared" si="40"/>
        <v>Либерика</v>
      </c>
      <c r="O839" t="str">
        <f t="shared" si="41"/>
        <v>Средняя</v>
      </c>
      <c r="P839" t="str">
        <f>_xlfn.XLOOKUP(orders[[#This Row],[Customer ID]],customers!$A$1:$A$1001,customers!$I$1:$I$1001,,0)</f>
        <v>No</v>
      </c>
    </row>
    <row r="840" spans="1:16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_xlfn.XLOOKUP(C840,customers!$A$1:$A$1001,customers!$B$1:$B$1001,,0)</f>
        <v>Romain Avrashin</v>
      </c>
      <c r="G840" s="2" t="str" cm="1">
        <f t="array" ref="G840">IF(_xlfn.XLOOKUP(C840,customers!A839:$A$1001,customers!C839:$C$1001,,0)=0,"",(_xlfn.XLOOKUP(C840,customers!A839:$A$1001,customers!C839:$C$1001,,0)))</f>
        <v>ravrashinna@tamu.edu</v>
      </c>
      <c r="H840" s="2" t="str">
        <f>_xlfn.XLOOKUP(C840,customers!$A$1:$A$1001,customers!$G$1:$G$1001,,0)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8">
        <f>INDEX([1]products!$A$1:$G$49,MATCH([1]orders!$D840,[1]products!$A$1:$A$49,0),MATCH([1]orders!K$1,[1]products!$A$1:$G$1,0))</f>
        <v>2.5</v>
      </c>
      <c r="L840" s="4">
        <f>INDEX(products!$A$1:$G$49,MATCH(orders!$D840,products!$A$1:$A$49,0),MATCH(orders!L$1,products!$A$1:$G$1,0))</f>
        <v>22.884999999999998</v>
      </c>
      <c r="M840" s="4">
        <f t="shared" si="39"/>
        <v>114.42499999999998</v>
      </c>
      <c r="N840" t="str">
        <f t="shared" si="40"/>
        <v>Арабика</v>
      </c>
      <c r="O840" t="str">
        <f t="shared" si="41"/>
        <v>Сильная</v>
      </c>
      <c r="P840" t="str">
        <f>_xlfn.XLOOKUP(orders[[#This Row],[Customer ID]],customers!$A$1:$A$1001,customers!$I$1:$I$1001,,0)</f>
        <v>No</v>
      </c>
    </row>
    <row r="841" spans="1:16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_xlfn.XLOOKUP(C841,customers!$A$1:$A$1001,customers!$B$1:$B$1001,,0)</f>
        <v>Miran Doidge</v>
      </c>
      <c r="G841" s="2" t="str" cm="1">
        <f t="array" ref="G841">IF(_xlfn.XLOOKUP(C841,customers!A840:$A$1001,customers!C840:$C$1001,,0)=0,"",(_xlfn.XLOOKUP(C841,customers!A840:$A$1001,customers!C840:$C$1001,,0)))</f>
        <v>mdoidgenb@etsy.com</v>
      </c>
      <c r="H841" s="2" t="str">
        <f>_xlfn.XLOOKUP(C841,customers!$A$1:$A$1001,customers!$G$1:$G$1001,,0)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8">
        <f>INDEX([1]products!$A$1:$G$49,MATCH([1]orders!$D841,[1]products!$A$1:$A$49,0),MATCH([1]orders!K$1,[1]products!$A$1:$G$1,0))</f>
        <v>0.5</v>
      </c>
      <c r="L841" s="4">
        <f>INDEX(products!$A$1:$G$49,MATCH(orders!$D841,products!$A$1:$A$49,0),MATCH(orders!L$1,products!$A$1:$G$1,0))</f>
        <v>8.25</v>
      </c>
      <c r="M841" s="4">
        <f t="shared" si="39"/>
        <v>41.25</v>
      </c>
      <c r="N841" t="str">
        <f t="shared" si="40"/>
        <v>Эксцельса</v>
      </c>
      <c r="O841" t="str">
        <f t="shared" si="41"/>
        <v>Средняя</v>
      </c>
      <c r="P841" t="str">
        <f>_xlfn.XLOOKUP(orders[[#This Row],[Customer ID]],customers!$A$1:$A$1001,customers!$I$1:$I$1001,,0)</f>
        <v>No</v>
      </c>
    </row>
    <row r="842" spans="1:16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_xlfn.XLOOKUP(C842,customers!$A$1:$A$1001,customers!$B$1:$B$1001,,0)</f>
        <v>Janeva Edinboro</v>
      </c>
      <c r="G842" s="2" t="str" cm="1">
        <f t="array" ref="G842">IF(_xlfn.XLOOKUP(C842,customers!A841:$A$1001,customers!C841:$C$1001,,0)=0,"",(_xlfn.XLOOKUP(C842,customers!A841:$A$1001,customers!C841:$C$1001,,0)))</f>
        <v>jedinboronc@reverbnation.com</v>
      </c>
      <c r="H842" s="2" t="str">
        <f>_xlfn.XLOOKUP(C842,customers!$A$1:$A$1001,customers!$G$1:$G$1001,,0)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8">
        <f>INDEX([1]products!$A$1:$G$49,MATCH([1]orders!$D842,[1]products!$A$1:$A$49,0),MATCH([1]orders!K$1,[1]products!$A$1:$G$1,0))</f>
        <v>0.5</v>
      </c>
      <c r="L842" s="4">
        <f>INDEX(products!$A$1:$G$49,MATCH(orders!$D842,products!$A$1:$A$49,0),MATCH(orders!L$1,products!$A$1:$G$1,0))</f>
        <v>7.169999999999999</v>
      </c>
      <c r="M842" s="4">
        <f t="shared" si="39"/>
        <v>28.679999999999996</v>
      </c>
      <c r="N842" t="str">
        <f t="shared" si="40"/>
        <v>Робуста</v>
      </c>
      <c r="O842" t="str">
        <f t="shared" si="41"/>
        <v>Легкая</v>
      </c>
      <c r="P842" t="str">
        <f>_xlfn.XLOOKUP(orders[[#This Row],[Customer ID]],customers!$A$1:$A$1001,customers!$I$1:$I$1001,,0)</f>
        <v>Yes</v>
      </c>
    </row>
    <row r="843" spans="1:16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_xlfn.XLOOKUP(C843,customers!$A$1:$A$1001,customers!$B$1:$B$1001,,0)</f>
        <v>Trumaine Tewelson</v>
      </c>
      <c r="G843" s="2" t="str" cm="1">
        <f t="array" ref="G843">IF(_xlfn.XLOOKUP(C843,customers!A842:$A$1001,customers!C842:$C$1001,,0)=0,"",(_xlfn.XLOOKUP(C843,customers!A842:$A$1001,customers!C842:$C$1001,,0)))</f>
        <v>ttewelsonnd@cdbaby.com</v>
      </c>
      <c r="H843" s="2" t="str">
        <f>_xlfn.XLOOKUP(C843,customers!$A$1:$A$1001,customers!$G$1:$G$1001,,0)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8">
        <f>INDEX([1]products!$A$1:$G$49,MATCH([1]orders!$D843,[1]products!$A$1:$A$49,0),MATCH([1]orders!K$1,[1]products!$A$1:$G$1,0))</f>
        <v>0.2</v>
      </c>
      <c r="L843" s="4">
        <f>INDEX(products!$A$1:$G$49,MATCH(orders!$D843,products!$A$1:$A$49,0),MATCH(orders!L$1,products!$A$1:$G$1,0))</f>
        <v>4.3650000000000002</v>
      </c>
      <c r="M843" s="4">
        <f t="shared" si="39"/>
        <v>4.3650000000000002</v>
      </c>
      <c r="N843" t="str">
        <f t="shared" si="40"/>
        <v>Либерика</v>
      </c>
      <c r="O843" t="str">
        <f t="shared" si="41"/>
        <v>Средняя</v>
      </c>
      <c r="P843" t="str">
        <f>_xlfn.XLOOKUP(orders[[#This Row],[Customer ID]],customers!$A$1:$A$1001,customers!$I$1:$I$1001,,0)</f>
        <v>No</v>
      </c>
    </row>
    <row r="844" spans="1:16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_xlfn.XLOOKUP(C844,customers!$A$1:$A$1001,customers!$B$1:$B$1001,,0)</f>
        <v>Odelia Skerme</v>
      </c>
      <c r="G844" s="2" t="e" cm="1">
        <f t="array" ref="G844">IF(_xlfn.XLOOKUP(C844,customers!A843:$A$1001,customers!C843:$C$1001,,0)=0,"",(_xlfn.XLOOKUP(C844,customers!A843:$A$1001,customers!C843:$C$1001,,0)))</f>
        <v>#N/A</v>
      </c>
      <c r="H844" s="2" t="str">
        <f>_xlfn.XLOOKUP(C844,customers!$A$1:$A$1001,customers!$G$1:$G$1001,,0)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8">
        <f>INDEX([1]products!$A$1:$G$49,MATCH([1]orders!$D844,[1]products!$A$1:$A$49,0),MATCH([1]orders!K$1,[1]products!$A$1:$G$1,0))</f>
        <v>0.2</v>
      </c>
      <c r="L844" s="4">
        <f>INDEX(products!$A$1:$G$49,MATCH(orders!$D844,products!$A$1:$A$49,0),MATCH(orders!L$1,products!$A$1:$G$1,0))</f>
        <v>4.125</v>
      </c>
      <c r="M844" s="4">
        <f t="shared" si="39"/>
        <v>8.25</v>
      </c>
      <c r="N844" t="str">
        <f t="shared" si="40"/>
        <v>Эксцельса</v>
      </c>
      <c r="O844" t="str">
        <f t="shared" si="41"/>
        <v>Средняя</v>
      </c>
      <c r="P844" t="str">
        <f>_xlfn.XLOOKUP(orders[[#This Row],[Customer ID]],customers!$A$1:$A$1001,customers!$I$1:$I$1001,,0)</f>
        <v>Yes</v>
      </c>
    </row>
    <row r="845" spans="1:16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_xlfn.XLOOKUP(C845,customers!$A$1:$A$1001,customers!$B$1:$B$1001,,0)</f>
        <v>De Drewitt</v>
      </c>
      <c r="G845" s="2" t="str" cm="1">
        <f t="array" ref="G845">IF(_xlfn.XLOOKUP(C845,customers!A844:$A$1001,customers!C844:$C$1001,,0)=0,"",(_xlfn.XLOOKUP(C845,customers!A844:$A$1001,customers!C844:$C$1001,,0)))</f>
        <v>ddrewittnf@mapquest.com</v>
      </c>
      <c r="H845" s="2" t="str">
        <f>_xlfn.XLOOKUP(C845,customers!$A$1:$A$1001,customers!$G$1:$G$1001,,0)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8">
        <f>INDEX([1]products!$A$1:$G$49,MATCH([1]orders!$D845,[1]products!$A$1:$A$49,0),MATCH([1]orders!K$1,[1]products!$A$1:$G$1,0))</f>
        <v>0.2</v>
      </c>
      <c r="L845" s="4">
        <f>INDEX(products!$A$1:$G$49,MATCH(orders!$D845,products!$A$1:$A$49,0),MATCH(orders!L$1,products!$A$1:$G$1,0))</f>
        <v>4.125</v>
      </c>
      <c r="M845" s="4">
        <f t="shared" si="39"/>
        <v>8.25</v>
      </c>
      <c r="N845" t="str">
        <f t="shared" si="40"/>
        <v>Эксцельса</v>
      </c>
      <c r="O845" t="str">
        <f t="shared" si="41"/>
        <v>Средняя</v>
      </c>
      <c r="P845" t="str">
        <f>_xlfn.XLOOKUP(orders[[#This Row],[Customer ID]],customers!$A$1:$A$1001,customers!$I$1:$I$1001,,0)</f>
        <v>Yes</v>
      </c>
    </row>
    <row r="846" spans="1:16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_xlfn.XLOOKUP(C846,customers!$A$1:$A$1001,customers!$B$1:$B$1001,,0)</f>
        <v>Adelheid Gladhill</v>
      </c>
      <c r="G846" s="2" t="str" cm="1">
        <f t="array" ref="G846">IF(_xlfn.XLOOKUP(C846,customers!A845:$A$1001,customers!C845:$C$1001,,0)=0,"",(_xlfn.XLOOKUP(C846,customers!A845:$A$1001,customers!C845:$C$1001,,0)))</f>
        <v>agladhillng@stanford.edu</v>
      </c>
      <c r="H846" s="2" t="str">
        <f>_xlfn.XLOOKUP(C846,customers!$A$1:$A$1001,customers!$G$1:$G$1001,,0)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8">
        <f>INDEX([1]products!$A$1:$G$49,MATCH([1]orders!$D846,[1]products!$A$1:$A$49,0),MATCH([1]orders!K$1,[1]products!$A$1:$G$1,0))</f>
        <v>0.5</v>
      </c>
      <c r="L846" s="4">
        <f>INDEX(products!$A$1:$G$49,MATCH(orders!$D846,products!$A$1:$A$49,0),MATCH(orders!L$1,products!$A$1:$G$1,0))</f>
        <v>5.97</v>
      </c>
      <c r="M846" s="4">
        <f t="shared" si="39"/>
        <v>35.82</v>
      </c>
      <c r="N846" t="str">
        <f t="shared" si="40"/>
        <v>Арабика</v>
      </c>
      <c r="O846" t="str">
        <f t="shared" si="41"/>
        <v>Сильная</v>
      </c>
      <c r="P846" t="str">
        <f>_xlfn.XLOOKUP(orders[[#This Row],[Customer ID]],customers!$A$1:$A$1001,customers!$I$1:$I$1001,,0)</f>
        <v>Yes</v>
      </c>
    </row>
    <row r="847" spans="1:16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_xlfn.XLOOKUP(C847,customers!$A$1:$A$1001,customers!$B$1:$B$1001,,0)</f>
        <v>Murielle Lorinez</v>
      </c>
      <c r="G847" s="2" t="str" cm="1">
        <f t="array" ref="G847">IF(_xlfn.XLOOKUP(C847,customers!A846:$A$1001,customers!C846:$C$1001,,0)=0,"",(_xlfn.XLOOKUP(C847,customers!A846:$A$1001,customers!C846:$C$1001,,0)))</f>
        <v>mlorineznh@whitehouse.gov</v>
      </c>
      <c r="H847" s="2" t="str">
        <f>_xlfn.XLOOKUP(C847,customers!$A$1:$A$1001,customers!$G$1:$G$1001,,0)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8">
        <f>INDEX([1]products!$A$1:$G$49,MATCH([1]orders!$D847,[1]products!$A$1:$A$49,0),MATCH([1]orders!K$1,[1]products!$A$1:$G$1,0))</f>
        <v>2.5</v>
      </c>
      <c r="L847" s="4">
        <f>INDEX(products!$A$1:$G$49,MATCH(orders!$D847,products!$A$1:$A$49,0),MATCH(orders!L$1,products!$A$1:$G$1,0))</f>
        <v>27.945</v>
      </c>
      <c r="M847" s="4">
        <f t="shared" si="39"/>
        <v>167.67000000000002</v>
      </c>
      <c r="N847" t="str">
        <f t="shared" si="40"/>
        <v>Эксцельса</v>
      </c>
      <c r="O847" t="str">
        <f t="shared" si="41"/>
        <v>Сильная</v>
      </c>
      <c r="P847" t="str">
        <f>_xlfn.XLOOKUP(orders[[#This Row],[Customer ID]],customers!$A$1:$A$1001,customers!$I$1:$I$1001,,0)</f>
        <v>No</v>
      </c>
    </row>
    <row r="848" spans="1:16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_xlfn.XLOOKUP(C848,customers!$A$1:$A$1001,customers!$B$1:$B$1001,,0)</f>
        <v>Edin Mathe</v>
      </c>
      <c r="G848" s="2" t="str" cm="1">
        <f t="array" ref="G848">IF(_xlfn.XLOOKUP(C848,customers!A847:$A$1001,customers!C847:$C$1001,,0)=0,"",(_xlfn.XLOOKUP(C848,customers!A847:$A$1001,customers!C847:$C$1001,,0)))</f>
        <v/>
      </c>
      <c r="H848" s="2" t="str">
        <f>_xlfn.XLOOKUP(C848,customers!$A$1:$A$1001,customers!$G$1:$G$1001,,0)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8">
        <f>INDEX([1]products!$A$1:$G$49,MATCH([1]orders!$D848,[1]products!$A$1:$A$49,0),MATCH([1]orders!K$1,[1]products!$A$1:$G$1,0))</f>
        <v>2.5</v>
      </c>
      <c r="L848" s="4">
        <f>INDEX(products!$A$1:$G$49,MATCH(orders!$D848,products!$A$1:$A$49,0),MATCH(orders!L$1,products!$A$1:$G$1,0))</f>
        <v>25.874999999999996</v>
      </c>
      <c r="M848" s="4">
        <f t="shared" si="39"/>
        <v>51.749999999999993</v>
      </c>
      <c r="N848" t="str">
        <f t="shared" si="40"/>
        <v>Арабика</v>
      </c>
      <c r="O848" t="str">
        <f t="shared" si="41"/>
        <v>Средняя</v>
      </c>
      <c r="P848" t="str">
        <f>_xlfn.XLOOKUP(orders[[#This Row],[Customer ID]],customers!$A$1:$A$1001,customers!$I$1:$I$1001,,0)</f>
        <v>Yes</v>
      </c>
    </row>
    <row r="849" spans="1:16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_xlfn.XLOOKUP(C849,customers!$A$1:$A$1001,customers!$B$1:$B$1001,,0)</f>
        <v>Mordy Van Der Vlies</v>
      </c>
      <c r="G849" s="2" t="str" cm="1">
        <f t="array" ref="G849">IF(_xlfn.XLOOKUP(C849,customers!A848:$A$1001,customers!C848:$C$1001,,0)=0,"",(_xlfn.XLOOKUP(C849,customers!A848:$A$1001,customers!C848:$C$1001,,0)))</f>
        <v>mvannj@wikipedia.org</v>
      </c>
      <c r="H849" s="2" t="str">
        <f>_xlfn.XLOOKUP(C849,customers!$A$1:$A$1001,customers!$G$1:$G$1001,,0)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8">
        <f>INDEX([1]products!$A$1:$G$49,MATCH([1]orders!$D849,[1]products!$A$1:$A$49,0),MATCH([1]orders!K$1,[1]products!$A$1:$G$1,0))</f>
        <v>0.2</v>
      </c>
      <c r="L849" s="4">
        <f>INDEX(products!$A$1:$G$49,MATCH(orders!$D849,products!$A$1:$A$49,0),MATCH(orders!L$1,products!$A$1:$G$1,0))</f>
        <v>2.9849999999999999</v>
      </c>
      <c r="M849" s="4">
        <f t="shared" si="39"/>
        <v>8.9550000000000001</v>
      </c>
      <c r="N849" t="str">
        <f t="shared" si="40"/>
        <v>Арабика</v>
      </c>
      <c r="O849" t="str">
        <f t="shared" si="41"/>
        <v>Сильная</v>
      </c>
      <c r="P849" t="str">
        <f>_xlfn.XLOOKUP(orders[[#This Row],[Customer ID]],customers!$A$1:$A$1001,customers!$I$1:$I$1001,,0)</f>
        <v>Yes</v>
      </c>
    </row>
    <row r="850" spans="1:16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_xlfn.XLOOKUP(C850,customers!$A$1:$A$1001,customers!$B$1:$B$1001,,0)</f>
        <v>Spencer Wastell</v>
      </c>
      <c r="G850" s="2" t="str" cm="1">
        <f t="array" ref="G850">IF(_xlfn.XLOOKUP(C850,customers!A849:$A$1001,customers!C849:$C$1001,,0)=0,"",(_xlfn.XLOOKUP(C850,customers!A849:$A$1001,customers!C849:$C$1001,,0)))</f>
        <v/>
      </c>
      <c r="H850" s="2" t="str">
        <f>_xlfn.XLOOKUP(C850,customers!$A$1:$A$1001,customers!$G$1:$G$1001,,0)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8">
        <f>INDEX([1]products!$A$1:$G$49,MATCH([1]orders!$D850,[1]products!$A$1:$A$49,0),MATCH([1]orders!K$1,[1]products!$A$1:$G$1,0))</f>
        <v>0.5</v>
      </c>
      <c r="L850" s="4">
        <f>INDEX(products!$A$1:$G$49,MATCH(orders!$D850,products!$A$1:$A$49,0),MATCH(orders!L$1,products!$A$1:$G$1,0))</f>
        <v>8.91</v>
      </c>
      <c r="M850" s="4">
        <f t="shared" si="39"/>
        <v>53.46</v>
      </c>
      <c r="N850" t="str">
        <f t="shared" si="40"/>
        <v>Эксцельса</v>
      </c>
      <c r="O850" t="str">
        <f t="shared" si="41"/>
        <v>Легкая</v>
      </c>
      <c r="P850" t="str">
        <f>_xlfn.XLOOKUP(orders[[#This Row],[Customer ID]],customers!$A$1:$A$1001,customers!$I$1:$I$1001,,0)</f>
        <v>No</v>
      </c>
    </row>
    <row r="851" spans="1:16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_xlfn.XLOOKUP(C851,customers!$A$1:$A$1001,customers!$B$1:$B$1001,,0)</f>
        <v>Jemimah Ethelston</v>
      </c>
      <c r="G851" s="2" t="str" cm="1">
        <f t="array" ref="G851">IF(_xlfn.XLOOKUP(C851,customers!A850:$A$1001,customers!C850:$C$1001,,0)=0,"",(_xlfn.XLOOKUP(C851,customers!A850:$A$1001,customers!C850:$C$1001,,0)))</f>
        <v>jethelstonnl@creativecommons.org</v>
      </c>
      <c r="H851" s="2" t="str">
        <f>_xlfn.XLOOKUP(C851,customers!$A$1:$A$1001,customers!$G$1:$G$1001,,0)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8">
        <f>INDEX([1]products!$A$1:$G$49,MATCH([1]orders!$D851,[1]products!$A$1:$A$49,0),MATCH([1]orders!K$1,[1]products!$A$1:$G$1,0))</f>
        <v>0.2</v>
      </c>
      <c r="L851" s="4">
        <f>INDEX(products!$A$1:$G$49,MATCH(orders!$D851,products!$A$1:$A$49,0),MATCH(orders!L$1,products!$A$1:$G$1,0))</f>
        <v>3.8849999999999998</v>
      </c>
      <c r="M851" s="4">
        <f t="shared" si="39"/>
        <v>23.31</v>
      </c>
      <c r="N851" t="str">
        <f t="shared" si="40"/>
        <v>Арабика</v>
      </c>
      <c r="O851" t="str">
        <f t="shared" si="41"/>
        <v>Легкая</v>
      </c>
      <c r="P851" t="str">
        <f>_xlfn.XLOOKUP(orders[[#This Row],[Customer ID]],customers!$A$1:$A$1001,customers!$I$1:$I$1001,,0)</f>
        <v>Yes</v>
      </c>
    </row>
    <row r="852" spans="1:16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_xlfn.XLOOKUP(C852,customers!$A$1:$A$1001,customers!$B$1:$B$1001,,0)</f>
        <v>Jemimah Ethelston</v>
      </c>
      <c r="G852" s="2" t="str" cm="1">
        <f t="array" ref="G852">IF(_xlfn.XLOOKUP(C852,customers!A851:$A$1001,customers!C851:$C$1001,,0)=0,"",(_xlfn.XLOOKUP(C852,customers!A851:$A$1001,customers!C851:$C$1001,,0)))</f>
        <v>jethelstonnl@creativecommons.org</v>
      </c>
      <c r="H852" s="2" t="str">
        <f>_xlfn.XLOOKUP(C852,customers!$A$1:$A$1001,customers!$G$1:$G$1001,,0)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8">
        <f>INDEX([1]products!$A$1:$G$49,MATCH([1]orders!$D852,[1]products!$A$1:$A$49,0),MATCH([1]orders!K$1,[1]products!$A$1:$G$1,0))</f>
        <v>0.2</v>
      </c>
      <c r="L852" s="4">
        <f>INDEX(products!$A$1:$G$49,MATCH(orders!$D852,products!$A$1:$A$49,0),MATCH(orders!L$1,products!$A$1:$G$1,0))</f>
        <v>3.375</v>
      </c>
      <c r="M852" s="4">
        <f t="shared" si="39"/>
        <v>6.75</v>
      </c>
      <c r="N852" t="str">
        <f t="shared" si="40"/>
        <v>Арабика</v>
      </c>
      <c r="O852" t="str">
        <f t="shared" si="41"/>
        <v>Средняя</v>
      </c>
      <c r="P852" t="str">
        <f>_xlfn.XLOOKUP(orders[[#This Row],[Customer ID]],customers!$A$1:$A$1001,customers!$I$1:$I$1001,,0)</f>
        <v>Yes</v>
      </c>
    </row>
    <row r="853" spans="1:16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_xlfn.XLOOKUP(C853,customers!$A$1:$A$1001,customers!$B$1:$B$1001,,0)</f>
        <v>Perice Eberz</v>
      </c>
      <c r="G853" s="2" t="str" cm="1">
        <f t="array" ref="G853">IF(_xlfn.XLOOKUP(C853,customers!A852:$A$1001,customers!C852:$C$1001,,0)=0,"",(_xlfn.XLOOKUP(C853,customers!A852:$A$1001,customers!C852:$C$1001,,0)))</f>
        <v>peberznn@woothemes.com</v>
      </c>
      <c r="H853" s="2" t="str">
        <f>_xlfn.XLOOKUP(C853,customers!$A$1:$A$1001,customers!$G$1:$G$1001,,0)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8">
        <f>INDEX([1]products!$A$1:$G$49,MATCH([1]orders!$D853,[1]products!$A$1:$A$49,0),MATCH([1]orders!K$1,[1]products!$A$1:$G$1,0))</f>
        <v>0.5</v>
      </c>
      <c r="L853" s="4">
        <f>INDEX(products!$A$1:$G$49,MATCH(orders!$D853,products!$A$1:$A$49,0),MATCH(orders!L$1,products!$A$1:$G$1,0))</f>
        <v>7.77</v>
      </c>
      <c r="M853" s="4">
        <f t="shared" si="39"/>
        <v>7.77</v>
      </c>
      <c r="N853" t="str">
        <f t="shared" si="40"/>
        <v>Либерика</v>
      </c>
      <c r="O853" t="str">
        <f t="shared" si="41"/>
        <v>Сильная</v>
      </c>
      <c r="P853" t="str">
        <f>_xlfn.XLOOKUP(orders[[#This Row],[Customer ID]],customers!$A$1:$A$1001,customers!$I$1:$I$1001,,0)</f>
        <v>Yes</v>
      </c>
    </row>
    <row r="854" spans="1:16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_xlfn.XLOOKUP(C854,customers!$A$1:$A$1001,customers!$B$1:$B$1001,,0)</f>
        <v>Bear Gaish</v>
      </c>
      <c r="G854" s="2" t="str" cm="1">
        <f t="array" ref="G854">IF(_xlfn.XLOOKUP(C854,customers!A853:$A$1001,customers!C853:$C$1001,,0)=0,"",(_xlfn.XLOOKUP(C854,customers!A853:$A$1001,customers!C853:$C$1001,,0)))</f>
        <v>bgaishno@altervista.org</v>
      </c>
      <c r="H854" s="2" t="str">
        <f>_xlfn.XLOOKUP(C854,customers!$A$1:$A$1001,customers!$G$1:$G$1001,,0)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8">
        <f>INDEX([1]products!$A$1:$G$49,MATCH([1]orders!$D854,[1]products!$A$1:$A$49,0),MATCH([1]orders!K$1,[1]products!$A$1:$G$1,0))</f>
        <v>2.5</v>
      </c>
      <c r="L854" s="4">
        <f>INDEX(products!$A$1:$G$49,MATCH(orders!$D854,products!$A$1:$A$49,0),MATCH(orders!L$1,products!$A$1:$G$1,0))</f>
        <v>29.784999999999997</v>
      </c>
      <c r="M854" s="4">
        <f t="shared" si="39"/>
        <v>119.13999999999999</v>
      </c>
      <c r="N854" t="str">
        <f t="shared" si="40"/>
        <v>Либерика</v>
      </c>
      <c r="O854" t="str">
        <f t="shared" si="41"/>
        <v>Сильная</v>
      </c>
      <c r="P854" t="str">
        <f>_xlfn.XLOOKUP(orders[[#This Row],[Customer ID]],customers!$A$1:$A$1001,customers!$I$1:$I$1001,,0)</f>
        <v>Yes</v>
      </c>
    </row>
    <row r="855" spans="1:16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_xlfn.XLOOKUP(C855,customers!$A$1:$A$1001,customers!$B$1:$B$1001,,0)</f>
        <v>Lynnea Danton</v>
      </c>
      <c r="G855" s="2" t="str" cm="1">
        <f t="array" ref="G855">IF(_xlfn.XLOOKUP(C855,customers!A854:$A$1001,customers!C854:$C$1001,,0)=0,"",(_xlfn.XLOOKUP(C855,customers!A854:$A$1001,customers!C854:$C$1001,,0)))</f>
        <v>ldantonnp@miitbeian.gov.cn</v>
      </c>
      <c r="H855" s="2" t="str">
        <f>_xlfn.XLOOKUP(C855,customers!$A$1:$A$1001,customers!$G$1:$G$1001,,0)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8">
        <f>INDEX([1]products!$A$1:$G$49,MATCH([1]orders!$D855,[1]products!$A$1:$A$49,0),MATCH([1]orders!K$1,[1]products!$A$1:$G$1,0))</f>
        <v>1</v>
      </c>
      <c r="L855" s="4">
        <f>INDEX(products!$A$1:$G$49,MATCH(orders!$D855,products!$A$1:$A$49,0),MATCH(orders!L$1,products!$A$1:$G$1,0))</f>
        <v>9.9499999999999993</v>
      </c>
      <c r="M855" s="4">
        <f t="shared" si="39"/>
        <v>19.899999999999999</v>
      </c>
      <c r="N855" t="str">
        <f t="shared" si="40"/>
        <v>Арабика</v>
      </c>
      <c r="O855" t="str">
        <f t="shared" si="41"/>
        <v>Сильная</v>
      </c>
      <c r="P855" t="str">
        <f>_xlfn.XLOOKUP(orders[[#This Row],[Customer ID]],customers!$A$1:$A$1001,customers!$I$1:$I$1001,,0)</f>
        <v>No</v>
      </c>
    </row>
    <row r="856" spans="1:16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_xlfn.XLOOKUP(C856,customers!$A$1:$A$1001,customers!$B$1:$B$1001,,0)</f>
        <v>Skipton Morrall</v>
      </c>
      <c r="G856" s="2" t="str" cm="1">
        <f t="array" ref="G856">IF(_xlfn.XLOOKUP(C856,customers!A855:$A$1001,customers!C855:$C$1001,,0)=0,"",(_xlfn.XLOOKUP(C856,customers!A855:$A$1001,customers!C855:$C$1001,,0)))</f>
        <v>smorrallnq@answers.com</v>
      </c>
      <c r="H856" s="2" t="str">
        <f>_xlfn.XLOOKUP(C856,customers!$A$1:$A$1001,customers!$G$1:$G$1001,,0)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8">
        <f>INDEX([1]products!$A$1:$G$49,MATCH([1]orders!$D856,[1]products!$A$1:$A$49,0),MATCH([1]orders!K$1,[1]products!$A$1:$G$1,0))</f>
        <v>0.5</v>
      </c>
      <c r="L856" s="4">
        <f>INDEX(products!$A$1:$G$49,MATCH(orders!$D856,products!$A$1:$A$49,0),MATCH(orders!L$1,products!$A$1:$G$1,0))</f>
        <v>7.169999999999999</v>
      </c>
      <c r="M856" s="4">
        <f t="shared" si="39"/>
        <v>35.849999999999994</v>
      </c>
      <c r="N856" t="str">
        <f t="shared" si="40"/>
        <v>Робуста</v>
      </c>
      <c r="O856" t="str">
        <f t="shared" si="41"/>
        <v>Легкая</v>
      </c>
      <c r="P856" t="str">
        <f>_xlfn.XLOOKUP(orders[[#This Row],[Customer ID]],customers!$A$1:$A$1001,customers!$I$1:$I$1001,,0)</f>
        <v>Yes</v>
      </c>
    </row>
    <row r="857" spans="1:16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_xlfn.XLOOKUP(C857,customers!$A$1:$A$1001,customers!$B$1:$B$1001,,0)</f>
        <v>Devan Crownshaw</v>
      </c>
      <c r="G857" s="2" t="str" cm="1">
        <f t="array" ref="G857">IF(_xlfn.XLOOKUP(C857,customers!A856:$A$1001,customers!C856:$C$1001,,0)=0,"",(_xlfn.XLOOKUP(C857,customers!A856:$A$1001,customers!C856:$C$1001,,0)))</f>
        <v>dcrownshawnr@photobucket.com</v>
      </c>
      <c r="H857" s="2" t="str">
        <f>_xlfn.XLOOKUP(C857,customers!$A$1:$A$1001,customers!$G$1:$G$1001,,0)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8">
        <f>INDEX([1]products!$A$1:$G$49,MATCH([1]orders!$D857,[1]products!$A$1:$A$49,0),MATCH([1]orders!K$1,[1]products!$A$1:$G$1,0))</f>
        <v>2.5</v>
      </c>
      <c r="L857" s="4">
        <f>INDEX(products!$A$1:$G$49,MATCH(orders!$D857,products!$A$1:$A$49,0),MATCH(orders!L$1,products!$A$1:$G$1,0))</f>
        <v>29.784999999999997</v>
      </c>
      <c r="M857" s="4">
        <f t="shared" si="39"/>
        <v>89.35499999999999</v>
      </c>
      <c r="N857" t="str">
        <f t="shared" si="40"/>
        <v>Либерика</v>
      </c>
      <c r="O857" t="str">
        <f t="shared" si="41"/>
        <v>Сильная</v>
      </c>
      <c r="P857" t="str">
        <f>_xlfn.XLOOKUP(orders[[#This Row],[Customer ID]],customers!$A$1:$A$1001,customers!$I$1:$I$1001,,0)</f>
        <v>No</v>
      </c>
    </row>
    <row r="858" spans="1:16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_xlfn.XLOOKUP(C858,customers!$A$1:$A$1001,customers!$B$1:$B$1001,,0)</f>
        <v>Odelia Skerme</v>
      </c>
      <c r="G858" s="2" t="e" cm="1">
        <f t="array" ref="G858">IF(_xlfn.XLOOKUP(C858,customers!A857:$A$1001,customers!C857:$C$1001,,0)=0,"",(_xlfn.XLOOKUP(C858,customers!A857:$A$1001,customers!C857:$C$1001,,0)))</f>
        <v>#N/A</v>
      </c>
      <c r="H858" s="2" t="str">
        <f>_xlfn.XLOOKUP(C858,customers!$A$1:$A$1001,customers!$G$1:$G$1001,,0)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8">
        <f>INDEX([1]products!$A$1:$G$49,MATCH([1]orders!$D858,[1]products!$A$1:$A$49,0),MATCH([1]orders!K$1,[1]products!$A$1:$G$1,0))</f>
        <v>0.2</v>
      </c>
      <c r="L858" s="4">
        <f>INDEX(products!$A$1:$G$49,MATCH(orders!$D858,products!$A$1:$A$49,0),MATCH(orders!L$1,products!$A$1:$G$1,0))</f>
        <v>4.3650000000000002</v>
      </c>
      <c r="M858" s="4">
        <f t="shared" si="39"/>
        <v>8.73</v>
      </c>
      <c r="N858" t="str">
        <f t="shared" si="40"/>
        <v>Либерика</v>
      </c>
      <c r="O858" t="str">
        <f t="shared" si="41"/>
        <v>Средняя</v>
      </c>
      <c r="P858" t="str">
        <f>_xlfn.XLOOKUP(orders[[#This Row],[Customer ID]],customers!$A$1:$A$1001,customers!$I$1:$I$1001,,0)</f>
        <v>Yes</v>
      </c>
    </row>
    <row r="859" spans="1:16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_xlfn.XLOOKUP(C859,customers!$A$1:$A$1001,customers!$B$1:$B$1001,,0)</f>
        <v>Joceline Reddoch</v>
      </c>
      <c r="G859" s="2" t="str" cm="1">
        <f t="array" ref="G859">IF(_xlfn.XLOOKUP(C859,customers!A858:$A$1001,customers!C858:$C$1001,,0)=0,"",(_xlfn.XLOOKUP(C859,customers!A858:$A$1001,customers!C858:$C$1001,,0)))</f>
        <v>jreddochnt@sun.com</v>
      </c>
      <c r="H859" s="2" t="str">
        <f>_xlfn.XLOOKUP(C859,customers!$A$1:$A$1001,customers!$G$1:$G$1001,,0)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8">
        <f>INDEX([1]products!$A$1:$G$49,MATCH([1]orders!$D859,[1]products!$A$1:$A$49,0),MATCH([1]orders!K$1,[1]products!$A$1:$G$1,0))</f>
        <v>2.5</v>
      </c>
      <c r="L859" s="4">
        <f>INDEX(products!$A$1:$G$49,MATCH(orders!$D859,products!$A$1:$A$49,0),MATCH(orders!L$1,products!$A$1:$G$1,0))</f>
        <v>27.484999999999996</v>
      </c>
      <c r="M859" s="4">
        <f t="shared" si="39"/>
        <v>137.42499999999998</v>
      </c>
      <c r="N859" t="str">
        <f t="shared" si="40"/>
        <v>Робуста</v>
      </c>
      <c r="O859" t="str">
        <f t="shared" si="41"/>
        <v>Легкая</v>
      </c>
      <c r="P859" t="str">
        <f>_xlfn.XLOOKUP(orders[[#This Row],[Customer ID]],customers!$A$1:$A$1001,customers!$I$1:$I$1001,,0)</f>
        <v>No</v>
      </c>
    </row>
    <row r="860" spans="1:16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_xlfn.XLOOKUP(C860,customers!$A$1:$A$1001,customers!$B$1:$B$1001,,0)</f>
        <v>Shelley Titley</v>
      </c>
      <c r="G860" s="2" t="str" cm="1">
        <f t="array" ref="G860">IF(_xlfn.XLOOKUP(C860,customers!A859:$A$1001,customers!C859:$C$1001,,0)=0,"",(_xlfn.XLOOKUP(C860,customers!A859:$A$1001,customers!C859:$C$1001,,0)))</f>
        <v>stitleynu@whitehouse.gov</v>
      </c>
      <c r="H860" s="2" t="str">
        <f>_xlfn.XLOOKUP(C860,customers!$A$1:$A$1001,customers!$G$1:$G$1001,,0)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8">
        <f>INDEX([1]products!$A$1:$G$49,MATCH([1]orders!$D860,[1]products!$A$1:$A$49,0),MATCH([1]orders!K$1,[1]products!$A$1:$G$1,0))</f>
        <v>0.5</v>
      </c>
      <c r="L860" s="4">
        <f>INDEX(products!$A$1:$G$49,MATCH(orders!$D860,products!$A$1:$A$49,0),MATCH(orders!L$1,products!$A$1:$G$1,0))</f>
        <v>8.73</v>
      </c>
      <c r="M860" s="4">
        <f t="shared" si="39"/>
        <v>34.92</v>
      </c>
      <c r="N860" t="str">
        <f t="shared" si="40"/>
        <v>Либерика</v>
      </c>
      <c r="O860" t="str">
        <f t="shared" si="41"/>
        <v>Средняя</v>
      </c>
      <c r="P860" t="str">
        <f>_xlfn.XLOOKUP(orders[[#This Row],[Customer ID]],customers!$A$1:$A$1001,customers!$I$1:$I$1001,,0)</f>
        <v>No</v>
      </c>
    </row>
    <row r="861" spans="1:16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_xlfn.XLOOKUP(C861,customers!$A$1:$A$1001,customers!$B$1:$B$1001,,0)</f>
        <v>Redd Simao</v>
      </c>
      <c r="G861" s="2" t="str" cm="1">
        <f t="array" ref="G861">IF(_xlfn.XLOOKUP(C861,customers!A860:$A$1001,customers!C860:$C$1001,,0)=0,"",(_xlfn.XLOOKUP(C861,customers!A860:$A$1001,customers!C860:$C$1001,,0)))</f>
        <v>rsimaonv@simplemachines.org</v>
      </c>
      <c r="H861" s="2" t="str">
        <f>_xlfn.XLOOKUP(C861,customers!$A$1:$A$1001,customers!$G$1:$G$1001,,0)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8">
        <f>INDEX([1]products!$A$1:$G$49,MATCH([1]orders!$D861,[1]products!$A$1:$A$49,0),MATCH([1]orders!K$1,[1]products!$A$1:$G$1,0))</f>
        <v>2.5</v>
      </c>
      <c r="L861" s="4">
        <f>INDEX(products!$A$1:$G$49,MATCH(orders!$D861,products!$A$1:$A$49,0),MATCH(orders!L$1,products!$A$1:$G$1,0))</f>
        <v>29.784999999999997</v>
      </c>
      <c r="M861" s="4">
        <f t="shared" si="39"/>
        <v>178.70999999999998</v>
      </c>
      <c r="N861" t="str">
        <f t="shared" si="40"/>
        <v>Арабика</v>
      </c>
      <c r="O861" t="str">
        <f t="shared" si="41"/>
        <v>Легкая</v>
      </c>
      <c r="P861" t="str">
        <f>_xlfn.XLOOKUP(orders[[#This Row],[Customer ID]],customers!$A$1:$A$1001,customers!$I$1:$I$1001,,0)</f>
        <v>No</v>
      </c>
    </row>
    <row r="862" spans="1:16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_xlfn.XLOOKUP(C862,customers!$A$1:$A$1001,customers!$B$1:$B$1001,,0)</f>
        <v>Cece Inker</v>
      </c>
      <c r="G862" s="2" t="str" cm="1">
        <f t="array" ref="G862">IF(_xlfn.XLOOKUP(C862,customers!A861:$A$1001,customers!C861:$C$1001,,0)=0,"",(_xlfn.XLOOKUP(C862,customers!A861:$A$1001,customers!C861:$C$1001,,0)))</f>
        <v/>
      </c>
      <c r="H862" s="2" t="str">
        <f>_xlfn.XLOOKUP(C862,customers!$A$1:$A$1001,customers!$G$1:$G$1001,,0)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8">
        <f>INDEX([1]products!$A$1:$G$49,MATCH([1]orders!$D862,[1]products!$A$1:$A$49,0),MATCH([1]orders!K$1,[1]products!$A$1:$G$1,0))</f>
        <v>2.5</v>
      </c>
      <c r="L862" s="4">
        <f>INDEX(products!$A$1:$G$49,MATCH(orders!$D862,products!$A$1:$A$49,0),MATCH(orders!L$1,products!$A$1:$G$1,0))</f>
        <v>25.874999999999996</v>
      </c>
      <c r="M862" s="4">
        <f t="shared" si="39"/>
        <v>25.874999999999996</v>
      </c>
      <c r="N862" t="str">
        <f t="shared" si="40"/>
        <v>Арабика</v>
      </c>
      <c r="O862" t="str">
        <f t="shared" si="41"/>
        <v>Средняя</v>
      </c>
      <c r="P862" t="str">
        <f>_xlfn.XLOOKUP(orders[[#This Row],[Customer ID]],customers!$A$1:$A$1001,customers!$I$1:$I$1001,,0)</f>
        <v>No</v>
      </c>
    </row>
    <row r="863" spans="1:16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_xlfn.XLOOKUP(C863,customers!$A$1:$A$1001,customers!$B$1:$B$1001,,0)</f>
        <v>Noel Chisholm</v>
      </c>
      <c r="G863" s="2" t="str" cm="1">
        <f t="array" ref="G863">IF(_xlfn.XLOOKUP(C863,customers!A862:$A$1001,customers!C862:$C$1001,,0)=0,"",(_xlfn.XLOOKUP(C863,customers!A862:$A$1001,customers!C862:$C$1001,,0)))</f>
        <v>nchisholmnx@example.com</v>
      </c>
      <c r="H863" s="2" t="str">
        <f>_xlfn.XLOOKUP(C863,customers!$A$1:$A$1001,customers!$G$1:$G$1001,,0)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8">
        <f>INDEX([1]products!$A$1:$G$49,MATCH([1]orders!$D863,[1]products!$A$1:$A$49,0),MATCH([1]orders!K$1,[1]products!$A$1:$G$1,0))</f>
        <v>1</v>
      </c>
      <c r="L863" s="4">
        <f>INDEX(products!$A$1:$G$49,MATCH(orders!$D863,products!$A$1:$A$49,0),MATCH(orders!L$1,products!$A$1:$G$1,0))</f>
        <v>12.95</v>
      </c>
      <c r="M863" s="4">
        <f t="shared" si="39"/>
        <v>77.699999999999989</v>
      </c>
      <c r="N863" t="str">
        <f t="shared" si="40"/>
        <v>Либерика</v>
      </c>
      <c r="O863" t="str">
        <f t="shared" si="41"/>
        <v>Сильная</v>
      </c>
      <c r="P863" t="str">
        <f>_xlfn.XLOOKUP(orders[[#This Row],[Customer ID]],customers!$A$1:$A$1001,customers!$I$1:$I$1001,,0)</f>
        <v>Yes</v>
      </c>
    </row>
    <row r="864" spans="1:16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_xlfn.XLOOKUP(C864,customers!$A$1:$A$1001,customers!$B$1:$B$1001,,0)</f>
        <v>Grazia Oats</v>
      </c>
      <c r="G864" s="2" t="str" cm="1">
        <f t="array" ref="G864">IF(_xlfn.XLOOKUP(C864,customers!A863:$A$1001,customers!C863:$C$1001,,0)=0,"",(_xlfn.XLOOKUP(C864,customers!A863:$A$1001,customers!C863:$C$1001,,0)))</f>
        <v>goatsny@live.com</v>
      </c>
      <c r="H864" s="2" t="str">
        <f>_xlfn.XLOOKUP(C864,customers!$A$1:$A$1001,customers!$G$1:$G$1001,,0)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8">
        <f>INDEX([1]products!$A$1:$G$49,MATCH([1]orders!$D864,[1]products!$A$1:$A$49,0),MATCH([1]orders!K$1,[1]products!$A$1:$G$1,0))</f>
        <v>1</v>
      </c>
      <c r="L864" s="4">
        <f>INDEX(products!$A$1:$G$49,MATCH(orders!$D864,products!$A$1:$A$49,0),MATCH(orders!L$1,products!$A$1:$G$1,0))</f>
        <v>9.9499999999999993</v>
      </c>
      <c r="M864" s="4">
        <f t="shared" si="39"/>
        <v>9.9499999999999993</v>
      </c>
      <c r="N864" t="str">
        <f t="shared" si="40"/>
        <v>Робуста</v>
      </c>
      <c r="O864" t="str">
        <f t="shared" si="41"/>
        <v>Средняя</v>
      </c>
      <c r="P864" t="str">
        <f>_xlfn.XLOOKUP(orders[[#This Row],[Customer ID]],customers!$A$1:$A$1001,customers!$I$1:$I$1001,,0)</f>
        <v>Yes</v>
      </c>
    </row>
    <row r="865" spans="1:16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_xlfn.XLOOKUP(C865,customers!$A$1:$A$1001,customers!$B$1:$B$1001,,0)</f>
        <v>Meade Birkin</v>
      </c>
      <c r="G865" s="2" t="str" cm="1">
        <f t="array" ref="G865">IF(_xlfn.XLOOKUP(C865,customers!A864:$A$1001,customers!C864:$C$1001,,0)=0,"",(_xlfn.XLOOKUP(C865,customers!A864:$A$1001,customers!C864:$C$1001,,0)))</f>
        <v>mbirkinnz@java.com</v>
      </c>
      <c r="H865" s="2" t="str">
        <f>_xlfn.XLOOKUP(C865,customers!$A$1:$A$1001,customers!$G$1:$G$1001,,0)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8">
        <f>INDEX([1]products!$A$1:$G$49,MATCH([1]orders!$D865,[1]products!$A$1:$A$49,0),MATCH([1]orders!K$1,[1]products!$A$1:$G$1,0))</f>
        <v>1</v>
      </c>
      <c r="L865" s="4">
        <f>INDEX(products!$A$1:$G$49,MATCH(orders!$D865,products!$A$1:$A$49,0),MATCH(orders!L$1,products!$A$1:$G$1,0))</f>
        <v>14.55</v>
      </c>
      <c r="M865" s="4">
        <f t="shared" si="39"/>
        <v>29.1</v>
      </c>
      <c r="N865" t="str">
        <f t="shared" si="40"/>
        <v>Либерика</v>
      </c>
      <c r="O865" t="str">
        <f t="shared" si="41"/>
        <v>Средняя</v>
      </c>
      <c r="P865" t="str">
        <f>_xlfn.XLOOKUP(orders[[#This Row],[Customer ID]],customers!$A$1:$A$1001,customers!$I$1:$I$1001,,0)</f>
        <v>Yes</v>
      </c>
    </row>
    <row r="866" spans="1:16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_xlfn.XLOOKUP(C866,customers!$A$1:$A$1001,customers!$B$1:$B$1001,,0)</f>
        <v>Ronda Pyson</v>
      </c>
      <c r="G866" s="2" t="str" cm="1">
        <f t="array" ref="G866">IF(_xlfn.XLOOKUP(C866,customers!A865:$A$1001,customers!C865:$C$1001,,0)=0,"",(_xlfn.XLOOKUP(C866,customers!A865:$A$1001,customers!C865:$C$1001,,0)))</f>
        <v>rpysono0@constantcontact.com</v>
      </c>
      <c r="H866" s="2" t="str">
        <f>_xlfn.XLOOKUP(C866,customers!$A$1:$A$1001,customers!$G$1:$G$1001,,0)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8">
        <f>INDEX([1]products!$A$1:$G$49,MATCH([1]orders!$D866,[1]products!$A$1:$A$49,0),MATCH([1]orders!K$1,[1]products!$A$1:$G$1,0))</f>
        <v>0.2</v>
      </c>
      <c r="L866" s="4">
        <f>INDEX(products!$A$1:$G$49,MATCH(orders!$D866,products!$A$1:$A$49,0),MATCH(orders!L$1,products!$A$1:$G$1,0))</f>
        <v>3.5849999999999995</v>
      </c>
      <c r="M866" s="4">
        <f t="shared" si="39"/>
        <v>21.509999999999998</v>
      </c>
      <c r="N866" t="str">
        <f t="shared" si="40"/>
        <v>Робуста</v>
      </c>
      <c r="O866" t="str">
        <f t="shared" si="41"/>
        <v>Легкая</v>
      </c>
      <c r="P866" t="str">
        <f>_xlfn.XLOOKUP(orders[[#This Row],[Customer ID]],customers!$A$1:$A$1001,customers!$I$1:$I$1001,,0)</f>
        <v>No</v>
      </c>
    </row>
    <row r="867" spans="1:16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_xlfn.XLOOKUP(C867,customers!$A$1:$A$1001,customers!$B$1:$B$1001,,0)</f>
        <v>Modesty MacConnechie</v>
      </c>
      <c r="G867" s="2" t="str" cm="1">
        <f t="array" ref="G867">IF(_xlfn.XLOOKUP(C867,customers!A866:$A$1001,customers!C866:$C$1001,,0)=0,"",(_xlfn.XLOOKUP(C867,customers!A866:$A$1001,customers!C866:$C$1001,,0)))</f>
        <v>mmacconnechieo9@reuters.com</v>
      </c>
      <c r="H867" s="2" t="str">
        <f>_xlfn.XLOOKUP(C867,customers!$A$1:$A$1001,customers!$G$1:$G$1001,,0)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8">
        <f>INDEX([1]products!$A$1:$G$49,MATCH([1]orders!$D867,[1]products!$A$1:$A$49,0),MATCH([1]orders!K$1,[1]products!$A$1:$G$1,0))</f>
        <v>0.5</v>
      </c>
      <c r="L867" s="4">
        <f>INDEX(products!$A$1:$G$49,MATCH(orders!$D867,products!$A$1:$A$49,0),MATCH(orders!L$1,products!$A$1:$G$1,0))</f>
        <v>6.75</v>
      </c>
      <c r="M867" s="4">
        <f t="shared" si="39"/>
        <v>6.75</v>
      </c>
      <c r="N867" t="str">
        <f t="shared" si="40"/>
        <v>Арабика</v>
      </c>
      <c r="O867" t="str">
        <f t="shared" si="41"/>
        <v>Средняя</v>
      </c>
      <c r="P867" t="str">
        <f>_xlfn.XLOOKUP(orders[[#This Row],[Customer ID]],customers!$A$1:$A$1001,customers!$I$1:$I$1001,,0)</f>
        <v>Yes</v>
      </c>
    </row>
    <row r="868" spans="1:16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_xlfn.XLOOKUP(C868,customers!$A$1:$A$1001,customers!$B$1:$B$1001,,0)</f>
        <v>Rafaela Treacher</v>
      </c>
      <c r="G868" s="2" t="str" cm="1">
        <f t="array" ref="G868">IF(_xlfn.XLOOKUP(C868,customers!A867:$A$1001,customers!C867:$C$1001,,0)=0,"",(_xlfn.XLOOKUP(C868,customers!A867:$A$1001,customers!C867:$C$1001,,0)))</f>
        <v>rtreachero2@usa.gov</v>
      </c>
      <c r="H868" s="2" t="str">
        <f>_xlfn.XLOOKUP(C868,customers!$A$1:$A$1001,customers!$G$1:$G$1001,,0)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8">
        <f>INDEX([1]products!$A$1:$G$49,MATCH([1]orders!$D868,[1]products!$A$1:$A$49,0),MATCH([1]orders!K$1,[1]products!$A$1:$G$1,0))</f>
        <v>0.5</v>
      </c>
      <c r="L868" s="4">
        <f>INDEX(products!$A$1:$G$49,MATCH(orders!$D868,products!$A$1:$A$49,0),MATCH(orders!L$1,products!$A$1:$G$1,0))</f>
        <v>5.97</v>
      </c>
      <c r="M868" s="4">
        <f t="shared" si="39"/>
        <v>17.91</v>
      </c>
      <c r="N868" t="str">
        <f t="shared" si="40"/>
        <v>Арабика</v>
      </c>
      <c r="O868" t="str">
        <f t="shared" si="41"/>
        <v>Сильная</v>
      </c>
      <c r="P868" t="str">
        <f>_xlfn.XLOOKUP(orders[[#This Row],[Customer ID]],customers!$A$1:$A$1001,customers!$I$1:$I$1001,,0)</f>
        <v>No</v>
      </c>
    </row>
    <row r="869" spans="1:16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_xlfn.XLOOKUP(C869,customers!$A$1:$A$1001,customers!$B$1:$B$1001,,0)</f>
        <v>Bee Fattorini</v>
      </c>
      <c r="G869" s="2" t="str" cm="1">
        <f t="array" ref="G869">IF(_xlfn.XLOOKUP(C869,customers!A868:$A$1001,customers!C868:$C$1001,,0)=0,"",(_xlfn.XLOOKUP(C869,customers!A868:$A$1001,customers!C868:$C$1001,,0)))</f>
        <v>bfattorinio3@quantcast.com</v>
      </c>
      <c r="H869" s="2" t="str">
        <f>_xlfn.XLOOKUP(C869,customers!$A$1:$A$1001,customers!$G$1:$G$1001,,0)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8">
        <f>INDEX([1]products!$A$1:$G$49,MATCH([1]orders!$D869,[1]products!$A$1:$A$49,0),MATCH([1]orders!K$1,[1]products!$A$1:$G$1,0))</f>
        <v>2.5</v>
      </c>
      <c r="L869" s="4">
        <f>INDEX(products!$A$1:$G$49,MATCH(orders!$D869,products!$A$1:$A$49,0),MATCH(orders!L$1,products!$A$1:$G$1,0))</f>
        <v>29.784999999999997</v>
      </c>
      <c r="M869" s="4">
        <f t="shared" si="39"/>
        <v>29.784999999999997</v>
      </c>
      <c r="N869" t="str">
        <f t="shared" si="40"/>
        <v>Арабика</v>
      </c>
      <c r="O869" t="str">
        <f t="shared" si="41"/>
        <v>Легкая</v>
      </c>
      <c r="P869" t="str">
        <f>_xlfn.XLOOKUP(orders[[#This Row],[Customer ID]],customers!$A$1:$A$1001,customers!$I$1:$I$1001,,0)</f>
        <v>Yes</v>
      </c>
    </row>
    <row r="870" spans="1:16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_xlfn.XLOOKUP(C870,customers!$A$1:$A$1001,customers!$B$1:$B$1001,,0)</f>
        <v>Margie Palleske</v>
      </c>
      <c r="G870" s="2" t="str" cm="1">
        <f t="array" ref="G870">IF(_xlfn.XLOOKUP(C870,customers!A869:$A$1001,customers!C869:$C$1001,,0)=0,"",(_xlfn.XLOOKUP(C870,customers!A869:$A$1001,customers!C869:$C$1001,,0)))</f>
        <v>mpalleskeo4@nyu.edu</v>
      </c>
      <c r="H870" s="2" t="str">
        <f>_xlfn.XLOOKUP(C870,customers!$A$1:$A$1001,customers!$G$1:$G$1001,,0)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8">
        <f>INDEX([1]products!$A$1:$G$49,MATCH([1]orders!$D870,[1]products!$A$1:$A$49,0),MATCH([1]orders!K$1,[1]products!$A$1:$G$1,0))</f>
        <v>0.5</v>
      </c>
      <c r="L870" s="4">
        <f>INDEX(products!$A$1:$G$49,MATCH(orders!$D870,products!$A$1:$A$49,0),MATCH(orders!L$1,products!$A$1:$G$1,0))</f>
        <v>8.25</v>
      </c>
      <c r="M870" s="4">
        <f t="shared" si="39"/>
        <v>41.25</v>
      </c>
      <c r="N870" t="str">
        <f t="shared" si="40"/>
        <v>Эксцельса</v>
      </c>
      <c r="O870" t="str">
        <f t="shared" si="41"/>
        <v>Средняя</v>
      </c>
      <c r="P870" t="str">
        <f>_xlfn.XLOOKUP(orders[[#This Row],[Customer ID]],customers!$A$1:$A$1001,customers!$I$1:$I$1001,,0)</f>
        <v>Yes</v>
      </c>
    </row>
    <row r="871" spans="1:16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_xlfn.XLOOKUP(C871,customers!$A$1:$A$1001,customers!$B$1:$B$1001,,0)</f>
        <v>Alexina Randals</v>
      </c>
      <c r="G871" s="2" t="str" cm="1">
        <f t="array" ref="G871">IF(_xlfn.XLOOKUP(C871,customers!A870:$A$1001,customers!C870:$C$1001,,0)=0,"",(_xlfn.XLOOKUP(C871,customers!A870:$A$1001,customers!C870:$C$1001,,0)))</f>
        <v/>
      </c>
      <c r="H871" s="2" t="str">
        <f>_xlfn.XLOOKUP(C871,customers!$A$1:$A$1001,customers!$G$1:$G$1001,,0)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8">
        <f>INDEX([1]products!$A$1:$G$49,MATCH([1]orders!$D871,[1]products!$A$1:$A$49,0),MATCH([1]orders!K$1,[1]products!$A$1:$G$1,0))</f>
        <v>0.5</v>
      </c>
      <c r="L871" s="4">
        <f>INDEX(products!$A$1:$G$49,MATCH(orders!$D871,products!$A$1:$A$49,0),MATCH(orders!L$1,products!$A$1:$G$1,0))</f>
        <v>5.97</v>
      </c>
      <c r="M871" s="4">
        <f t="shared" si="39"/>
        <v>17.91</v>
      </c>
      <c r="N871" t="str">
        <f t="shared" si="40"/>
        <v>Робуста</v>
      </c>
      <c r="O871" t="str">
        <f t="shared" si="41"/>
        <v>Средняя</v>
      </c>
      <c r="P871" t="str">
        <f>_xlfn.XLOOKUP(orders[[#This Row],[Customer ID]],customers!$A$1:$A$1001,customers!$I$1:$I$1001,,0)</f>
        <v>Yes</v>
      </c>
    </row>
    <row r="872" spans="1:16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_xlfn.XLOOKUP(C872,customers!$A$1:$A$1001,customers!$B$1:$B$1001,,0)</f>
        <v>Filip Antcliffe</v>
      </c>
      <c r="G872" s="2" t="str" cm="1">
        <f t="array" ref="G872">IF(_xlfn.XLOOKUP(C872,customers!A871:$A$1001,customers!C871:$C$1001,,0)=0,"",(_xlfn.XLOOKUP(C872,customers!A871:$A$1001,customers!C871:$C$1001,,0)))</f>
        <v>fantcliffeo6@amazon.co.jp</v>
      </c>
      <c r="H872" s="2" t="str">
        <f>_xlfn.XLOOKUP(C872,customers!$A$1:$A$1001,customers!$G$1:$G$1001,,0)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8">
        <f>INDEX([1]products!$A$1:$G$49,MATCH([1]orders!$D872,[1]products!$A$1:$A$49,0),MATCH([1]orders!K$1,[1]products!$A$1:$G$1,0))</f>
        <v>0.5</v>
      </c>
      <c r="L872" s="4">
        <f>INDEX(products!$A$1:$G$49,MATCH(orders!$D872,products!$A$1:$A$49,0),MATCH(orders!L$1,products!$A$1:$G$1,0))</f>
        <v>7.29</v>
      </c>
      <c r="M872" s="4">
        <f t="shared" si="39"/>
        <v>7.29</v>
      </c>
      <c r="N872" t="str">
        <f t="shared" si="40"/>
        <v>Эксцельса</v>
      </c>
      <c r="O872" t="str">
        <f t="shared" si="41"/>
        <v>Сильная</v>
      </c>
      <c r="P872" t="str">
        <f>_xlfn.XLOOKUP(orders[[#This Row],[Customer ID]],customers!$A$1:$A$1001,customers!$I$1:$I$1001,,0)</f>
        <v>Yes</v>
      </c>
    </row>
    <row r="873" spans="1:16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_xlfn.XLOOKUP(C873,customers!$A$1:$A$1001,customers!$B$1:$B$1001,,0)</f>
        <v>Peyter Matignon</v>
      </c>
      <c r="G873" s="2" t="str" cm="1">
        <f t="array" ref="G873">IF(_xlfn.XLOOKUP(C873,customers!A872:$A$1001,customers!C872:$C$1001,,0)=0,"",(_xlfn.XLOOKUP(C873,customers!A872:$A$1001,customers!C872:$C$1001,,0)))</f>
        <v>pmatignono7@harvard.edu</v>
      </c>
      <c r="H873" s="2" t="str">
        <f>_xlfn.XLOOKUP(C873,customers!$A$1:$A$1001,customers!$G$1:$G$1001,,0)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8">
        <f>INDEX([1]products!$A$1:$G$49,MATCH([1]orders!$D873,[1]products!$A$1:$A$49,0),MATCH([1]orders!K$1,[1]products!$A$1:$G$1,0))</f>
        <v>1</v>
      </c>
      <c r="L873" s="4">
        <f>INDEX(products!$A$1:$G$49,MATCH(orders!$D873,products!$A$1:$A$49,0),MATCH(orders!L$1,products!$A$1:$G$1,0))</f>
        <v>14.85</v>
      </c>
      <c r="M873" s="4">
        <f t="shared" si="39"/>
        <v>29.7</v>
      </c>
      <c r="N873" t="str">
        <f t="shared" si="40"/>
        <v>Эксцельса</v>
      </c>
      <c r="O873" t="str">
        <f t="shared" si="41"/>
        <v>Легкая</v>
      </c>
      <c r="P873" t="str">
        <f>_xlfn.XLOOKUP(orders[[#This Row],[Customer ID]],customers!$A$1:$A$1001,customers!$I$1:$I$1001,,0)</f>
        <v>Yes</v>
      </c>
    </row>
    <row r="874" spans="1:16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_xlfn.XLOOKUP(C874,customers!$A$1:$A$1001,customers!$B$1:$B$1001,,0)</f>
        <v>Claudie Weond</v>
      </c>
      <c r="G874" s="2" t="str" cm="1">
        <f t="array" ref="G874">IF(_xlfn.XLOOKUP(C874,customers!A873:$A$1001,customers!C873:$C$1001,,0)=0,"",(_xlfn.XLOOKUP(C874,customers!A873:$A$1001,customers!C873:$C$1001,,0)))</f>
        <v>cweondo8@theglobeandmail.com</v>
      </c>
      <c r="H874" s="2" t="str">
        <f>_xlfn.XLOOKUP(C874,customers!$A$1:$A$1001,customers!$G$1:$G$1001,,0)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8">
        <f>INDEX([1]products!$A$1:$G$49,MATCH([1]orders!$D874,[1]products!$A$1:$A$49,0),MATCH([1]orders!K$1,[1]products!$A$1:$G$1,0))</f>
        <v>1</v>
      </c>
      <c r="L874" s="4">
        <f>INDEX(products!$A$1:$G$49,MATCH(orders!$D874,products!$A$1:$A$49,0),MATCH(orders!L$1,products!$A$1:$G$1,0))</f>
        <v>11.25</v>
      </c>
      <c r="M874" s="4">
        <f t="shared" si="39"/>
        <v>22.5</v>
      </c>
      <c r="N874" t="str">
        <f t="shared" si="40"/>
        <v>Арабика</v>
      </c>
      <c r="O874" t="str">
        <f t="shared" si="41"/>
        <v>Средняя</v>
      </c>
      <c r="P874" t="str">
        <f>_xlfn.XLOOKUP(orders[[#This Row],[Customer ID]],customers!$A$1:$A$1001,customers!$I$1:$I$1001,,0)</f>
        <v>No</v>
      </c>
    </row>
    <row r="875" spans="1:16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_xlfn.XLOOKUP(C875,customers!$A$1:$A$1001,customers!$B$1:$B$1001,,0)</f>
        <v>Modesty MacConnechie</v>
      </c>
      <c r="G875" s="2" t="str" cm="1">
        <f t="array" ref="G875">IF(_xlfn.XLOOKUP(C875,customers!A874:$A$1001,customers!C874:$C$1001,,0)=0,"",(_xlfn.XLOOKUP(C875,customers!A874:$A$1001,customers!C874:$C$1001,,0)))</f>
        <v>mmacconnechieo9@reuters.com</v>
      </c>
      <c r="H875" s="2" t="str">
        <f>_xlfn.XLOOKUP(C875,customers!$A$1:$A$1001,customers!$G$1:$G$1001,,0)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8">
        <f>INDEX([1]products!$A$1:$G$49,MATCH([1]orders!$D875,[1]products!$A$1:$A$49,0),MATCH([1]orders!K$1,[1]products!$A$1:$G$1,0))</f>
        <v>0.2</v>
      </c>
      <c r="L875" s="4">
        <f>INDEX(products!$A$1:$G$49,MATCH(orders!$D875,products!$A$1:$A$49,0),MATCH(orders!L$1,products!$A$1:$G$1,0))</f>
        <v>2.9849999999999999</v>
      </c>
      <c r="M875" s="4">
        <f t="shared" si="39"/>
        <v>11.94</v>
      </c>
      <c r="N875" t="str">
        <f t="shared" si="40"/>
        <v>Робуста</v>
      </c>
      <c r="O875" t="str">
        <f t="shared" si="41"/>
        <v>Средняя</v>
      </c>
      <c r="P875" t="str">
        <f>_xlfn.XLOOKUP(orders[[#This Row],[Customer ID]],customers!$A$1:$A$1001,customers!$I$1:$I$1001,,0)</f>
        <v>Yes</v>
      </c>
    </row>
    <row r="876" spans="1:16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_xlfn.XLOOKUP(C876,customers!$A$1:$A$1001,customers!$B$1:$B$1001,,0)</f>
        <v>Jaquenette Skentelbery</v>
      </c>
      <c r="G876" s="2" t="str" cm="1">
        <f t="array" ref="G876">IF(_xlfn.XLOOKUP(C876,customers!A875:$A$1001,customers!C875:$C$1001,,0)=0,"",(_xlfn.XLOOKUP(C876,customers!A875:$A$1001,customers!C875:$C$1001,,0)))</f>
        <v>jskentelberyoa@paypal.com</v>
      </c>
      <c r="H876" s="2" t="str">
        <f>_xlfn.XLOOKUP(C876,customers!$A$1:$A$1001,customers!$G$1:$G$1001,,0)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8">
        <f>INDEX([1]products!$A$1:$G$49,MATCH([1]orders!$D876,[1]products!$A$1:$A$49,0),MATCH([1]orders!K$1,[1]products!$A$1:$G$1,0))</f>
        <v>1</v>
      </c>
      <c r="L876" s="4">
        <f>INDEX(products!$A$1:$G$49,MATCH(orders!$D876,products!$A$1:$A$49,0),MATCH(orders!L$1,products!$A$1:$G$1,0))</f>
        <v>12.95</v>
      </c>
      <c r="M876" s="4">
        <f t="shared" si="39"/>
        <v>25.9</v>
      </c>
      <c r="N876" t="str">
        <f t="shared" si="40"/>
        <v>Арабика</v>
      </c>
      <c r="O876" t="str">
        <f t="shared" si="41"/>
        <v>Легкая</v>
      </c>
      <c r="P876" t="str">
        <f>_xlfn.XLOOKUP(orders[[#This Row],[Customer ID]],customers!$A$1:$A$1001,customers!$I$1:$I$1001,,0)</f>
        <v>No</v>
      </c>
    </row>
    <row r="877" spans="1:16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_xlfn.XLOOKUP(C877,customers!$A$1:$A$1001,customers!$B$1:$B$1001,,0)</f>
        <v>Orazio Comber</v>
      </c>
      <c r="G877" s="2" t="str" cm="1">
        <f t="array" ref="G877">IF(_xlfn.XLOOKUP(C877,customers!A876:$A$1001,customers!C876:$C$1001,,0)=0,"",(_xlfn.XLOOKUP(C877,customers!A876:$A$1001,customers!C876:$C$1001,,0)))</f>
        <v>ocomberob@goo.gl</v>
      </c>
      <c r="H877" s="2" t="str">
        <f>_xlfn.XLOOKUP(C877,customers!$A$1:$A$1001,customers!$G$1:$G$1001,,0)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8">
        <f>INDEX([1]products!$A$1:$G$49,MATCH([1]orders!$D877,[1]products!$A$1:$A$49,0),MATCH([1]orders!K$1,[1]products!$A$1:$G$1,0))</f>
        <v>0.5</v>
      </c>
      <c r="L877" s="4">
        <f>INDEX(products!$A$1:$G$49,MATCH(orders!$D877,products!$A$1:$A$49,0),MATCH(orders!L$1,products!$A$1:$G$1,0))</f>
        <v>8.73</v>
      </c>
      <c r="M877" s="4">
        <f t="shared" si="39"/>
        <v>43.650000000000006</v>
      </c>
      <c r="N877" t="str">
        <f t="shared" si="40"/>
        <v>Либерика</v>
      </c>
      <c r="O877" t="str">
        <f t="shared" si="41"/>
        <v>Средняя</v>
      </c>
      <c r="P877" t="str">
        <f>_xlfn.XLOOKUP(orders[[#This Row],[Customer ID]],customers!$A$1:$A$1001,customers!$I$1:$I$1001,,0)</f>
        <v>No</v>
      </c>
    </row>
    <row r="878" spans="1:16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_xlfn.XLOOKUP(C878,customers!$A$1:$A$1001,customers!$B$1:$B$1001,,0)</f>
        <v>Orazio Comber</v>
      </c>
      <c r="G878" s="2" t="str" cm="1">
        <f t="array" ref="G878">IF(_xlfn.XLOOKUP(C878,customers!A877:$A$1001,customers!C877:$C$1001,,0)=0,"",(_xlfn.XLOOKUP(C878,customers!A877:$A$1001,customers!C877:$C$1001,,0)))</f>
        <v>ocomberob@goo.gl</v>
      </c>
      <c r="H878" s="2" t="str">
        <f>_xlfn.XLOOKUP(C878,customers!$A$1:$A$1001,customers!$G$1:$G$1001,,0)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8">
        <f>INDEX([1]products!$A$1:$G$49,MATCH([1]orders!$D878,[1]products!$A$1:$A$49,0),MATCH([1]orders!K$1,[1]products!$A$1:$G$1,0))</f>
        <v>0.5</v>
      </c>
      <c r="L878" s="4">
        <f>INDEX(products!$A$1:$G$49,MATCH(orders!$D878,products!$A$1:$A$49,0),MATCH(orders!L$1,products!$A$1:$G$1,0))</f>
        <v>7.77</v>
      </c>
      <c r="M878" s="4">
        <f t="shared" si="39"/>
        <v>46.62</v>
      </c>
      <c r="N878" t="str">
        <f t="shared" si="40"/>
        <v>Арабика</v>
      </c>
      <c r="O878" t="str">
        <f t="shared" si="41"/>
        <v>Легкая</v>
      </c>
      <c r="P878" t="str">
        <f>_xlfn.XLOOKUP(orders[[#This Row],[Customer ID]],customers!$A$1:$A$1001,customers!$I$1:$I$1001,,0)</f>
        <v>No</v>
      </c>
    </row>
    <row r="879" spans="1:16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_xlfn.XLOOKUP(C879,customers!$A$1:$A$1001,customers!$B$1:$B$1001,,0)</f>
        <v>Zachary Tramel</v>
      </c>
      <c r="G879" s="2" t="str" cm="1">
        <f t="array" ref="G879">IF(_xlfn.XLOOKUP(C879,customers!A878:$A$1001,customers!C878:$C$1001,,0)=0,"",(_xlfn.XLOOKUP(C879,customers!A878:$A$1001,customers!C878:$C$1001,,0)))</f>
        <v>ztramelod@netlog.com</v>
      </c>
      <c r="H879" s="2" t="str">
        <f>_xlfn.XLOOKUP(C879,customers!$A$1:$A$1001,customers!$G$1:$G$1001,,0)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8">
        <f>INDEX([1]products!$A$1:$G$49,MATCH([1]orders!$D879,[1]products!$A$1:$A$49,0),MATCH([1]orders!K$1,[1]products!$A$1:$G$1,0))</f>
        <v>0.5</v>
      </c>
      <c r="L879" s="4">
        <f>INDEX(products!$A$1:$G$49,MATCH(orders!$D879,products!$A$1:$A$49,0),MATCH(orders!L$1,products!$A$1:$G$1,0))</f>
        <v>9.51</v>
      </c>
      <c r="M879" s="4">
        <f t="shared" si="39"/>
        <v>28.53</v>
      </c>
      <c r="N879" t="str">
        <f t="shared" si="40"/>
        <v>Либерика</v>
      </c>
      <c r="O879" t="str">
        <f t="shared" si="41"/>
        <v>Легкая</v>
      </c>
      <c r="P879" t="str">
        <f>_xlfn.XLOOKUP(orders[[#This Row],[Customer ID]],customers!$A$1:$A$1001,customers!$I$1:$I$1001,,0)</f>
        <v>No</v>
      </c>
    </row>
    <row r="880" spans="1:16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_xlfn.XLOOKUP(C880,customers!$A$1:$A$1001,customers!$B$1:$B$1001,,0)</f>
        <v>Izaak Primak</v>
      </c>
      <c r="G880" s="2" t="str" cm="1">
        <f t="array" ref="G880">IF(_xlfn.XLOOKUP(C880,customers!A879:$A$1001,customers!C879:$C$1001,,0)=0,"",(_xlfn.XLOOKUP(C880,customers!A879:$A$1001,customers!C879:$C$1001,,0)))</f>
        <v/>
      </c>
      <c r="H880" s="2" t="str">
        <f>_xlfn.XLOOKUP(C880,customers!$A$1:$A$1001,customers!$G$1:$G$1001,,0)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8">
        <f>INDEX([1]products!$A$1:$G$49,MATCH([1]orders!$D880,[1]products!$A$1:$A$49,0),MATCH([1]orders!K$1,[1]products!$A$1:$G$1,0))</f>
        <v>2.5</v>
      </c>
      <c r="L880" s="4">
        <f>INDEX(products!$A$1:$G$49,MATCH(orders!$D880,products!$A$1:$A$49,0),MATCH(orders!L$1,products!$A$1:$G$1,0))</f>
        <v>27.484999999999996</v>
      </c>
      <c r="M880" s="4">
        <f t="shared" si="39"/>
        <v>27.484999999999996</v>
      </c>
      <c r="N880" t="str">
        <f t="shared" si="40"/>
        <v>Робуста</v>
      </c>
      <c r="O880" t="str">
        <f t="shared" si="41"/>
        <v>Легкая</v>
      </c>
      <c r="P880" t="str">
        <f>_xlfn.XLOOKUP(orders[[#This Row],[Customer ID]],customers!$A$1:$A$1001,customers!$I$1:$I$1001,,0)</f>
        <v>Yes</v>
      </c>
    </row>
    <row r="881" spans="1:16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_xlfn.XLOOKUP(C881,customers!$A$1:$A$1001,customers!$B$1:$B$1001,,0)</f>
        <v>Brittani Thoresbie</v>
      </c>
      <c r="G881" s="2" t="str" cm="1">
        <f t="array" ref="G881">IF(_xlfn.XLOOKUP(C881,customers!A880:$A$1001,customers!C880:$C$1001,,0)=0,"",(_xlfn.XLOOKUP(C881,customers!A880:$A$1001,customers!C880:$C$1001,,0)))</f>
        <v/>
      </c>
      <c r="H881" s="2" t="str">
        <f>_xlfn.XLOOKUP(C881,customers!$A$1:$A$1001,customers!$G$1:$G$1001,,0)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8">
        <f>INDEX([1]products!$A$1:$G$49,MATCH([1]orders!$D881,[1]products!$A$1:$A$49,0),MATCH([1]orders!K$1,[1]products!$A$1:$G$1,0))</f>
        <v>0.2</v>
      </c>
      <c r="L881" s="4">
        <f>INDEX(products!$A$1:$G$49,MATCH(orders!$D881,products!$A$1:$A$49,0),MATCH(orders!L$1,products!$A$1:$G$1,0))</f>
        <v>3.645</v>
      </c>
      <c r="M881" s="4">
        <f t="shared" si="39"/>
        <v>10.935</v>
      </c>
      <c r="N881" t="str">
        <f t="shared" si="40"/>
        <v>Эксцельса</v>
      </c>
      <c r="O881" t="str">
        <f t="shared" si="41"/>
        <v>Сильная</v>
      </c>
      <c r="P881" t="str">
        <f>_xlfn.XLOOKUP(orders[[#This Row],[Customer ID]],customers!$A$1:$A$1001,customers!$I$1:$I$1001,,0)</f>
        <v>No</v>
      </c>
    </row>
    <row r="882" spans="1:16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_xlfn.XLOOKUP(C882,customers!$A$1:$A$1001,customers!$B$1:$B$1001,,0)</f>
        <v>Constanta Hatfull</v>
      </c>
      <c r="G882" s="2" t="str" cm="1">
        <f t="array" ref="G882">IF(_xlfn.XLOOKUP(C882,customers!A881:$A$1001,customers!C881:$C$1001,,0)=0,"",(_xlfn.XLOOKUP(C882,customers!A881:$A$1001,customers!C881:$C$1001,,0)))</f>
        <v>chatfullog@ebay.com</v>
      </c>
      <c r="H882" s="2" t="str">
        <f>_xlfn.XLOOKUP(C882,customers!$A$1:$A$1001,customers!$G$1:$G$1001,,0)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8">
        <f>INDEX([1]products!$A$1:$G$49,MATCH([1]orders!$D882,[1]products!$A$1:$A$49,0),MATCH([1]orders!K$1,[1]products!$A$1:$G$1,0))</f>
        <v>0.2</v>
      </c>
      <c r="L882" s="4">
        <f>INDEX(products!$A$1:$G$49,MATCH(orders!$D882,products!$A$1:$A$49,0),MATCH(orders!L$1,products!$A$1:$G$1,0))</f>
        <v>3.5849999999999995</v>
      </c>
      <c r="M882" s="4">
        <f t="shared" si="39"/>
        <v>7.169999999999999</v>
      </c>
      <c r="N882" t="str">
        <f t="shared" si="40"/>
        <v>Робуста</v>
      </c>
      <c r="O882" t="str">
        <f t="shared" si="41"/>
        <v>Легкая</v>
      </c>
      <c r="P882" t="str">
        <f>_xlfn.XLOOKUP(orders[[#This Row],[Customer ID]],customers!$A$1:$A$1001,customers!$I$1:$I$1001,,0)</f>
        <v>No</v>
      </c>
    </row>
    <row r="883" spans="1:16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_xlfn.XLOOKUP(C883,customers!$A$1:$A$1001,customers!$B$1:$B$1001,,0)</f>
        <v>Bobbe Castagneto</v>
      </c>
      <c r="G883" s="2" t="str" cm="1">
        <f t="array" ref="G883">IF(_xlfn.XLOOKUP(C883,customers!A882:$A$1001,customers!C882:$C$1001,,0)=0,"",(_xlfn.XLOOKUP(C883,customers!A882:$A$1001,customers!C882:$C$1001,,0)))</f>
        <v/>
      </c>
      <c r="H883" s="2" t="str">
        <f>_xlfn.XLOOKUP(C883,customers!$A$1:$A$1001,customers!$G$1:$G$1001,,0)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8">
        <f>INDEX([1]products!$A$1:$G$49,MATCH([1]orders!$D883,[1]products!$A$1:$A$49,0),MATCH([1]orders!K$1,[1]products!$A$1:$G$1,0))</f>
        <v>0.2</v>
      </c>
      <c r="L883" s="4">
        <f>INDEX(products!$A$1:$G$49,MATCH(orders!$D883,products!$A$1:$A$49,0),MATCH(orders!L$1,products!$A$1:$G$1,0))</f>
        <v>3.8849999999999998</v>
      </c>
      <c r="M883" s="4">
        <f t="shared" si="39"/>
        <v>23.31</v>
      </c>
      <c r="N883" t="str">
        <f t="shared" si="40"/>
        <v>Арабика</v>
      </c>
      <c r="O883" t="str">
        <f t="shared" si="41"/>
        <v>Легкая</v>
      </c>
      <c r="P883" t="str">
        <f>_xlfn.XLOOKUP(orders[[#This Row],[Customer ID]],customers!$A$1:$A$1001,customers!$I$1:$I$1001,,0)</f>
        <v>Yes</v>
      </c>
    </row>
    <row r="884" spans="1:16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_xlfn.XLOOKUP(C884,customers!$A$1:$A$1001,customers!$B$1:$B$1001,,0)</f>
        <v>Kippie Marrison</v>
      </c>
      <c r="G884" s="2" t="str" cm="1">
        <f t="array" ref="G884">IF(_xlfn.XLOOKUP(C884,customers!A883:$A$1001,customers!C883:$C$1001,,0)=0,"",(_xlfn.XLOOKUP(C884,customers!A883:$A$1001,customers!C883:$C$1001,,0)))</f>
        <v>kmarrisonoq@dropbox.com</v>
      </c>
      <c r="H884" s="2" t="str">
        <f>_xlfn.XLOOKUP(C884,customers!$A$1:$A$1001,customers!$G$1:$G$1001,,0)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8">
        <f>INDEX([1]products!$A$1:$G$49,MATCH([1]orders!$D884,[1]products!$A$1:$A$49,0),MATCH([1]orders!K$1,[1]products!$A$1:$G$1,0))</f>
        <v>2.5</v>
      </c>
      <c r="L884" s="4">
        <f>INDEX(products!$A$1:$G$49,MATCH(orders!$D884,products!$A$1:$A$49,0),MATCH(orders!L$1,products!$A$1:$G$1,0))</f>
        <v>22.884999999999998</v>
      </c>
      <c r="M884" s="4">
        <f t="shared" si="39"/>
        <v>114.42499999999998</v>
      </c>
      <c r="N884" t="str">
        <f t="shared" si="40"/>
        <v>Арабика</v>
      </c>
      <c r="O884" t="str">
        <f t="shared" si="41"/>
        <v>Сильная</v>
      </c>
      <c r="P884" t="str">
        <f>_xlfn.XLOOKUP(orders[[#This Row],[Customer ID]],customers!$A$1:$A$1001,customers!$I$1:$I$1001,,0)</f>
        <v>Yes</v>
      </c>
    </row>
    <row r="885" spans="1:16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_xlfn.XLOOKUP(C885,customers!$A$1:$A$1001,customers!$B$1:$B$1001,,0)</f>
        <v>Lindon Agnolo</v>
      </c>
      <c r="G885" s="2" t="str" cm="1">
        <f t="array" ref="G885">IF(_xlfn.XLOOKUP(C885,customers!A884:$A$1001,customers!C884:$C$1001,,0)=0,"",(_xlfn.XLOOKUP(C885,customers!A884:$A$1001,customers!C884:$C$1001,,0)))</f>
        <v>lagnolooj@pinterest.com</v>
      </c>
      <c r="H885" s="2" t="str">
        <f>_xlfn.XLOOKUP(C885,customers!$A$1:$A$1001,customers!$G$1:$G$1001,,0)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8">
        <f>INDEX([1]products!$A$1:$G$49,MATCH([1]orders!$D885,[1]products!$A$1:$A$49,0),MATCH([1]orders!K$1,[1]products!$A$1:$G$1,0))</f>
        <v>2.5</v>
      </c>
      <c r="L885" s="4">
        <f>INDEX(products!$A$1:$G$49,MATCH(orders!$D885,products!$A$1:$A$49,0),MATCH(orders!L$1,products!$A$1:$G$1,0))</f>
        <v>25.874999999999996</v>
      </c>
      <c r="M885" s="4">
        <f t="shared" si="39"/>
        <v>77.624999999999986</v>
      </c>
      <c r="N885" t="str">
        <f t="shared" si="40"/>
        <v>Арабика</v>
      </c>
      <c r="O885" t="str">
        <f t="shared" si="41"/>
        <v>Средняя</v>
      </c>
      <c r="P885" t="str">
        <f>_xlfn.XLOOKUP(orders[[#This Row],[Customer ID]],customers!$A$1:$A$1001,customers!$I$1:$I$1001,,0)</f>
        <v>Yes</v>
      </c>
    </row>
    <row r="886" spans="1:16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_xlfn.XLOOKUP(C886,customers!$A$1:$A$1001,customers!$B$1:$B$1001,,0)</f>
        <v>Delainey Kiddy</v>
      </c>
      <c r="G886" s="2" t="str" cm="1">
        <f t="array" ref="G886">IF(_xlfn.XLOOKUP(C886,customers!A885:$A$1001,customers!C885:$C$1001,,0)=0,"",(_xlfn.XLOOKUP(C886,customers!A885:$A$1001,customers!C885:$C$1001,,0)))</f>
        <v>dkiddyok@fda.gov</v>
      </c>
      <c r="H886" s="2" t="str">
        <f>_xlfn.XLOOKUP(C886,customers!$A$1:$A$1001,customers!$G$1:$G$1001,,0)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8">
        <f>INDEX([1]products!$A$1:$G$49,MATCH([1]orders!$D886,[1]products!$A$1:$A$49,0),MATCH([1]orders!K$1,[1]products!$A$1:$G$1,0))</f>
        <v>0.5</v>
      </c>
      <c r="L886" s="4">
        <f>INDEX(products!$A$1:$G$49,MATCH(orders!$D886,products!$A$1:$A$49,0),MATCH(orders!L$1,products!$A$1:$G$1,0))</f>
        <v>5.3699999999999992</v>
      </c>
      <c r="M886" s="4">
        <f t="shared" si="39"/>
        <v>5.3699999999999992</v>
      </c>
      <c r="N886" t="str">
        <f t="shared" si="40"/>
        <v>Робуста</v>
      </c>
      <c r="O886" t="str">
        <f t="shared" si="41"/>
        <v>Сильная</v>
      </c>
      <c r="P886" t="str">
        <f>_xlfn.XLOOKUP(orders[[#This Row],[Customer ID]],customers!$A$1:$A$1001,customers!$I$1:$I$1001,,0)</f>
        <v>Yes</v>
      </c>
    </row>
    <row r="887" spans="1:16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_xlfn.XLOOKUP(C887,customers!$A$1:$A$1001,customers!$B$1:$B$1001,,0)</f>
        <v>Helli Petroulis</v>
      </c>
      <c r="G887" s="2" t="str" cm="1">
        <f t="array" ref="G887">IF(_xlfn.XLOOKUP(C887,customers!A886:$A$1001,customers!C886:$C$1001,,0)=0,"",(_xlfn.XLOOKUP(C887,customers!A886:$A$1001,customers!C886:$C$1001,,0)))</f>
        <v>hpetroulisol@state.tx.us</v>
      </c>
      <c r="H887" s="2" t="str">
        <f>_xlfn.XLOOKUP(C887,customers!$A$1:$A$1001,customers!$G$1:$G$1001,,0)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8">
        <f>INDEX([1]products!$A$1:$G$49,MATCH([1]orders!$D887,[1]products!$A$1:$A$49,0),MATCH([1]orders!K$1,[1]products!$A$1:$G$1,0))</f>
        <v>2.5</v>
      </c>
      <c r="L887" s="4">
        <f>INDEX(products!$A$1:$G$49,MATCH(orders!$D887,products!$A$1:$A$49,0),MATCH(orders!L$1,products!$A$1:$G$1,0))</f>
        <v>20.584999999999997</v>
      </c>
      <c r="M887" s="4">
        <f t="shared" si="39"/>
        <v>123.50999999999999</v>
      </c>
      <c r="N887" t="str">
        <f t="shared" si="40"/>
        <v>Робуста</v>
      </c>
      <c r="O887" t="str">
        <f t="shared" si="41"/>
        <v>Сильная</v>
      </c>
      <c r="P887" t="str">
        <f>_xlfn.XLOOKUP(orders[[#This Row],[Customer ID]],customers!$A$1:$A$1001,customers!$I$1:$I$1001,,0)</f>
        <v>No</v>
      </c>
    </row>
    <row r="888" spans="1:16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_xlfn.XLOOKUP(C888,customers!$A$1:$A$1001,customers!$B$1:$B$1001,,0)</f>
        <v>Marty Scholl</v>
      </c>
      <c r="G888" s="2" t="str" cm="1">
        <f t="array" ref="G888">IF(_xlfn.XLOOKUP(C888,customers!A887:$A$1001,customers!C887:$C$1001,,0)=0,"",(_xlfn.XLOOKUP(C888,customers!A887:$A$1001,customers!C887:$C$1001,,0)))</f>
        <v>mschollom@taobao.com</v>
      </c>
      <c r="H888" s="2" t="str">
        <f>_xlfn.XLOOKUP(C888,customers!$A$1:$A$1001,customers!$G$1:$G$1001,,0)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8">
        <f>INDEX([1]products!$A$1:$G$49,MATCH([1]orders!$D888,[1]products!$A$1:$A$49,0),MATCH([1]orders!K$1,[1]products!$A$1:$G$1,0))</f>
        <v>0.5</v>
      </c>
      <c r="L888" s="4">
        <f>INDEX(products!$A$1:$G$49,MATCH(orders!$D888,products!$A$1:$A$49,0),MATCH(orders!L$1,products!$A$1:$G$1,0))</f>
        <v>8.73</v>
      </c>
      <c r="M888" s="4">
        <f t="shared" si="39"/>
        <v>17.46</v>
      </c>
      <c r="N888" t="str">
        <f t="shared" si="40"/>
        <v>Либерика</v>
      </c>
      <c r="O888" t="str">
        <f t="shared" si="41"/>
        <v>Средняя</v>
      </c>
      <c r="P888" t="str">
        <f>_xlfn.XLOOKUP(orders[[#This Row],[Customer ID]],customers!$A$1:$A$1001,customers!$I$1:$I$1001,,0)</f>
        <v>No</v>
      </c>
    </row>
    <row r="889" spans="1:16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_xlfn.XLOOKUP(C889,customers!$A$1:$A$1001,customers!$B$1:$B$1001,,0)</f>
        <v>Kienan Ferson</v>
      </c>
      <c r="G889" s="2" t="str" cm="1">
        <f t="array" ref="G889">IF(_xlfn.XLOOKUP(C889,customers!A888:$A$1001,customers!C888:$C$1001,,0)=0,"",(_xlfn.XLOOKUP(C889,customers!A888:$A$1001,customers!C888:$C$1001,,0)))</f>
        <v>kfersonon@g.co</v>
      </c>
      <c r="H889" s="2" t="str">
        <f>_xlfn.XLOOKUP(C889,customers!$A$1:$A$1001,customers!$G$1:$G$1001,,0)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8">
        <f>INDEX([1]products!$A$1:$G$49,MATCH([1]orders!$D889,[1]products!$A$1:$A$49,0),MATCH([1]orders!K$1,[1]products!$A$1:$G$1,0))</f>
        <v>0.2</v>
      </c>
      <c r="L889" s="4">
        <f>INDEX(products!$A$1:$G$49,MATCH(orders!$D889,products!$A$1:$A$49,0),MATCH(orders!L$1,products!$A$1:$G$1,0))</f>
        <v>4.4550000000000001</v>
      </c>
      <c r="M889" s="4">
        <f t="shared" si="39"/>
        <v>13.365</v>
      </c>
      <c r="N889" t="str">
        <f t="shared" si="40"/>
        <v>Эксцельса</v>
      </c>
      <c r="O889" t="str">
        <f t="shared" si="41"/>
        <v>Легкая</v>
      </c>
      <c r="P889" t="str">
        <f>_xlfn.XLOOKUP(orders[[#This Row],[Customer ID]],customers!$A$1:$A$1001,customers!$I$1:$I$1001,,0)</f>
        <v>No</v>
      </c>
    </row>
    <row r="890" spans="1:16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_xlfn.XLOOKUP(C890,customers!$A$1:$A$1001,customers!$B$1:$B$1001,,0)</f>
        <v>Blake Kelloway</v>
      </c>
      <c r="G890" s="2" t="str" cm="1">
        <f t="array" ref="G890">IF(_xlfn.XLOOKUP(C890,customers!A889:$A$1001,customers!C889:$C$1001,,0)=0,"",(_xlfn.XLOOKUP(C890,customers!A889:$A$1001,customers!C889:$C$1001,,0)))</f>
        <v>bkellowayoo@omniture.com</v>
      </c>
      <c r="H890" s="2" t="str">
        <f>_xlfn.XLOOKUP(C890,customers!$A$1:$A$1001,customers!$G$1:$G$1001,,0)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8">
        <f>INDEX([1]products!$A$1:$G$49,MATCH([1]orders!$D890,[1]products!$A$1:$A$49,0),MATCH([1]orders!K$1,[1]products!$A$1:$G$1,0))</f>
        <v>0.2</v>
      </c>
      <c r="L890" s="4">
        <f>INDEX(products!$A$1:$G$49,MATCH(orders!$D890,products!$A$1:$A$49,0),MATCH(orders!L$1,products!$A$1:$G$1,0))</f>
        <v>3.8849999999999998</v>
      </c>
      <c r="M890" s="4">
        <f t="shared" si="39"/>
        <v>7.77</v>
      </c>
      <c r="N890" t="str">
        <f t="shared" si="40"/>
        <v>Арабика</v>
      </c>
      <c r="O890" t="str">
        <f t="shared" si="41"/>
        <v>Легкая</v>
      </c>
      <c r="P890" t="str">
        <f>_xlfn.XLOOKUP(orders[[#This Row],[Customer ID]],customers!$A$1:$A$1001,customers!$I$1:$I$1001,,0)</f>
        <v>Yes</v>
      </c>
    </row>
    <row r="891" spans="1:16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_xlfn.XLOOKUP(C891,customers!$A$1:$A$1001,customers!$B$1:$B$1001,,0)</f>
        <v>Scarlett Oliffe</v>
      </c>
      <c r="G891" s="2" t="str" cm="1">
        <f t="array" ref="G891">IF(_xlfn.XLOOKUP(C891,customers!A890:$A$1001,customers!C890:$C$1001,,0)=0,"",(_xlfn.XLOOKUP(C891,customers!A890:$A$1001,customers!C890:$C$1001,,0)))</f>
        <v>soliffeop@yellowbook.com</v>
      </c>
      <c r="H891" s="2" t="str">
        <f>_xlfn.XLOOKUP(C891,customers!$A$1:$A$1001,customers!$G$1:$G$1001,,0)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8">
        <f>INDEX([1]products!$A$1:$G$49,MATCH([1]orders!$D891,[1]products!$A$1:$A$49,0),MATCH([1]orders!K$1,[1]products!$A$1:$G$1,0))</f>
        <v>0.2</v>
      </c>
      <c r="L891" s="4">
        <f>INDEX(products!$A$1:$G$49,MATCH(orders!$D891,products!$A$1:$A$49,0),MATCH(orders!L$1,products!$A$1:$G$1,0))</f>
        <v>2.6849999999999996</v>
      </c>
      <c r="M891" s="4">
        <f t="shared" si="39"/>
        <v>2.6849999999999996</v>
      </c>
      <c r="N891" t="str">
        <f t="shared" si="40"/>
        <v>Робуста</v>
      </c>
      <c r="O891" t="str">
        <f t="shared" si="41"/>
        <v>Сильная</v>
      </c>
      <c r="P891" t="str">
        <f>_xlfn.XLOOKUP(orders[[#This Row],[Customer ID]],customers!$A$1:$A$1001,customers!$I$1:$I$1001,,0)</f>
        <v>Yes</v>
      </c>
    </row>
    <row r="892" spans="1:16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_xlfn.XLOOKUP(C892,customers!$A$1:$A$1001,customers!$B$1:$B$1001,,0)</f>
        <v>Kippie Marrison</v>
      </c>
      <c r="G892" s="2" t="str" cm="1">
        <f t="array" ref="G892">IF(_xlfn.XLOOKUP(C892,customers!A891:$A$1001,customers!C891:$C$1001,,0)=0,"",(_xlfn.XLOOKUP(C892,customers!A891:$A$1001,customers!C891:$C$1001,,0)))</f>
        <v>kmarrisonoq@dropbox.com</v>
      </c>
      <c r="H892" s="2" t="str">
        <f>_xlfn.XLOOKUP(C892,customers!$A$1:$A$1001,customers!$G$1:$G$1001,,0)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8">
        <f>INDEX([1]products!$A$1:$G$49,MATCH([1]orders!$D892,[1]products!$A$1:$A$49,0),MATCH([1]orders!K$1,[1]products!$A$1:$G$1,0))</f>
        <v>2.5</v>
      </c>
      <c r="L892" s="4">
        <f>INDEX(products!$A$1:$G$49,MATCH(orders!$D892,products!$A$1:$A$49,0),MATCH(orders!L$1,products!$A$1:$G$1,0))</f>
        <v>20.584999999999997</v>
      </c>
      <c r="M892" s="4">
        <f t="shared" si="39"/>
        <v>20.584999999999997</v>
      </c>
      <c r="N892" t="str">
        <f t="shared" si="40"/>
        <v>Робуста</v>
      </c>
      <c r="O892" t="str">
        <f t="shared" si="41"/>
        <v>Сильная</v>
      </c>
      <c r="P892" t="str">
        <f>_xlfn.XLOOKUP(orders[[#This Row],[Customer ID]],customers!$A$1:$A$1001,customers!$I$1:$I$1001,,0)</f>
        <v>Yes</v>
      </c>
    </row>
    <row r="893" spans="1:16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_xlfn.XLOOKUP(C893,customers!$A$1:$A$1001,customers!$B$1:$B$1001,,0)</f>
        <v>Celestia Dolohunty</v>
      </c>
      <c r="G893" s="2" t="str" cm="1">
        <f t="array" ref="G893">IF(_xlfn.XLOOKUP(C893,customers!A892:$A$1001,customers!C892:$C$1001,,0)=0,"",(_xlfn.XLOOKUP(C893,customers!A892:$A$1001,customers!C892:$C$1001,,0)))</f>
        <v>cdolohuntyor@dailymail.co.uk</v>
      </c>
      <c r="H893" s="2" t="str">
        <f>_xlfn.XLOOKUP(C893,customers!$A$1:$A$1001,customers!$G$1:$G$1001,,0)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8">
        <f>INDEX([1]products!$A$1:$G$49,MATCH([1]orders!$D893,[1]products!$A$1:$A$49,0),MATCH([1]orders!K$1,[1]products!$A$1:$G$1,0))</f>
        <v>2.5</v>
      </c>
      <c r="L893" s="4">
        <f>INDEX(products!$A$1:$G$49,MATCH(orders!$D893,products!$A$1:$A$49,0),MATCH(orders!L$1,products!$A$1:$G$1,0))</f>
        <v>22.884999999999998</v>
      </c>
      <c r="M893" s="4">
        <f t="shared" si="39"/>
        <v>114.42499999999998</v>
      </c>
      <c r="N893" t="str">
        <f t="shared" si="40"/>
        <v>Арабика</v>
      </c>
      <c r="O893" t="str">
        <f t="shared" si="41"/>
        <v>Сильная</v>
      </c>
      <c r="P893" t="str">
        <f>_xlfn.XLOOKUP(orders[[#This Row],[Customer ID]],customers!$A$1:$A$1001,customers!$I$1:$I$1001,,0)</f>
        <v>Yes</v>
      </c>
    </row>
    <row r="894" spans="1:16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_xlfn.XLOOKUP(C894,customers!$A$1:$A$1001,customers!$B$1:$B$1001,,0)</f>
        <v>Patsy Vasilenko</v>
      </c>
      <c r="G894" s="2" t="str" cm="1">
        <f t="array" ref="G894">IF(_xlfn.XLOOKUP(C894,customers!A893:$A$1001,customers!C893:$C$1001,,0)=0,"",(_xlfn.XLOOKUP(C894,customers!A893:$A$1001,customers!C893:$C$1001,,0)))</f>
        <v>pvasilenkoos@addtoany.com</v>
      </c>
      <c r="H894" s="2" t="str">
        <f>_xlfn.XLOOKUP(C894,customers!$A$1:$A$1001,customers!$G$1:$G$1001,,0)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8">
        <f>INDEX([1]products!$A$1:$G$49,MATCH([1]orders!$D894,[1]products!$A$1:$A$49,0),MATCH([1]orders!K$1,[1]products!$A$1:$G$1,0))</f>
        <v>0.2</v>
      </c>
      <c r="L894" s="4">
        <f>INDEX(products!$A$1:$G$49,MATCH(orders!$D894,products!$A$1:$A$49,0),MATCH(orders!L$1,products!$A$1:$G$1,0))</f>
        <v>4.125</v>
      </c>
      <c r="M894" s="4">
        <f t="shared" si="39"/>
        <v>20.625</v>
      </c>
      <c r="N894" t="str">
        <f t="shared" si="40"/>
        <v>Эксцельса</v>
      </c>
      <c r="O894" t="str">
        <f t="shared" si="41"/>
        <v>Средняя</v>
      </c>
      <c r="P894" t="str">
        <f>_xlfn.XLOOKUP(orders[[#This Row],[Customer ID]],customers!$A$1:$A$1001,customers!$I$1:$I$1001,,0)</f>
        <v>No</v>
      </c>
    </row>
    <row r="895" spans="1:16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_xlfn.XLOOKUP(C895,customers!$A$1:$A$1001,customers!$B$1:$B$1001,,0)</f>
        <v>Raphaela Schankelborg</v>
      </c>
      <c r="G895" s="2" t="str" cm="1">
        <f t="array" ref="G895">IF(_xlfn.XLOOKUP(C895,customers!A894:$A$1001,customers!C894:$C$1001,,0)=0,"",(_xlfn.XLOOKUP(C895,customers!A894:$A$1001,customers!C894:$C$1001,,0)))</f>
        <v>rschankelborgot@ameblo.jp</v>
      </c>
      <c r="H895" s="2" t="str">
        <f>_xlfn.XLOOKUP(C895,customers!$A$1:$A$1001,customers!$G$1:$G$1001,,0)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8">
        <f>INDEX([1]products!$A$1:$G$49,MATCH([1]orders!$D895,[1]products!$A$1:$A$49,0),MATCH([1]orders!K$1,[1]products!$A$1:$G$1,0))</f>
        <v>0.5</v>
      </c>
      <c r="L895" s="4">
        <f>INDEX(products!$A$1:$G$49,MATCH(orders!$D895,products!$A$1:$A$49,0),MATCH(orders!L$1,products!$A$1:$G$1,0))</f>
        <v>9.51</v>
      </c>
      <c r="M895" s="4">
        <f t="shared" si="39"/>
        <v>57.06</v>
      </c>
      <c r="N895" t="str">
        <f t="shared" si="40"/>
        <v>Либерика</v>
      </c>
      <c r="O895" t="str">
        <f t="shared" si="41"/>
        <v>Легкая</v>
      </c>
      <c r="P895" t="str">
        <f>_xlfn.XLOOKUP(orders[[#This Row],[Customer ID]],customers!$A$1:$A$1001,customers!$I$1:$I$1001,,0)</f>
        <v>Yes</v>
      </c>
    </row>
    <row r="896" spans="1:16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_xlfn.XLOOKUP(C896,customers!$A$1:$A$1001,customers!$B$1:$B$1001,,0)</f>
        <v>Sharity Wickens</v>
      </c>
      <c r="G896" s="2" t="str" cm="1">
        <f t="array" ref="G896">IF(_xlfn.XLOOKUP(C896,customers!A895:$A$1001,customers!C895:$C$1001,,0)=0,"",(_xlfn.XLOOKUP(C896,customers!A895:$A$1001,customers!C895:$C$1001,,0)))</f>
        <v/>
      </c>
      <c r="H896" s="2" t="str">
        <f>_xlfn.XLOOKUP(C896,customers!$A$1:$A$1001,customers!$G$1:$G$1001,,0)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8">
        <f>INDEX([1]products!$A$1:$G$49,MATCH([1]orders!$D896,[1]products!$A$1:$A$49,0),MATCH([1]orders!K$1,[1]products!$A$1:$G$1,0))</f>
        <v>2.5</v>
      </c>
      <c r="L896" s="4">
        <f>INDEX(products!$A$1:$G$49,MATCH(orders!$D896,products!$A$1:$A$49,0),MATCH(orders!L$1,products!$A$1:$G$1,0))</f>
        <v>20.584999999999997</v>
      </c>
      <c r="M896" s="4">
        <f t="shared" si="39"/>
        <v>82.339999999999989</v>
      </c>
      <c r="N896" t="str">
        <f t="shared" si="40"/>
        <v>Робуста</v>
      </c>
      <c r="O896" t="str">
        <f t="shared" si="41"/>
        <v>Сильная</v>
      </c>
      <c r="P896" t="str">
        <f>_xlfn.XLOOKUP(orders[[#This Row],[Customer ID]],customers!$A$1:$A$1001,customers!$I$1:$I$1001,,0)</f>
        <v>Yes</v>
      </c>
    </row>
    <row r="897" spans="1:16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_xlfn.XLOOKUP(C897,customers!$A$1:$A$1001,customers!$B$1:$B$1001,,0)</f>
        <v>Derick Snow</v>
      </c>
      <c r="G897" s="2" t="str" cm="1">
        <f t="array" ref="G897">IF(_xlfn.XLOOKUP(C897,customers!A896:$A$1001,customers!C896:$C$1001,,0)=0,"",(_xlfn.XLOOKUP(C897,customers!A896:$A$1001,customers!C896:$C$1001,,0)))</f>
        <v/>
      </c>
      <c r="H897" s="2" t="str">
        <f>_xlfn.XLOOKUP(C897,customers!$A$1:$A$1001,customers!$G$1:$G$1001,,0)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8">
        <f>INDEX([1]products!$A$1:$G$49,MATCH([1]orders!$D897,[1]products!$A$1:$A$49,0),MATCH([1]orders!K$1,[1]products!$A$1:$G$1,0))</f>
        <v>2.5</v>
      </c>
      <c r="L897" s="4">
        <f>INDEX(products!$A$1:$G$49,MATCH(orders!$D897,products!$A$1:$A$49,0),MATCH(orders!L$1,products!$A$1:$G$1,0))</f>
        <v>31.624999999999996</v>
      </c>
      <c r="M897" s="4">
        <f t="shared" si="39"/>
        <v>158.12499999999997</v>
      </c>
      <c r="N897" t="str">
        <f t="shared" si="40"/>
        <v>Эксцельса</v>
      </c>
      <c r="O897" t="str">
        <f t="shared" si="41"/>
        <v>Средняя</v>
      </c>
      <c r="P897" t="str">
        <f>_xlfn.XLOOKUP(orders[[#This Row],[Customer ID]],customers!$A$1:$A$1001,customers!$I$1:$I$1001,,0)</f>
        <v>No</v>
      </c>
    </row>
    <row r="898" spans="1:16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_xlfn.XLOOKUP(C898,customers!$A$1:$A$1001,customers!$B$1:$B$1001,,0)</f>
        <v>Baxy Cargen</v>
      </c>
      <c r="G898" s="2" t="str" cm="1">
        <f t="array" ref="G898">IF(_xlfn.XLOOKUP(C898,customers!A897:$A$1001,customers!C897:$C$1001,,0)=0,"",(_xlfn.XLOOKUP(C898,customers!A897:$A$1001,customers!C897:$C$1001,,0)))</f>
        <v>bcargenow@geocities.jp</v>
      </c>
      <c r="H898" s="2" t="str">
        <f>_xlfn.XLOOKUP(C898,customers!$A$1:$A$1001,customers!$G$1:$G$1001,,0)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8">
        <f>INDEX([1]products!$A$1:$G$49,MATCH([1]orders!$D898,[1]products!$A$1:$A$49,0),MATCH([1]orders!K$1,[1]products!$A$1:$G$1,0))</f>
        <v>0.5</v>
      </c>
      <c r="L898" s="4">
        <f>INDEX(products!$A$1:$G$49,MATCH(orders!$D898,products!$A$1:$A$49,0),MATCH(orders!L$1,products!$A$1:$G$1,0))</f>
        <v>5.3699999999999992</v>
      </c>
      <c r="M898" s="4">
        <f t="shared" si="39"/>
        <v>32.22</v>
      </c>
      <c r="N898" t="str">
        <f t="shared" si="40"/>
        <v>Робуста</v>
      </c>
      <c r="O898" t="str">
        <f t="shared" si="41"/>
        <v>Сильная</v>
      </c>
      <c r="P898" t="str">
        <f>_xlfn.XLOOKUP(orders[[#This Row],[Customer ID]],customers!$A$1:$A$1001,customers!$I$1:$I$1001,,0)</f>
        <v>Yes</v>
      </c>
    </row>
    <row r="899" spans="1:16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_xlfn.XLOOKUP(C899,customers!$A$1:$A$1001,customers!$B$1:$B$1001,,0)</f>
        <v>Ryann Stickler</v>
      </c>
      <c r="G899" s="2" t="str" cm="1">
        <f t="array" ref="G899">IF(_xlfn.XLOOKUP(C899,customers!A898:$A$1001,customers!C898:$C$1001,,0)=0,"",(_xlfn.XLOOKUP(C899,customers!A898:$A$1001,customers!C898:$C$1001,,0)))</f>
        <v>rsticklerox@printfriendly.com</v>
      </c>
      <c r="H899" s="2" t="str">
        <f>_xlfn.XLOOKUP(C899,customers!$A$1:$A$1001,customers!$G$1:$G$1001,,0)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8">
        <f>INDEX([1]products!$A$1:$G$49,MATCH([1]orders!$D899,[1]products!$A$1:$A$49,0),MATCH([1]orders!K$1,[1]products!$A$1:$G$1,0))</f>
        <v>1</v>
      </c>
      <c r="L899" s="4">
        <f>INDEX(products!$A$1:$G$49,MATCH(orders!$D899,products!$A$1:$A$49,0),MATCH(orders!L$1,products!$A$1:$G$1,0))</f>
        <v>12.15</v>
      </c>
      <c r="M899" s="4">
        <f t="shared" ref="M899:M962" si="42">L899*E899</f>
        <v>24.3</v>
      </c>
      <c r="N899" t="str">
        <f t="shared" ref="N899:N962" si="43">IF(I899="Rob","Робуста",IF(I899="Exc","Эксцельса",IF(I899="Ara","Арабика",IF(I899="Lib","Либерика",""))))</f>
        <v>Эксцельса</v>
      </c>
      <c r="O899" t="str">
        <f t="shared" ref="O899:O962" si="44">IF(J899="M","Средняя",IF(J899="L","Легкая",IF(J899="D","Сильная","")))</f>
        <v>Сильная</v>
      </c>
      <c r="P899" t="str">
        <f>_xlfn.XLOOKUP(orders[[#This Row],[Customer ID]],customers!$A$1:$A$1001,customers!$I$1:$I$1001,,0)</f>
        <v>No</v>
      </c>
    </row>
    <row r="900" spans="1:16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_xlfn.XLOOKUP(C900,customers!$A$1:$A$1001,customers!$B$1:$B$1001,,0)</f>
        <v>Daryn Cassius</v>
      </c>
      <c r="G900" s="2" t="str" cm="1">
        <f t="array" ref="G900">IF(_xlfn.XLOOKUP(C900,customers!A899:$A$1001,customers!C899:$C$1001,,0)=0,"",(_xlfn.XLOOKUP(C900,customers!A899:$A$1001,customers!C899:$C$1001,,0)))</f>
        <v/>
      </c>
      <c r="H900" s="2" t="str">
        <f>_xlfn.XLOOKUP(C900,customers!$A$1:$A$1001,customers!$G$1:$G$1001,,0)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8">
        <f>INDEX([1]products!$A$1:$G$49,MATCH([1]orders!$D900,[1]products!$A$1:$A$49,0),MATCH([1]orders!K$1,[1]products!$A$1:$G$1,0))</f>
        <v>0.5</v>
      </c>
      <c r="L900" s="4">
        <f>INDEX(products!$A$1:$G$49,MATCH(orders!$D900,products!$A$1:$A$49,0),MATCH(orders!L$1,products!$A$1:$G$1,0))</f>
        <v>7.169999999999999</v>
      </c>
      <c r="M900" s="4">
        <f t="shared" si="42"/>
        <v>35.849999999999994</v>
      </c>
      <c r="N900" t="str">
        <f t="shared" si="43"/>
        <v>Робуста</v>
      </c>
      <c r="O900" t="str">
        <f t="shared" si="44"/>
        <v>Легкая</v>
      </c>
      <c r="P900" t="str">
        <f>_xlfn.XLOOKUP(orders[[#This Row],[Customer ID]],customers!$A$1:$A$1001,customers!$I$1:$I$1001,,0)</f>
        <v>No</v>
      </c>
    </row>
    <row r="901" spans="1:16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_xlfn.XLOOKUP(C901,customers!$A$1:$A$1001,customers!$B$1:$B$1001,,0)</f>
        <v>Derick Snow</v>
      </c>
      <c r="G901" s="2" t="e" cm="1">
        <f t="array" ref="G901">IF(_xlfn.XLOOKUP(C901,customers!A900:$A$1001,customers!C900:$C$1001,,0)=0,"",(_xlfn.XLOOKUP(C901,customers!A900:$A$1001,customers!C900:$C$1001,,0)))</f>
        <v>#N/A</v>
      </c>
      <c r="H901" s="2" t="str">
        <f>_xlfn.XLOOKUP(C901,customers!$A$1:$A$1001,customers!$G$1:$G$1001,,0)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8">
        <f>INDEX([1]products!$A$1:$G$49,MATCH([1]orders!$D901,[1]products!$A$1:$A$49,0),MATCH([1]orders!K$1,[1]products!$A$1:$G$1,0))</f>
        <v>1</v>
      </c>
      <c r="L901" s="4">
        <f>INDEX(products!$A$1:$G$49,MATCH(orders!$D901,products!$A$1:$A$49,0),MATCH(orders!L$1,products!$A$1:$G$1,0))</f>
        <v>14.55</v>
      </c>
      <c r="M901" s="4">
        <f t="shared" si="42"/>
        <v>72.75</v>
      </c>
      <c r="N901" t="str">
        <f t="shared" si="43"/>
        <v>Либерика</v>
      </c>
      <c r="O901" t="str">
        <f t="shared" si="44"/>
        <v>Средняя</v>
      </c>
      <c r="P901" t="str">
        <f>_xlfn.XLOOKUP(orders[[#This Row],[Customer ID]],customers!$A$1:$A$1001,customers!$I$1:$I$1001,,0)</f>
        <v>No</v>
      </c>
    </row>
    <row r="902" spans="1:16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_xlfn.XLOOKUP(C902,customers!$A$1:$A$1001,customers!$B$1:$B$1001,,0)</f>
        <v>Skelly Dolohunty</v>
      </c>
      <c r="G902" s="2" t="str" cm="1">
        <f t="array" ref="G902">IF(_xlfn.XLOOKUP(C902,customers!A901:$A$1001,customers!C901:$C$1001,,0)=0,"",(_xlfn.XLOOKUP(C902,customers!A901:$A$1001,customers!C901:$C$1001,,0)))</f>
        <v/>
      </c>
      <c r="H902" s="2" t="str">
        <f>_xlfn.XLOOKUP(C902,customers!$A$1:$A$1001,customers!$G$1:$G$1001,,0)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8">
        <f>INDEX([1]products!$A$1:$G$49,MATCH([1]orders!$D902,[1]products!$A$1:$A$49,0),MATCH([1]orders!K$1,[1]products!$A$1:$G$1,0))</f>
        <v>1</v>
      </c>
      <c r="L902" s="4">
        <f>INDEX(products!$A$1:$G$49,MATCH(orders!$D902,products!$A$1:$A$49,0),MATCH(orders!L$1,products!$A$1:$G$1,0))</f>
        <v>15.85</v>
      </c>
      <c r="M902" s="4">
        <f t="shared" si="42"/>
        <v>47.55</v>
      </c>
      <c r="N902" t="str">
        <f t="shared" si="43"/>
        <v>Либерика</v>
      </c>
      <c r="O902" t="str">
        <f t="shared" si="44"/>
        <v>Легкая</v>
      </c>
      <c r="P902" t="str">
        <f>_xlfn.XLOOKUP(orders[[#This Row],[Customer ID]],customers!$A$1:$A$1001,customers!$I$1:$I$1001,,0)</f>
        <v>No</v>
      </c>
    </row>
    <row r="903" spans="1:16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_xlfn.XLOOKUP(C903,customers!$A$1:$A$1001,customers!$B$1:$B$1001,,0)</f>
        <v>Drake Jevon</v>
      </c>
      <c r="G903" s="2" t="str" cm="1">
        <f t="array" ref="G903">IF(_xlfn.XLOOKUP(C903,customers!A902:$A$1001,customers!C902:$C$1001,,0)=0,"",(_xlfn.XLOOKUP(C903,customers!A902:$A$1001,customers!C902:$C$1001,,0)))</f>
        <v>djevonp1@ibm.com</v>
      </c>
      <c r="H903" s="2" t="str">
        <f>_xlfn.XLOOKUP(C903,customers!$A$1:$A$1001,customers!$G$1:$G$1001,,0)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8">
        <f>INDEX([1]products!$A$1:$G$49,MATCH([1]orders!$D903,[1]products!$A$1:$A$49,0),MATCH([1]orders!K$1,[1]products!$A$1:$G$1,0))</f>
        <v>0.2</v>
      </c>
      <c r="L903" s="4">
        <f>INDEX(products!$A$1:$G$49,MATCH(orders!$D903,products!$A$1:$A$49,0),MATCH(orders!L$1,products!$A$1:$G$1,0))</f>
        <v>3.5849999999999995</v>
      </c>
      <c r="M903" s="4">
        <f t="shared" si="42"/>
        <v>3.5849999999999995</v>
      </c>
      <c r="N903" t="str">
        <f t="shared" si="43"/>
        <v>Робуста</v>
      </c>
      <c r="O903" t="str">
        <f t="shared" si="44"/>
        <v>Легкая</v>
      </c>
      <c r="P903" t="str">
        <f>_xlfn.XLOOKUP(orders[[#This Row],[Customer ID]],customers!$A$1:$A$1001,customers!$I$1:$I$1001,,0)</f>
        <v>Yes</v>
      </c>
    </row>
    <row r="904" spans="1:16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_xlfn.XLOOKUP(C904,customers!$A$1:$A$1001,customers!$B$1:$B$1001,,0)</f>
        <v>Hall Ranner</v>
      </c>
      <c r="G904" s="2" t="str" cm="1">
        <f t="array" ref="G904">IF(_xlfn.XLOOKUP(C904,customers!A903:$A$1001,customers!C903:$C$1001,,0)=0,"",(_xlfn.XLOOKUP(C904,customers!A903:$A$1001,customers!C903:$C$1001,,0)))</f>
        <v>hrannerp2@omniture.com</v>
      </c>
      <c r="H904" s="2" t="str">
        <f>_xlfn.XLOOKUP(C904,customers!$A$1:$A$1001,customers!$G$1:$G$1001,,0)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8">
        <f>INDEX([1]products!$A$1:$G$49,MATCH([1]orders!$D904,[1]products!$A$1:$A$49,0),MATCH([1]orders!K$1,[1]products!$A$1:$G$1,0))</f>
        <v>2.5</v>
      </c>
      <c r="L904" s="4">
        <f>INDEX(products!$A$1:$G$49,MATCH(orders!$D904,products!$A$1:$A$49,0),MATCH(orders!L$1,products!$A$1:$G$1,0))</f>
        <v>31.624999999999996</v>
      </c>
      <c r="M904" s="4">
        <f t="shared" si="42"/>
        <v>158.12499999999997</v>
      </c>
      <c r="N904" t="str">
        <f t="shared" si="43"/>
        <v>Эксцельса</v>
      </c>
      <c r="O904" t="str">
        <f t="shared" si="44"/>
        <v>Средняя</v>
      </c>
      <c r="P904" t="str">
        <f>_xlfn.XLOOKUP(orders[[#This Row],[Customer ID]],customers!$A$1:$A$1001,customers!$I$1:$I$1001,,0)</f>
        <v>No</v>
      </c>
    </row>
    <row r="905" spans="1:16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_xlfn.XLOOKUP(C905,customers!$A$1:$A$1001,customers!$B$1:$B$1001,,0)</f>
        <v>Berkly Imrie</v>
      </c>
      <c r="G905" s="2" t="str" cm="1">
        <f t="array" ref="G905">IF(_xlfn.XLOOKUP(C905,customers!A904:$A$1001,customers!C904:$C$1001,,0)=0,"",(_xlfn.XLOOKUP(C905,customers!A904:$A$1001,customers!C904:$C$1001,,0)))</f>
        <v>bimriep3@addtoany.com</v>
      </c>
      <c r="H905" s="2" t="str">
        <f>_xlfn.XLOOKUP(C905,customers!$A$1:$A$1001,customers!$G$1:$G$1001,,0)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8">
        <f>INDEX([1]products!$A$1:$G$49,MATCH([1]orders!$D905,[1]products!$A$1:$A$49,0),MATCH([1]orders!K$1,[1]products!$A$1:$G$1,0))</f>
        <v>0.5</v>
      </c>
      <c r="L905" s="4">
        <f>INDEX(products!$A$1:$G$49,MATCH(orders!$D905,products!$A$1:$A$49,0),MATCH(orders!L$1,products!$A$1:$G$1,0))</f>
        <v>8.73</v>
      </c>
      <c r="M905" s="4">
        <f t="shared" si="42"/>
        <v>17.46</v>
      </c>
      <c r="N905" t="str">
        <f t="shared" si="43"/>
        <v>Либерика</v>
      </c>
      <c r="O905" t="str">
        <f t="shared" si="44"/>
        <v>Средняя</v>
      </c>
      <c r="P905" t="str">
        <f>_xlfn.XLOOKUP(orders[[#This Row],[Customer ID]],customers!$A$1:$A$1001,customers!$I$1:$I$1001,,0)</f>
        <v>No</v>
      </c>
    </row>
    <row r="906" spans="1:16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_xlfn.XLOOKUP(C906,customers!$A$1:$A$1001,customers!$B$1:$B$1001,,0)</f>
        <v>Dorey Sopper</v>
      </c>
      <c r="G906" s="2" t="str" cm="1">
        <f t="array" ref="G906">IF(_xlfn.XLOOKUP(C906,customers!A905:$A$1001,customers!C905:$C$1001,,0)=0,"",(_xlfn.XLOOKUP(C906,customers!A905:$A$1001,customers!C905:$C$1001,,0)))</f>
        <v>dsopperp4@eventbrite.com</v>
      </c>
      <c r="H906" s="2" t="str">
        <f>_xlfn.XLOOKUP(C906,customers!$A$1:$A$1001,customers!$G$1:$G$1001,,0)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8">
        <f>INDEX([1]products!$A$1:$G$49,MATCH([1]orders!$D906,[1]products!$A$1:$A$49,0),MATCH([1]orders!K$1,[1]products!$A$1:$G$1,0))</f>
        <v>2.5</v>
      </c>
      <c r="L906" s="4">
        <f>INDEX(products!$A$1:$G$49,MATCH(orders!$D906,products!$A$1:$A$49,0),MATCH(orders!L$1,products!$A$1:$G$1,0))</f>
        <v>29.784999999999997</v>
      </c>
      <c r="M906" s="4">
        <f t="shared" si="42"/>
        <v>148.92499999999998</v>
      </c>
      <c r="N906" t="str">
        <f t="shared" si="43"/>
        <v>Арабика</v>
      </c>
      <c r="O906" t="str">
        <f t="shared" si="44"/>
        <v>Легкая</v>
      </c>
      <c r="P906" t="str">
        <f>_xlfn.XLOOKUP(orders[[#This Row],[Customer ID]],customers!$A$1:$A$1001,customers!$I$1:$I$1001,,0)</f>
        <v>No</v>
      </c>
    </row>
    <row r="907" spans="1:16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_xlfn.XLOOKUP(C907,customers!$A$1:$A$1001,customers!$B$1:$B$1001,,0)</f>
        <v>Darcy Lochran</v>
      </c>
      <c r="G907" s="2" t="str" cm="1">
        <f t="array" ref="G907">IF(_xlfn.XLOOKUP(C907,customers!A906:$A$1001,customers!C906:$C$1001,,0)=0,"",(_xlfn.XLOOKUP(C907,customers!A906:$A$1001,customers!C906:$C$1001,,0)))</f>
        <v/>
      </c>
      <c r="H907" s="2" t="str">
        <f>_xlfn.XLOOKUP(C907,customers!$A$1:$A$1001,customers!$G$1:$G$1001,,0)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8">
        <f>INDEX([1]products!$A$1:$G$49,MATCH([1]orders!$D907,[1]products!$A$1:$A$49,0),MATCH([1]orders!K$1,[1]products!$A$1:$G$1,0))</f>
        <v>0.5</v>
      </c>
      <c r="L907" s="4">
        <f>INDEX(products!$A$1:$G$49,MATCH(orders!$D907,products!$A$1:$A$49,0),MATCH(orders!L$1,products!$A$1:$G$1,0))</f>
        <v>6.75</v>
      </c>
      <c r="M907" s="4">
        <f t="shared" si="42"/>
        <v>40.5</v>
      </c>
      <c r="N907" t="str">
        <f t="shared" si="43"/>
        <v>Арабика</v>
      </c>
      <c r="O907" t="str">
        <f t="shared" si="44"/>
        <v>Средняя</v>
      </c>
      <c r="P907" t="str">
        <f>_xlfn.XLOOKUP(orders[[#This Row],[Customer ID]],customers!$A$1:$A$1001,customers!$I$1:$I$1001,,0)</f>
        <v>Yes</v>
      </c>
    </row>
    <row r="908" spans="1:16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_xlfn.XLOOKUP(C908,customers!$A$1:$A$1001,customers!$B$1:$B$1001,,0)</f>
        <v>Lauritz Ledgley</v>
      </c>
      <c r="G908" s="2" t="str" cm="1">
        <f t="array" ref="G908">IF(_xlfn.XLOOKUP(C908,customers!A907:$A$1001,customers!C907:$C$1001,,0)=0,"",(_xlfn.XLOOKUP(C908,customers!A907:$A$1001,customers!C907:$C$1001,,0)))</f>
        <v>lledgleyp6@de.vu</v>
      </c>
      <c r="H908" s="2" t="str">
        <f>_xlfn.XLOOKUP(C908,customers!$A$1:$A$1001,customers!$G$1:$G$1001,,0)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8">
        <f>INDEX([1]products!$A$1:$G$49,MATCH([1]orders!$D908,[1]products!$A$1:$A$49,0),MATCH([1]orders!K$1,[1]products!$A$1:$G$1,0))</f>
        <v>0.5</v>
      </c>
      <c r="L908" s="4">
        <f>INDEX(products!$A$1:$G$49,MATCH(orders!$D908,products!$A$1:$A$49,0),MATCH(orders!L$1,products!$A$1:$G$1,0))</f>
        <v>6.75</v>
      </c>
      <c r="M908" s="4">
        <f t="shared" si="42"/>
        <v>27</v>
      </c>
      <c r="N908" t="str">
        <f t="shared" si="43"/>
        <v>Арабика</v>
      </c>
      <c r="O908" t="str">
        <f t="shared" si="44"/>
        <v>Средняя</v>
      </c>
      <c r="P908" t="str">
        <f>_xlfn.XLOOKUP(orders[[#This Row],[Customer ID]],customers!$A$1:$A$1001,customers!$I$1:$I$1001,,0)</f>
        <v>Yes</v>
      </c>
    </row>
    <row r="909" spans="1:16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_xlfn.XLOOKUP(C909,customers!$A$1:$A$1001,customers!$B$1:$B$1001,,0)</f>
        <v>Tawnya Menary</v>
      </c>
      <c r="G909" s="2" t="str" cm="1">
        <f t="array" ref="G909">IF(_xlfn.XLOOKUP(C909,customers!A908:$A$1001,customers!C908:$C$1001,,0)=0,"",(_xlfn.XLOOKUP(C909,customers!A908:$A$1001,customers!C908:$C$1001,,0)))</f>
        <v>tmenaryp7@phoca.cz</v>
      </c>
      <c r="H909" s="2" t="str">
        <f>_xlfn.XLOOKUP(C909,customers!$A$1:$A$1001,customers!$G$1:$G$1001,,0)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8">
        <f>INDEX([1]products!$A$1:$G$49,MATCH([1]orders!$D909,[1]products!$A$1:$A$49,0),MATCH([1]orders!K$1,[1]products!$A$1:$G$1,0))</f>
        <v>1</v>
      </c>
      <c r="L909" s="4">
        <f>INDEX(products!$A$1:$G$49,MATCH(orders!$D909,products!$A$1:$A$49,0),MATCH(orders!L$1,products!$A$1:$G$1,0))</f>
        <v>12.95</v>
      </c>
      <c r="M909" s="4">
        <f t="shared" si="42"/>
        <v>38.849999999999994</v>
      </c>
      <c r="N909" t="str">
        <f t="shared" si="43"/>
        <v>Либерика</v>
      </c>
      <c r="O909" t="str">
        <f t="shared" si="44"/>
        <v>Сильная</v>
      </c>
      <c r="P909" t="str">
        <f>_xlfn.XLOOKUP(orders[[#This Row],[Customer ID]],customers!$A$1:$A$1001,customers!$I$1:$I$1001,,0)</f>
        <v>No</v>
      </c>
    </row>
    <row r="910" spans="1:16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_xlfn.XLOOKUP(C910,customers!$A$1:$A$1001,customers!$B$1:$B$1001,,0)</f>
        <v>Gustaf Ciccotti</v>
      </c>
      <c r="G910" s="2" t="str" cm="1">
        <f t="array" ref="G910">IF(_xlfn.XLOOKUP(C910,customers!A909:$A$1001,customers!C909:$C$1001,,0)=0,"",(_xlfn.XLOOKUP(C910,customers!A909:$A$1001,customers!C909:$C$1001,,0)))</f>
        <v>gciccottip8@so-net.ne.jp</v>
      </c>
      <c r="H910" s="2" t="str">
        <f>_xlfn.XLOOKUP(C910,customers!$A$1:$A$1001,customers!$G$1:$G$1001,,0)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8">
        <f>INDEX([1]products!$A$1:$G$49,MATCH([1]orders!$D910,[1]products!$A$1:$A$49,0),MATCH([1]orders!K$1,[1]products!$A$1:$G$1,0))</f>
        <v>1</v>
      </c>
      <c r="L910" s="4">
        <f>INDEX(products!$A$1:$G$49,MATCH(orders!$D910,products!$A$1:$A$49,0),MATCH(orders!L$1,products!$A$1:$G$1,0))</f>
        <v>11.95</v>
      </c>
      <c r="M910" s="4">
        <f t="shared" si="42"/>
        <v>59.75</v>
      </c>
      <c r="N910" t="str">
        <f t="shared" si="43"/>
        <v>Робуста</v>
      </c>
      <c r="O910" t="str">
        <f t="shared" si="44"/>
        <v>Легкая</v>
      </c>
      <c r="P910" t="str">
        <f>_xlfn.XLOOKUP(orders[[#This Row],[Customer ID]],customers!$A$1:$A$1001,customers!$I$1:$I$1001,,0)</f>
        <v>No</v>
      </c>
    </row>
    <row r="911" spans="1:16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_xlfn.XLOOKUP(C911,customers!$A$1:$A$1001,customers!$B$1:$B$1001,,0)</f>
        <v>Bobbe Renner</v>
      </c>
      <c r="G911" s="2" t="str" cm="1">
        <f t="array" ref="G911">IF(_xlfn.XLOOKUP(C911,customers!A910:$A$1001,customers!C910:$C$1001,,0)=0,"",(_xlfn.XLOOKUP(C911,customers!A910:$A$1001,customers!C910:$C$1001,,0)))</f>
        <v/>
      </c>
      <c r="H911" s="2" t="str">
        <f>_xlfn.XLOOKUP(C911,customers!$A$1:$A$1001,customers!$G$1:$G$1001,,0)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8">
        <f>INDEX([1]products!$A$1:$G$49,MATCH([1]orders!$D911,[1]products!$A$1:$A$49,0),MATCH([1]orders!K$1,[1]products!$A$1:$G$1,0))</f>
        <v>0.2</v>
      </c>
      <c r="L911" s="4">
        <f>INDEX(products!$A$1:$G$49,MATCH(orders!$D911,products!$A$1:$A$49,0),MATCH(orders!L$1,products!$A$1:$G$1,0))</f>
        <v>3.5849999999999995</v>
      </c>
      <c r="M911" s="4">
        <f t="shared" si="42"/>
        <v>10.754999999999999</v>
      </c>
      <c r="N911" t="str">
        <f t="shared" si="43"/>
        <v>Робуста</v>
      </c>
      <c r="O911" t="str">
        <f t="shared" si="44"/>
        <v>Легкая</v>
      </c>
      <c r="P911" t="str">
        <f>_xlfn.XLOOKUP(orders[[#This Row],[Customer ID]],customers!$A$1:$A$1001,customers!$I$1:$I$1001,,0)</f>
        <v>No</v>
      </c>
    </row>
    <row r="912" spans="1:16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_xlfn.XLOOKUP(C912,customers!$A$1:$A$1001,customers!$B$1:$B$1001,,0)</f>
        <v>Wilton Jallin</v>
      </c>
      <c r="G912" s="2" t="str" cm="1">
        <f t="array" ref="G912">IF(_xlfn.XLOOKUP(C912,customers!A911:$A$1001,customers!C911:$C$1001,,0)=0,"",(_xlfn.XLOOKUP(C912,customers!A911:$A$1001,customers!C911:$C$1001,,0)))</f>
        <v>wjallinpa@pcworld.com</v>
      </c>
      <c r="H912" s="2" t="str">
        <f>_xlfn.XLOOKUP(C912,customers!$A$1:$A$1001,customers!$G$1:$G$1001,,0)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8">
        <f>INDEX([1]products!$A$1:$G$49,MATCH([1]orders!$D912,[1]products!$A$1:$A$49,0),MATCH([1]orders!K$1,[1]products!$A$1:$G$1,0))</f>
        <v>2.5</v>
      </c>
      <c r="L912" s="4">
        <f>INDEX(products!$A$1:$G$49,MATCH(orders!$D912,products!$A$1:$A$49,0),MATCH(orders!L$1,products!$A$1:$G$1,0))</f>
        <v>22.884999999999998</v>
      </c>
      <c r="M912" s="4">
        <f t="shared" si="42"/>
        <v>91.539999999999992</v>
      </c>
      <c r="N912" t="str">
        <f t="shared" si="43"/>
        <v>Арабика</v>
      </c>
      <c r="O912" t="str">
        <f t="shared" si="44"/>
        <v>Сильная</v>
      </c>
      <c r="P912" t="str">
        <f>_xlfn.XLOOKUP(orders[[#This Row],[Customer ID]],customers!$A$1:$A$1001,customers!$I$1:$I$1001,,0)</f>
        <v>No</v>
      </c>
    </row>
    <row r="913" spans="1:16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_xlfn.XLOOKUP(C913,customers!$A$1:$A$1001,customers!$B$1:$B$1001,,0)</f>
        <v>Mindy Bogey</v>
      </c>
      <c r="G913" s="2" t="str" cm="1">
        <f t="array" ref="G913">IF(_xlfn.XLOOKUP(C913,customers!A912:$A$1001,customers!C912:$C$1001,,0)=0,"",(_xlfn.XLOOKUP(C913,customers!A912:$A$1001,customers!C912:$C$1001,,0)))</f>
        <v>mbogeypb@thetimes.co.uk</v>
      </c>
      <c r="H913" s="2" t="str">
        <f>_xlfn.XLOOKUP(C913,customers!$A$1:$A$1001,customers!$G$1:$G$1001,,0)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8">
        <f>INDEX([1]products!$A$1:$G$49,MATCH([1]orders!$D913,[1]products!$A$1:$A$49,0),MATCH([1]orders!K$1,[1]products!$A$1:$G$1,0))</f>
        <v>1</v>
      </c>
      <c r="L913" s="4">
        <f>INDEX(products!$A$1:$G$49,MATCH(orders!$D913,products!$A$1:$A$49,0),MATCH(orders!L$1,products!$A$1:$G$1,0))</f>
        <v>11.25</v>
      </c>
      <c r="M913" s="4">
        <f t="shared" si="42"/>
        <v>45</v>
      </c>
      <c r="N913" t="str">
        <f t="shared" si="43"/>
        <v>Арабика</v>
      </c>
      <c r="O913" t="str">
        <f t="shared" si="44"/>
        <v>Средняя</v>
      </c>
      <c r="P913" t="str">
        <f>_xlfn.XLOOKUP(orders[[#This Row],[Customer ID]],customers!$A$1:$A$1001,customers!$I$1:$I$1001,,0)</f>
        <v>Yes</v>
      </c>
    </row>
    <row r="914" spans="1:16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_xlfn.XLOOKUP(C914,customers!$A$1:$A$1001,customers!$B$1:$B$1001,,0)</f>
        <v>Paulie Fonzone</v>
      </c>
      <c r="G914" s="2" t="str" cm="1">
        <f t="array" ref="G914">IF(_xlfn.XLOOKUP(C914,customers!A913:$A$1001,customers!C913:$C$1001,,0)=0,"",(_xlfn.XLOOKUP(C914,customers!A913:$A$1001,customers!C913:$C$1001,,0)))</f>
        <v/>
      </c>
      <c r="H914" s="2" t="str">
        <f>_xlfn.XLOOKUP(C914,customers!$A$1:$A$1001,customers!$G$1:$G$1001,,0)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8">
        <f>INDEX([1]products!$A$1:$G$49,MATCH([1]orders!$D914,[1]products!$A$1:$A$49,0),MATCH([1]orders!K$1,[1]products!$A$1:$G$1,0))</f>
        <v>2.5</v>
      </c>
      <c r="L914" s="4">
        <f>INDEX(products!$A$1:$G$49,MATCH(orders!$D914,products!$A$1:$A$49,0),MATCH(orders!L$1,products!$A$1:$G$1,0))</f>
        <v>22.884999999999998</v>
      </c>
      <c r="M914" s="4">
        <f t="shared" si="42"/>
        <v>137.31</v>
      </c>
      <c r="N914" t="str">
        <f t="shared" si="43"/>
        <v>Робуста</v>
      </c>
      <c r="O914" t="str">
        <f t="shared" si="44"/>
        <v>Средняя</v>
      </c>
      <c r="P914" t="str">
        <f>_xlfn.XLOOKUP(orders[[#This Row],[Customer ID]],customers!$A$1:$A$1001,customers!$I$1:$I$1001,,0)</f>
        <v>Yes</v>
      </c>
    </row>
    <row r="915" spans="1:16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_xlfn.XLOOKUP(C915,customers!$A$1:$A$1001,customers!$B$1:$B$1001,,0)</f>
        <v>Merrile Cobbledick</v>
      </c>
      <c r="G915" s="2" t="str" cm="1">
        <f t="array" ref="G915">IF(_xlfn.XLOOKUP(C915,customers!A914:$A$1001,customers!C914:$C$1001,,0)=0,"",(_xlfn.XLOOKUP(C915,customers!A914:$A$1001,customers!C914:$C$1001,,0)))</f>
        <v>mcobbledickpd@ucsd.edu</v>
      </c>
      <c r="H915" s="2" t="str">
        <f>_xlfn.XLOOKUP(C915,customers!$A$1:$A$1001,customers!$G$1:$G$1001,,0)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8">
        <f>INDEX([1]products!$A$1:$G$49,MATCH([1]orders!$D915,[1]products!$A$1:$A$49,0),MATCH([1]orders!K$1,[1]products!$A$1:$G$1,0))</f>
        <v>0.5</v>
      </c>
      <c r="L915" s="4">
        <f>INDEX(products!$A$1:$G$49,MATCH(orders!$D915,products!$A$1:$A$49,0),MATCH(orders!L$1,products!$A$1:$G$1,0))</f>
        <v>6.75</v>
      </c>
      <c r="M915" s="4">
        <f t="shared" si="42"/>
        <v>6.75</v>
      </c>
      <c r="N915" t="str">
        <f t="shared" si="43"/>
        <v>Арабика</v>
      </c>
      <c r="O915" t="str">
        <f t="shared" si="44"/>
        <v>Средняя</v>
      </c>
      <c r="P915" t="str">
        <f>_xlfn.XLOOKUP(orders[[#This Row],[Customer ID]],customers!$A$1:$A$1001,customers!$I$1:$I$1001,,0)</f>
        <v>No</v>
      </c>
    </row>
    <row r="916" spans="1:16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_xlfn.XLOOKUP(C916,customers!$A$1:$A$1001,customers!$B$1:$B$1001,,0)</f>
        <v>Antonius Lewry</v>
      </c>
      <c r="G916" s="2" t="str" cm="1">
        <f t="array" ref="G916">IF(_xlfn.XLOOKUP(C916,customers!A915:$A$1001,customers!C915:$C$1001,,0)=0,"",(_xlfn.XLOOKUP(C916,customers!A915:$A$1001,customers!C915:$C$1001,,0)))</f>
        <v>alewrype@whitehouse.gov</v>
      </c>
      <c r="H916" s="2" t="str">
        <f>_xlfn.XLOOKUP(C916,customers!$A$1:$A$1001,customers!$G$1:$G$1001,,0)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8">
        <f>INDEX([1]products!$A$1:$G$49,MATCH([1]orders!$D916,[1]products!$A$1:$A$49,0),MATCH([1]orders!K$1,[1]products!$A$1:$G$1,0))</f>
        <v>1</v>
      </c>
      <c r="L916" s="4">
        <f>INDEX(products!$A$1:$G$49,MATCH(orders!$D916,products!$A$1:$A$49,0),MATCH(orders!L$1,products!$A$1:$G$1,0))</f>
        <v>11.25</v>
      </c>
      <c r="M916" s="4">
        <f t="shared" si="42"/>
        <v>45</v>
      </c>
      <c r="N916" t="str">
        <f t="shared" si="43"/>
        <v>Арабика</v>
      </c>
      <c r="O916" t="str">
        <f t="shared" si="44"/>
        <v>Средняя</v>
      </c>
      <c r="P916" t="str">
        <f>_xlfn.XLOOKUP(orders[[#This Row],[Customer ID]],customers!$A$1:$A$1001,customers!$I$1:$I$1001,,0)</f>
        <v>No</v>
      </c>
    </row>
    <row r="917" spans="1:16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_xlfn.XLOOKUP(C917,customers!$A$1:$A$1001,customers!$B$1:$B$1001,,0)</f>
        <v>Isis Hessel</v>
      </c>
      <c r="G917" s="2" t="str" cm="1">
        <f t="array" ref="G917">IF(_xlfn.XLOOKUP(C917,customers!A916:$A$1001,customers!C916:$C$1001,,0)=0,"",(_xlfn.XLOOKUP(C917,customers!A916:$A$1001,customers!C916:$C$1001,,0)))</f>
        <v>ihesselpf@ox.ac.uk</v>
      </c>
      <c r="H917" s="2" t="str">
        <f>_xlfn.XLOOKUP(C917,customers!$A$1:$A$1001,customers!$G$1:$G$1001,,0)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8">
        <f>INDEX([1]products!$A$1:$G$49,MATCH([1]orders!$D917,[1]products!$A$1:$A$49,0),MATCH([1]orders!K$1,[1]products!$A$1:$G$1,0))</f>
        <v>2.5</v>
      </c>
      <c r="L917" s="4">
        <f>INDEX(products!$A$1:$G$49,MATCH(orders!$D917,products!$A$1:$A$49,0),MATCH(orders!L$1,products!$A$1:$G$1,0))</f>
        <v>27.945</v>
      </c>
      <c r="M917" s="4">
        <f t="shared" si="42"/>
        <v>83.835000000000008</v>
      </c>
      <c r="N917" t="str">
        <f t="shared" si="43"/>
        <v>Эксцельса</v>
      </c>
      <c r="O917" t="str">
        <f t="shared" si="44"/>
        <v>Сильная</v>
      </c>
      <c r="P917" t="str">
        <f>_xlfn.XLOOKUP(orders[[#This Row],[Customer ID]],customers!$A$1:$A$1001,customers!$I$1:$I$1001,,0)</f>
        <v>Yes</v>
      </c>
    </row>
    <row r="918" spans="1:16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_xlfn.XLOOKUP(C918,customers!$A$1:$A$1001,customers!$B$1:$B$1001,,0)</f>
        <v>Harland Trematick</v>
      </c>
      <c r="G918" s="2" t="str" cm="1">
        <f t="array" ref="G918">IF(_xlfn.XLOOKUP(C918,customers!A917:$A$1001,customers!C917:$C$1001,,0)=0,"",(_xlfn.XLOOKUP(C918,customers!A917:$A$1001,customers!C917:$C$1001,,0)))</f>
        <v/>
      </c>
      <c r="H918" s="2" t="str">
        <f>_xlfn.XLOOKUP(C918,customers!$A$1:$A$1001,customers!$G$1:$G$1001,,0)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8">
        <f>INDEX([1]products!$A$1:$G$49,MATCH([1]orders!$D918,[1]products!$A$1:$A$49,0),MATCH([1]orders!K$1,[1]products!$A$1:$G$1,0))</f>
        <v>0.2</v>
      </c>
      <c r="L918" s="4">
        <f>INDEX(products!$A$1:$G$49,MATCH(orders!$D918,products!$A$1:$A$49,0),MATCH(orders!L$1,products!$A$1:$G$1,0))</f>
        <v>3.645</v>
      </c>
      <c r="M918" s="4">
        <f t="shared" si="42"/>
        <v>3.645</v>
      </c>
      <c r="N918" t="str">
        <f t="shared" si="43"/>
        <v>Эксцельса</v>
      </c>
      <c r="O918" t="str">
        <f t="shared" si="44"/>
        <v>Сильная</v>
      </c>
      <c r="P918" t="str">
        <f>_xlfn.XLOOKUP(orders[[#This Row],[Customer ID]],customers!$A$1:$A$1001,customers!$I$1:$I$1001,,0)</f>
        <v>Yes</v>
      </c>
    </row>
    <row r="919" spans="1:16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_xlfn.XLOOKUP(C919,customers!$A$1:$A$1001,customers!$B$1:$B$1001,,0)</f>
        <v>Chloris Sorrell</v>
      </c>
      <c r="G919" s="2" t="str" cm="1">
        <f t="array" ref="G919">IF(_xlfn.XLOOKUP(C919,customers!A918:$A$1001,customers!C918:$C$1001,,0)=0,"",(_xlfn.XLOOKUP(C919,customers!A918:$A$1001,customers!C918:$C$1001,,0)))</f>
        <v>csorrellph@amazon.com</v>
      </c>
      <c r="H919" s="2" t="str">
        <f>_xlfn.XLOOKUP(C919,customers!$A$1:$A$1001,customers!$G$1:$G$1001,,0)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8">
        <f>INDEX([1]products!$A$1:$G$49,MATCH([1]orders!$D919,[1]products!$A$1:$A$49,0),MATCH([1]orders!K$1,[1]products!$A$1:$G$1,0))</f>
        <v>0.5</v>
      </c>
      <c r="L919" s="4">
        <f>INDEX(products!$A$1:$G$49,MATCH(orders!$D919,products!$A$1:$A$49,0),MATCH(orders!L$1,products!$A$1:$G$1,0))</f>
        <v>6.75</v>
      </c>
      <c r="M919" s="4">
        <f t="shared" si="42"/>
        <v>6.75</v>
      </c>
      <c r="N919" t="str">
        <f t="shared" si="43"/>
        <v>Арабика</v>
      </c>
      <c r="O919" t="str">
        <f t="shared" si="44"/>
        <v>Средняя</v>
      </c>
      <c r="P919" t="str">
        <f>_xlfn.XLOOKUP(orders[[#This Row],[Customer ID]],customers!$A$1:$A$1001,customers!$I$1:$I$1001,,0)</f>
        <v>No</v>
      </c>
    </row>
    <row r="920" spans="1:16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_xlfn.XLOOKUP(C920,customers!$A$1:$A$1001,customers!$B$1:$B$1001,,0)</f>
        <v>Chloris Sorrell</v>
      </c>
      <c r="G920" s="2" t="str" cm="1">
        <f t="array" ref="G920">IF(_xlfn.XLOOKUP(C920,customers!A919:$A$1001,customers!C919:$C$1001,,0)=0,"",(_xlfn.XLOOKUP(C920,customers!A919:$A$1001,customers!C919:$C$1001,,0)))</f>
        <v>csorrellph@amazon.com</v>
      </c>
      <c r="H920" s="2" t="str">
        <f>_xlfn.XLOOKUP(C920,customers!$A$1:$A$1001,customers!$G$1:$G$1001,,0)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8">
        <f>INDEX([1]products!$A$1:$G$49,MATCH([1]orders!$D920,[1]products!$A$1:$A$49,0),MATCH([1]orders!K$1,[1]products!$A$1:$G$1,0))</f>
        <v>0.5</v>
      </c>
      <c r="L920" s="4">
        <f>INDEX(products!$A$1:$G$49,MATCH(orders!$D920,products!$A$1:$A$49,0),MATCH(orders!L$1,products!$A$1:$G$1,0))</f>
        <v>7.29</v>
      </c>
      <c r="M920" s="4">
        <f t="shared" si="42"/>
        <v>21.87</v>
      </c>
      <c r="N920" t="str">
        <f t="shared" si="43"/>
        <v>Эксцельса</v>
      </c>
      <c r="O920" t="str">
        <f t="shared" si="44"/>
        <v>Сильная</v>
      </c>
      <c r="P920" t="str">
        <f>_xlfn.XLOOKUP(orders[[#This Row],[Customer ID]],customers!$A$1:$A$1001,customers!$I$1:$I$1001,,0)</f>
        <v>No</v>
      </c>
    </row>
    <row r="921" spans="1:16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_xlfn.XLOOKUP(C921,customers!$A$1:$A$1001,customers!$B$1:$B$1001,,0)</f>
        <v>Quintina Heavyside</v>
      </c>
      <c r="G921" s="2" t="str" cm="1">
        <f t="array" ref="G921">IF(_xlfn.XLOOKUP(C921,customers!A920:$A$1001,customers!C920:$C$1001,,0)=0,"",(_xlfn.XLOOKUP(C921,customers!A920:$A$1001,customers!C920:$C$1001,,0)))</f>
        <v>qheavysidepj@unc.edu</v>
      </c>
      <c r="H921" s="2" t="str">
        <f>_xlfn.XLOOKUP(C921,customers!$A$1:$A$1001,customers!$G$1:$G$1001,,0)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8">
        <f>INDEX([1]products!$A$1:$G$49,MATCH([1]orders!$D921,[1]products!$A$1:$A$49,0),MATCH([1]orders!K$1,[1]products!$A$1:$G$1,0))</f>
        <v>0.2</v>
      </c>
      <c r="L921" s="4">
        <f>INDEX(products!$A$1:$G$49,MATCH(orders!$D921,products!$A$1:$A$49,0),MATCH(orders!L$1,products!$A$1:$G$1,0))</f>
        <v>2.6849999999999996</v>
      </c>
      <c r="M921" s="4">
        <f t="shared" si="42"/>
        <v>13.424999999999997</v>
      </c>
      <c r="N921" t="str">
        <f t="shared" si="43"/>
        <v>Робуста</v>
      </c>
      <c r="O921" t="str">
        <f t="shared" si="44"/>
        <v>Сильная</v>
      </c>
      <c r="P921" t="str">
        <f>_xlfn.XLOOKUP(orders[[#This Row],[Customer ID]],customers!$A$1:$A$1001,customers!$I$1:$I$1001,,0)</f>
        <v>Yes</v>
      </c>
    </row>
    <row r="922" spans="1:16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_xlfn.XLOOKUP(C922,customers!$A$1:$A$1001,customers!$B$1:$B$1001,,0)</f>
        <v>Hadley Reuven</v>
      </c>
      <c r="G922" s="2" t="str" cm="1">
        <f t="array" ref="G922">IF(_xlfn.XLOOKUP(C922,customers!A921:$A$1001,customers!C921:$C$1001,,0)=0,"",(_xlfn.XLOOKUP(C922,customers!A921:$A$1001,customers!C921:$C$1001,,0)))</f>
        <v>hreuvenpk@whitehouse.gov</v>
      </c>
      <c r="H922" s="2" t="str">
        <f>_xlfn.XLOOKUP(C922,customers!$A$1:$A$1001,customers!$G$1:$G$1001,,0)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8">
        <f>INDEX([1]products!$A$1:$G$49,MATCH([1]orders!$D922,[1]products!$A$1:$A$49,0),MATCH([1]orders!K$1,[1]products!$A$1:$G$1,0))</f>
        <v>2.5</v>
      </c>
      <c r="L922" s="4">
        <f>INDEX(products!$A$1:$G$49,MATCH(orders!$D922,products!$A$1:$A$49,0),MATCH(orders!L$1,products!$A$1:$G$1,0))</f>
        <v>20.584999999999997</v>
      </c>
      <c r="M922" s="4">
        <f t="shared" si="42"/>
        <v>123.50999999999999</v>
      </c>
      <c r="N922" t="str">
        <f t="shared" si="43"/>
        <v>Робуста</v>
      </c>
      <c r="O922" t="str">
        <f t="shared" si="44"/>
        <v>Сильная</v>
      </c>
      <c r="P922" t="str">
        <f>_xlfn.XLOOKUP(orders[[#This Row],[Customer ID]],customers!$A$1:$A$1001,customers!$I$1:$I$1001,,0)</f>
        <v>No</v>
      </c>
    </row>
    <row r="923" spans="1:16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_xlfn.XLOOKUP(C923,customers!$A$1:$A$1001,customers!$B$1:$B$1001,,0)</f>
        <v>Mitch Attwool</v>
      </c>
      <c r="G923" s="2" t="str" cm="1">
        <f t="array" ref="G923">IF(_xlfn.XLOOKUP(C923,customers!A922:$A$1001,customers!C922:$C$1001,,0)=0,"",(_xlfn.XLOOKUP(C923,customers!A922:$A$1001,customers!C922:$C$1001,,0)))</f>
        <v>mattwoolpl@nba.com</v>
      </c>
      <c r="H923" s="2" t="str">
        <f>_xlfn.XLOOKUP(C923,customers!$A$1:$A$1001,customers!$G$1:$G$1001,,0)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8">
        <f>INDEX([1]products!$A$1:$G$49,MATCH([1]orders!$D923,[1]products!$A$1:$A$49,0),MATCH([1]orders!K$1,[1]products!$A$1:$G$1,0))</f>
        <v>0.2</v>
      </c>
      <c r="L923" s="4">
        <f>INDEX(products!$A$1:$G$49,MATCH(orders!$D923,products!$A$1:$A$49,0),MATCH(orders!L$1,products!$A$1:$G$1,0))</f>
        <v>3.8849999999999998</v>
      </c>
      <c r="M923" s="4">
        <f t="shared" si="42"/>
        <v>7.77</v>
      </c>
      <c r="N923" t="str">
        <f t="shared" si="43"/>
        <v>Либерика</v>
      </c>
      <c r="O923" t="str">
        <f t="shared" si="44"/>
        <v>Сильная</v>
      </c>
      <c r="P923" t="str">
        <f>_xlfn.XLOOKUP(orders[[#This Row],[Customer ID]],customers!$A$1:$A$1001,customers!$I$1:$I$1001,,0)</f>
        <v>No</v>
      </c>
    </row>
    <row r="924" spans="1:16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_xlfn.XLOOKUP(C924,customers!$A$1:$A$1001,customers!$B$1:$B$1001,,0)</f>
        <v>Charin Maplethorp</v>
      </c>
      <c r="G924" s="2" t="str" cm="1">
        <f t="array" ref="G924">IF(_xlfn.XLOOKUP(C924,customers!A923:$A$1001,customers!C923:$C$1001,,0)=0,"",(_xlfn.XLOOKUP(C924,customers!A923:$A$1001,customers!C923:$C$1001,,0)))</f>
        <v/>
      </c>
      <c r="H924" s="2" t="str">
        <f>_xlfn.XLOOKUP(C924,customers!$A$1:$A$1001,customers!$G$1:$G$1001,,0)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8">
        <f>INDEX([1]products!$A$1:$G$49,MATCH([1]orders!$D924,[1]products!$A$1:$A$49,0),MATCH([1]orders!K$1,[1]products!$A$1:$G$1,0))</f>
        <v>1</v>
      </c>
      <c r="L924" s="4">
        <f>INDEX(products!$A$1:$G$49,MATCH(orders!$D924,products!$A$1:$A$49,0),MATCH(orders!L$1,products!$A$1:$G$1,0))</f>
        <v>11.25</v>
      </c>
      <c r="M924" s="4">
        <f t="shared" si="42"/>
        <v>67.5</v>
      </c>
      <c r="N924" t="str">
        <f t="shared" si="43"/>
        <v>Арабика</v>
      </c>
      <c r="O924" t="str">
        <f t="shared" si="44"/>
        <v>Средняя</v>
      </c>
      <c r="P924" t="str">
        <f>_xlfn.XLOOKUP(orders[[#This Row],[Customer ID]],customers!$A$1:$A$1001,customers!$I$1:$I$1001,,0)</f>
        <v>Yes</v>
      </c>
    </row>
    <row r="925" spans="1:16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_xlfn.XLOOKUP(C925,customers!$A$1:$A$1001,customers!$B$1:$B$1001,,0)</f>
        <v>Goldie Wynes</v>
      </c>
      <c r="G925" s="2" t="str" cm="1">
        <f t="array" ref="G925">IF(_xlfn.XLOOKUP(C925,customers!A924:$A$1001,customers!C924:$C$1001,,0)=0,"",(_xlfn.XLOOKUP(C925,customers!A924:$A$1001,customers!C924:$C$1001,,0)))</f>
        <v>gwynespn@dagondesign.com</v>
      </c>
      <c r="H925" s="2" t="str">
        <f>_xlfn.XLOOKUP(C925,customers!$A$1:$A$1001,customers!$G$1:$G$1001,,0)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8">
        <f>INDEX([1]products!$A$1:$G$49,MATCH([1]orders!$D925,[1]products!$A$1:$A$49,0),MATCH([1]orders!K$1,[1]products!$A$1:$G$1,0))</f>
        <v>2.5</v>
      </c>
      <c r="L925" s="4">
        <f>INDEX(products!$A$1:$G$49,MATCH(orders!$D925,products!$A$1:$A$49,0),MATCH(orders!L$1,products!$A$1:$G$1,0))</f>
        <v>27.945</v>
      </c>
      <c r="M925" s="4">
        <f t="shared" si="42"/>
        <v>27.945</v>
      </c>
      <c r="N925" t="str">
        <f t="shared" si="43"/>
        <v>Эксцельса</v>
      </c>
      <c r="O925" t="str">
        <f t="shared" si="44"/>
        <v>Сильная</v>
      </c>
      <c r="P925" t="str">
        <f>_xlfn.XLOOKUP(orders[[#This Row],[Customer ID]],customers!$A$1:$A$1001,customers!$I$1:$I$1001,,0)</f>
        <v>No</v>
      </c>
    </row>
    <row r="926" spans="1:16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_xlfn.XLOOKUP(C926,customers!$A$1:$A$1001,customers!$B$1:$B$1001,,0)</f>
        <v>Celie MacCourt</v>
      </c>
      <c r="G926" s="2" t="str" cm="1">
        <f t="array" ref="G926">IF(_xlfn.XLOOKUP(C926,customers!A925:$A$1001,customers!C925:$C$1001,,0)=0,"",(_xlfn.XLOOKUP(C926,customers!A925:$A$1001,customers!C925:$C$1001,,0)))</f>
        <v>cmaccourtpo@amazon.com</v>
      </c>
      <c r="H926" s="2" t="str">
        <f>_xlfn.XLOOKUP(C926,customers!$A$1:$A$1001,customers!$G$1:$G$1001,,0)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8">
        <f>INDEX([1]products!$A$1:$G$49,MATCH([1]orders!$D926,[1]products!$A$1:$A$49,0),MATCH([1]orders!K$1,[1]products!$A$1:$G$1,0))</f>
        <v>2.5</v>
      </c>
      <c r="L926" s="4">
        <f>INDEX(products!$A$1:$G$49,MATCH(orders!$D926,products!$A$1:$A$49,0),MATCH(orders!L$1,products!$A$1:$G$1,0))</f>
        <v>29.784999999999997</v>
      </c>
      <c r="M926" s="4">
        <f t="shared" si="42"/>
        <v>89.35499999999999</v>
      </c>
      <c r="N926" t="str">
        <f t="shared" si="43"/>
        <v>Арабика</v>
      </c>
      <c r="O926" t="str">
        <f t="shared" si="44"/>
        <v>Легкая</v>
      </c>
      <c r="P926" t="str">
        <f>_xlfn.XLOOKUP(orders[[#This Row],[Customer ID]],customers!$A$1:$A$1001,customers!$I$1:$I$1001,,0)</f>
        <v>No</v>
      </c>
    </row>
    <row r="927" spans="1:16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_xlfn.XLOOKUP(C927,customers!$A$1:$A$1001,customers!$B$1:$B$1001,,0)</f>
        <v>Derick Snow</v>
      </c>
      <c r="G927" s="2" t="e" cm="1">
        <f t="array" ref="G927">IF(_xlfn.XLOOKUP(C927,customers!A926:$A$1001,customers!C926:$C$1001,,0)=0,"",(_xlfn.XLOOKUP(C927,customers!A926:$A$1001,customers!C926:$C$1001,,0)))</f>
        <v>#N/A</v>
      </c>
      <c r="H927" s="2" t="str">
        <f>_xlfn.XLOOKUP(C927,customers!$A$1:$A$1001,customers!$G$1:$G$1001,,0)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8">
        <f>INDEX([1]products!$A$1:$G$49,MATCH([1]orders!$D927,[1]products!$A$1:$A$49,0),MATCH([1]orders!K$1,[1]products!$A$1:$G$1,0))</f>
        <v>0.5</v>
      </c>
      <c r="L927" s="4">
        <f>INDEX(products!$A$1:$G$49,MATCH(orders!$D927,products!$A$1:$A$49,0),MATCH(orders!L$1,products!$A$1:$G$1,0))</f>
        <v>6.75</v>
      </c>
      <c r="M927" s="4">
        <f t="shared" si="42"/>
        <v>20.25</v>
      </c>
      <c r="N927" t="str">
        <f t="shared" si="43"/>
        <v>Арабика</v>
      </c>
      <c r="O927" t="str">
        <f t="shared" si="44"/>
        <v>Средняя</v>
      </c>
      <c r="P927" t="str">
        <f>_xlfn.XLOOKUP(orders[[#This Row],[Customer ID]],customers!$A$1:$A$1001,customers!$I$1:$I$1001,,0)</f>
        <v>No</v>
      </c>
    </row>
    <row r="928" spans="1:16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_xlfn.XLOOKUP(C928,customers!$A$1:$A$1001,customers!$B$1:$B$1001,,0)</f>
        <v>Evy Wilsone</v>
      </c>
      <c r="G928" s="2" t="str" cm="1">
        <f t="array" ref="G928">IF(_xlfn.XLOOKUP(C928,customers!A927:$A$1001,customers!C927:$C$1001,,0)=0,"",(_xlfn.XLOOKUP(C928,customers!A927:$A$1001,customers!C927:$C$1001,,0)))</f>
        <v>ewilsonepq@eepurl.com</v>
      </c>
      <c r="H928" s="2" t="str">
        <f>_xlfn.XLOOKUP(C928,customers!$A$1:$A$1001,customers!$G$1:$G$1001,,0)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8">
        <f>INDEX([1]products!$A$1:$G$49,MATCH([1]orders!$D928,[1]products!$A$1:$A$49,0),MATCH([1]orders!K$1,[1]products!$A$1:$G$1,0))</f>
        <v>0.5</v>
      </c>
      <c r="L928" s="4">
        <f>INDEX(products!$A$1:$G$49,MATCH(orders!$D928,products!$A$1:$A$49,0),MATCH(orders!L$1,products!$A$1:$G$1,0))</f>
        <v>6.75</v>
      </c>
      <c r="M928" s="4">
        <f t="shared" si="42"/>
        <v>33.75</v>
      </c>
      <c r="N928" t="str">
        <f t="shared" si="43"/>
        <v>Арабика</v>
      </c>
      <c r="O928" t="str">
        <f t="shared" si="44"/>
        <v>Средняя</v>
      </c>
      <c r="P928" t="str">
        <f>_xlfn.XLOOKUP(orders[[#This Row],[Customer ID]],customers!$A$1:$A$1001,customers!$I$1:$I$1001,,0)</f>
        <v>Yes</v>
      </c>
    </row>
    <row r="929" spans="1:16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_xlfn.XLOOKUP(C929,customers!$A$1:$A$1001,customers!$B$1:$B$1001,,0)</f>
        <v>Dolores Duffie</v>
      </c>
      <c r="G929" s="2" t="str" cm="1">
        <f t="array" ref="G929">IF(_xlfn.XLOOKUP(C929,customers!A928:$A$1001,customers!C928:$C$1001,,0)=0,"",(_xlfn.XLOOKUP(C929,customers!A928:$A$1001,customers!C928:$C$1001,,0)))</f>
        <v>dduffiepr@time.com</v>
      </c>
      <c r="H929" s="2" t="str">
        <f>_xlfn.XLOOKUP(C929,customers!$A$1:$A$1001,customers!$G$1:$G$1001,,0)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8">
        <f>INDEX([1]products!$A$1:$G$49,MATCH([1]orders!$D929,[1]products!$A$1:$A$49,0),MATCH([1]orders!K$1,[1]products!$A$1:$G$1,0))</f>
        <v>2.5</v>
      </c>
      <c r="L929" s="4">
        <f>INDEX(products!$A$1:$G$49,MATCH(orders!$D929,products!$A$1:$A$49,0),MATCH(orders!L$1,products!$A$1:$G$1,0))</f>
        <v>27.945</v>
      </c>
      <c r="M929" s="4">
        <f t="shared" si="42"/>
        <v>111.78</v>
      </c>
      <c r="N929" t="str">
        <f t="shared" si="43"/>
        <v>Эксцельса</v>
      </c>
      <c r="O929" t="str">
        <f t="shared" si="44"/>
        <v>Сильная</v>
      </c>
      <c r="P929" t="str">
        <f>_xlfn.XLOOKUP(orders[[#This Row],[Customer ID]],customers!$A$1:$A$1001,customers!$I$1:$I$1001,,0)</f>
        <v>No</v>
      </c>
    </row>
    <row r="930" spans="1:16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_xlfn.XLOOKUP(C930,customers!$A$1:$A$1001,customers!$B$1:$B$1001,,0)</f>
        <v>Mathilda Matiasek</v>
      </c>
      <c r="G930" s="2" t="str" cm="1">
        <f t="array" ref="G930">IF(_xlfn.XLOOKUP(C930,customers!A929:$A$1001,customers!C929:$C$1001,,0)=0,"",(_xlfn.XLOOKUP(C930,customers!A929:$A$1001,customers!C929:$C$1001,,0)))</f>
        <v>mmatiasekps@ucoz.ru</v>
      </c>
      <c r="H930" s="2" t="str">
        <f>_xlfn.XLOOKUP(C930,customers!$A$1:$A$1001,customers!$G$1:$G$1001,,0)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8">
        <f>INDEX([1]products!$A$1:$G$49,MATCH([1]orders!$D930,[1]products!$A$1:$A$49,0),MATCH([1]orders!K$1,[1]products!$A$1:$G$1,0))</f>
        <v>2.5</v>
      </c>
      <c r="L930" s="4">
        <f>INDEX(products!$A$1:$G$49,MATCH(orders!$D930,products!$A$1:$A$49,0),MATCH(orders!L$1,products!$A$1:$G$1,0))</f>
        <v>31.624999999999996</v>
      </c>
      <c r="M930" s="4">
        <f t="shared" si="42"/>
        <v>63.249999999999993</v>
      </c>
      <c r="N930" t="str">
        <f t="shared" si="43"/>
        <v>Эксцельса</v>
      </c>
      <c r="O930" t="str">
        <f t="shared" si="44"/>
        <v>Средняя</v>
      </c>
      <c r="P930" t="str">
        <f>_xlfn.XLOOKUP(orders[[#This Row],[Customer ID]],customers!$A$1:$A$1001,customers!$I$1:$I$1001,,0)</f>
        <v>Yes</v>
      </c>
    </row>
    <row r="931" spans="1:16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_xlfn.XLOOKUP(C931,customers!$A$1:$A$1001,customers!$B$1:$B$1001,,0)</f>
        <v>Jarred Camillo</v>
      </c>
      <c r="G931" s="2" t="str" cm="1">
        <f t="array" ref="G931">IF(_xlfn.XLOOKUP(C931,customers!A930:$A$1001,customers!C930:$C$1001,,0)=0,"",(_xlfn.XLOOKUP(C931,customers!A930:$A$1001,customers!C930:$C$1001,,0)))</f>
        <v>jcamillopt@shinystat.com</v>
      </c>
      <c r="H931" s="2" t="str">
        <f>_xlfn.XLOOKUP(C931,customers!$A$1:$A$1001,customers!$G$1:$G$1001,,0)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8">
        <f>INDEX([1]products!$A$1:$G$49,MATCH([1]orders!$D931,[1]products!$A$1:$A$49,0),MATCH([1]orders!K$1,[1]products!$A$1:$G$1,0))</f>
        <v>0.2</v>
      </c>
      <c r="L931" s="4">
        <f>INDEX(products!$A$1:$G$49,MATCH(orders!$D931,products!$A$1:$A$49,0),MATCH(orders!L$1,products!$A$1:$G$1,0))</f>
        <v>4.4550000000000001</v>
      </c>
      <c r="M931" s="4">
        <f t="shared" si="42"/>
        <v>8.91</v>
      </c>
      <c r="N931" t="str">
        <f t="shared" si="43"/>
        <v>Эксцельса</v>
      </c>
      <c r="O931" t="str">
        <f t="shared" si="44"/>
        <v>Легкая</v>
      </c>
      <c r="P931" t="str">
        <f>_xlfn.XLOOKUP(orders[[#This Row],[Customer ID]],customers!$A$1:$A$1001,customers!$I$1:$I$1001,,0)</f>
        <v>Yes</v>
      </c>
    </row>
    <row r="932" spans="1:16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_xlfn.XLOOKUP(C932,customers!$A$1:$A$1001,customers!$B$1:$B$1001,,0)</f>
        <v>Kameko Philbrick</v>
      </c>
      <c r="G932" s="2" t="str" cm="1">
        <f t="array" ref="G932">IF(_xlfn.XLOOKUP(C932,customers!A931:$A$1001,customers!C931:$C$1001,,0)=0,"",(_xlfn.XLOOKUP(C932,customers!A931:$A$1001,customers!C931:$C$1001,,0)))</f>
        <v>kphilbrickpu@cdc.gov</v>
      </c>
      <c r="H932" s="2" t="str">
        <f>_xlfn.XLOOKUP(C932,customers!$A$1:$A$1001,customers!$G$1:$G$1001,,0)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8">
        <f>INDEX([1]products!$A$1:$G$49,MATCH([1]orders!$D932,[1]products!$A$1:$A$49,0),MATCH([1]orders!K$1,[1]products!$A$1:$G$1,0))</f>
        <v>1</v>
      </c>
      <c r="L932" s="4">
        <f>INDEX(products!$A$1:$G$49,MATCH(orders!$D932,products!$A$1:$A$49,0),MATCH(orders!L$1,products!$A$1:$G$1,0))</f>
        <v>12.15</v>
      </c>
      <c r="M932" s="4">
        <f t="shared" si="42"/>
        <v>12.15</v>
      </c>
      <c r="N932" t="str">
        <f t="shared" si="43"/>
        <v>Эксцельса</v>
      </c>
      <c r="O932" t="str">
        <f t="shared" si="44"/>
        <v>Сильная</v>
      </c>
      <c r="P932" t="str">
        <f>_xlfn.XLOOKUP(orders[[#This Row],[Customer ID]],customers!$A$1:$A$1001,customers!$I$1:$I$1001,,0)</f>
        <v>Yes</v>
      </c>
    </row>
    <row r="933" spans="1:16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_xlfn.XLOOKUP(C933,customers!$A$1:$A$1001,customers!$B$1:$B$1001,,0)</f>
        <v>Mallory Shrimpling</v>
      </c>
      <c r="G933" s="2" t="str" cm="1">
        <f t="array" ref="G933">IF(_xlfn.XLOOKUP(C933,customers!A932:$A$1001,customers!C932:$C$1001,,0)=0,"",(_xlfn.XLOOKUP(C933,customers!A932:$A$1001,customers!C932:$C$1001,,0)))</f>
        <v/>
      </c>
      <c r="H933" s="2" t="str">
        <f>_xlfn.XLOOKUP(C933,customers!$A$1:$A$1001,customers!$G$1:$G$1001,,0)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8">
        <f>INDEX([1]products!$A$1:$G$49,MATCH([1]orders!$D933,[1]products!$A$1:$A$49,0),MATCH([1]orders!K$1,[1]products!$A$1:$G$1,0))</f>
        <v>0.5</v>
      </c>
      <c r="L933" s="4">
        <f>INDEX(products!$A$1:$G$49,MATCH(orders!$D933,products!$A$1:$A$49,0),MATCH(orders!L$1,products!$A$1:$G$1,0))</f>
        <v>5.97</v>
      </c>
      <c r="M933" s="4">
        <f t="shared" si="42"/>
        <v>23.88</v>
      </c>
      <c r="N933" t="str">
        <f t="shared" si="43"/>
        <v>Арабика</v>
      </c>
      <c r="O933" t="str">
        <f t="shared" si="44"/>
        <v>Сильная</v>
      </c>
      <c r="P933" t="str">
        <f>_xlfn.XLOOKUP(orders[[#This Row],[Customer ID]],customers!$A$1:$A$1001,customers!$I$1:$I$1001,,0)</f>
        <v>Yes</v>
      </c>
    </row>
    <row r="934" spans="1:16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_xlfn.XLOOKUP(C934,customers!$A$1:$A$1001,customers!$B$1:$B$1001,,0)</f>
        <v>Barnett Sillis</v>
      </c>
      <c r="G934" s="2" t="str" cm="1">
        <f t="array" ref="G934">IF(_xlfn.XLOOKUP(C934,customers!A933:$A$1001,customers!C933:$C$1001,,0)=0,"",(_xlfn.XLOOKUP(C934,customers!A933:$A$1001,customers!C933:$C$1001,,0)))</f>
        <v>bsillispw@istockphoto.com</v>
      </c>
      <c r="H934" s="2" t="str">
        <f>_xlfn.XLOOKUP(C934,customers!$A$1:$A$1001,customers!$G$1:$G$1001,,0)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8">
        <f>INDEX([1]products!$A$1:$G$49,MATCH([1]orders!$D934,[1]products!$A$1:$A$49,0),MATCH([1]orders!K$1,[1]products!$A$1:$G$1,0))</f>
        <v>1</v>
      </c>
      <c r="L934" s="4">
        <f>INDEX(products!$A$1:$G$49,MATCH(orders!$D934,products!$A$1:$A$49,0),MATCH(orders!L$1,products!$A$1:$G$1,0))</f>
        <v>13.75</v>
      </c>
      <c r="M934" s="4">
        <f t="shared" si="42"/>
        <v>55</v>
      </c>
      <c r="N934" t="str">
        <f t="shared" si="43"/>
        <v>Эксцельса</v>
      </c>
      <c r="O934" t="str">
        <f t="shared" si="44"/>
        <v>Средняя</v>
      </c>
      <c r="P934" t="str">
        <f>_xlfn.XLOOKUP(orders[[#This Row],[Customer ID]],customers!$A$1:$A$1001,customers!$I$1:$I$1001,,0)</f>
        <v>No</v>
      </c>
    </row>
    <row r="935" spans="1:16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_xlfn.XLOOKUP(C935,customers!$A$1:$A$1001,customers!$B$1:$B$1001,,0)</f>
        <v>Brenn Dundredge</v>
      </c>
      <c r="G935" s="2" t="str" cm="1">
        <f t="array" ref="G935">IF(_xlfn.XLOOKUP(C935,customers!A934:$A$1001,customers!C934:$C$1001,,0)=0,"",(_xlfn.XLOOKUP(C935,customers!A934:$A$1001,customers!C934:$C$1001,,0)))</f>
        <v/>
      </c>
      <c r="H935" s="2" t="str">
        <f>_xlfn.XLOOKUP(C935,customers!$A$1:$A$1001,customers!$G$1:$G$1001,,0)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8">
        <f>INDEX([1]products!$A$1:$G$49,MATCH([1]orders!$D935,[1]products!$A$1:$A$49,0),MATCH([1]orders!K$1,[1]products!$A$1:$G$1,0))</f>
        <v>1</v>
      </c>
      <c r="L935" s="4">
        <f>INDEX(products!$A$1:$G$49,MATCH(orders!$D935,products!$A$1:$A$49,0),MATCH(orders!L$1,products!$A$1:$G$1,0))</f>
        <v>8.9499999999999993</v>
      </c>
      <c r="M935" s="4">
        <f t="shared" si="42"/>
        <v>26.849999999999998</v>
      </c>
      <c r="N935" t="str">
        <f t="shared" si="43"/>
        <v>Робуста</v>
      </c>
      <c r="O935" t="str">
        <f t="shared" si="44"/>
        <v>Сильная</v>
      </c>
      <c r="P935" t="str">
        <f>_xlfn.XLOOKUP(orders[[#This Row],[Customer ID]],customers!$A$1:$A$1001,customers!$I$1:$I$1001,,0)</f>
        <v>Yes</v>
      </c>
    </row>
    <row r="936" spans="1:16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_xlfn.XLOOKUP(C936,customers!$A$1:$A$1001,customers!$B$1:$B$1001,,0)</f>
        <v>Read Cutts</v>
      </c>
      <c r="G936" s="2" t="str" cm="1">
        <f t="array" ref="G936">IF(_xlfn.XLOOKUP(C936,customers!A935:$A$1001,customers!C935:$C$1001,,0)=0,"",(_xlfn.XLOOKUP(C936,customers!A935:$A$1001,customers!C935:$C$1001,,0)))</f>
        <v>rcuttspy@techcrunch.com</v>
      </c>
      <c r="H936" s="2" t="str">
        <f>_xlfn.XLOOKUP(C936,customers!$A$1:$A$1001,customers!$G$1:$G$1001,,0)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8">
        <f>INDEX([1]products!$A$1:$G$49,MATCH([1]orders!$D936,[1]products!$A$1:$A$49,0),MATCH([1]orders!K$1,[1]products!$A$1:$G$1,0))</f>
        <v>2.5</v>
      </c>
      <c r="L936" s="4">
        <f>INDEX(products!$A$1:$G$49,MATCH(orders!$D936,products!$A$1:$A$49,0),MATCH(orders!L$1,products!$A$1:$G$1,0))</f>
        <v>22.884999999999998</v>
      </c>
      <c r="M936" s="4">
        <f t="shared" si="42"/>
        <v>114.42499999999998</v>
      </c>
      <c r="N936" t="str">
        <f t="shared" si="43"/>
        <v>Робуста</v>
      </c>
      <c r="O936" t="str">
        <f t="shared" si="44"/>
        <v>Средняя</v>
      </c>
      <c r="P936" t="str">
        <f>_xlfn.XLOOKUP(orders[[#This Row],[Customer ID]],customers!$A$1:$A$1001,customers!$I$1:$I$1001,,0)</f>
        <v>No</v>
      </c>
    </row>
    <row r="937" spans="1:16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_xlfn.XLOOKUP(C937,customers!$A$1:$A$1001,customers!$B$1:$B$1001,,0)</f>
        <v>Michale Delves</v>
      </c>
      <c r="G937" s="2" t="str" cm="1">
        <f t="array" ref="G937">IF(_xlfn.XLOOKUP(C937,customers!A936:$A$1001,customers!C936:$C$1001,,0)=0,"",(_xlfn.XLOOKUP(C937,customers!A936:$A$1001,customers!C936:$C$1001,,0)))</f>
        <v>mdelvespz@nature.com</v>
      </c>
      <c r="H937" s="2" t="str">
        <f>_xlfn.XLOOKUP(C937,customers!$A$1:$A$1001,customers!$G$1:$G$1001,,0)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8">
        <f>INDEX([1]products!$A$1:$G$49,MATCH([1]orders!$D937,[1]products!$A$1:$A$49,0),MATCH([1]orders!K$1,[1]products!$A$1:$G$1,0))</f>
        <v>2.5</v>
      </c>
      <c r="L937" s="4">
        <f>INDEX(products!$A$1:$G$49,MATCH(orders!$D937,products!$A$1:$A$49,0),MATCH(orders!L$1,products!$A$1:$G$1,0))</f>
        <v>25.874999999999996</v>
      </c>
      <c r="M937" s="4">
        <f t="shared" si="42"/>
        <v>155.24999999999997</v>
      </c>
      <c r="N937" t="str">
        <f t="shared" si="43"/>
        <v>Арабика</v>
      </c>
      <c r="O937" t="str">
        <f t="shared" si="44"/>
        <v>Средняя</v>
      </c>
      <c r="P937" t="str">
        <f>_xlfn.XLOOKUP(orders[[#This Row],[Customer ID]],customers!$A$1:$A$1001,customers!$I$1:$I$1001,,0)</f>
        <v>Yes</v>
      </c>
    </row>
    <row r="938" spans="1:16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_xlfn.XLOOKUP(C938,customers!$A$1:$A$1001,customers!$B$1:$B$1001,,0)</f>
        <v>Devland Gritton</v>
      </c>
      <c r="G938" s="2" t="str" cm="1">
        <f t="array" ref="G938">IF(_xlfn.XLOOKUP(C938,customers!A937:$A$1001,customers!C937:$C$1001,,0)=0,"",(_xlfn.XLOOKUP(C938,customers!A937:$A$1001,customers!C937:$C$1001,,0)))</f>
        <v>dgrittonq0@nydailynews.com</v>
      </c>
      <c r="H938" s="2" t="str">
        <f>_xlfn.XLOOKUP(C938,customers!$A$1:$A$1001,customers!$G$1:$G$1001,,0)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8">
        <f>INDEX([1]products!$A$1:$G$49,MATCH([1]orders!$D938,[1]products!$A$1:$A$49,0),MATCH([1]orders!K$1,[1]products!$A$1:$G$1,0))</f>
        <v>0.5</v>
      </c>
      <c r="L938" s="4">
        <f>INDEX(products!$A$1:$G$49,MATCH(orders!$D938,products!$A$1:$A$49,0),MATCH(orders!L$1,products!$A$1:$G$1,0))</f>
        <v>7.77</v>
      </c>
      <c r="M938" s="4">
        <f t="shared" si="42"/>
        <v>23.31</v>
      </c>
      <c r="N938" t="str">
        <f t="shared" si="43"/>
        <v>Либерика</v>
      </c>
      <c r="O938" t="str">
        <f t="shared" si="44"/>
        <v>Сильная</v>
      </c>
      <c r="P938" t="str">
        <f>_xlfn.XLOOKUP(orders[[#This Row],[Customer ID]],customers!$A$1:$A$1001,customers!$I$1:$I$1001,,0)</f>
        <v>Yes</v>
      </c>
    </row>
    <row r="939" spans="1:16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_xlfn.XLOOKUP(C939,customers!$A$1:$A$1001,customers!$B$1:$B$1001,,0)</f>
        <v>Devland Gritton</v>
      </c>
      <c r="G939" s="2" t="str" cm="1">
        <f t="array" ref="G939">IF(_xlfn.XLOOKUP(C939,customers!A938:$A$1001,customers!C938:$C$1001,,0)=0,"",(_xlfn.XLOOKUP(C939,customers!A938:$A$1001,customers!C938:$C$1001,,0)))</f>
        <v>dgrittonq0@nydailynews.com</v>
      </c>
      <c r="H939" s="2" t="str">
        <f>_xlfn.XLOOKUP(C939,customers!$A$1:$A$1001,customers!$G$1:$G$1001,,0)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8">
        <f>INDEX([1]products!$A$1:$G$49,MATCH([1]orders!$D939,[1]products!$A$1:$A$49,0),MATCH([1]orders!K$1,[1]products!$A$1:$G$1,0))</f>
        <v>2.5</v>
      </c>
      <c r="L939" s="4">
        <f>INDEX(products!$A$1:$G$49,MATCH(orders!$D939,products!$A$1:$A$49,0),MATCH(orders!L$1,products!$A$1:$G$1,0))</f>
        <v>22.884999999999998</v>
      </c>
      <c r="M939" s="4">
        <f t="shared" si="42"/>
        <v>91.539999999999992</v>
      </c>
      <c r="N939" t="str">
        <f t="shared" si="43"/>
        <v>Робуста</v>
      </c>
      <c r="O939" t="str">
        <f t="shared" si="44"/>
        <v>Средняя</v>
      </c>
      <c r="P939" t="str">
        <f>_xlfn.XLOOKUP(orders[[#This Row],[Customer ID]],customers!$A$1:$A$1001,customers!$I$1:$I$1001,,0)</f>
        <v>Yes</v>
      </c>
    </row>
    <row r="940" spans="1:16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_xlfn.XLOOKUP(C940,customers!$A$1:$A$1001,customers!$B$1:$B$1001,,0)</f>
        <v>Dell Gut</v>
      </c>
      <c r="G940" s="2" t="str" cm="1">
        <f t="array" ref="G940">IF(_xlfn.XLOOKUP(C940,customers!A939:$A$1001,customers!C939:$C$1001,,0)=0,"",(_xlfn.XLOOKUP(C940,customers!A939:$A$1001,customers!C939:$C$1001,,0)))</f>
        <v>dgutq2@umich.edu</v>
      </c>
      <c r="H940" s="2" t="str">
        <f>_xlfn.XLOOKUP(C940,customers!$A$1:$A$1001,customers!$G$1:$G$1001,,0)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8">
        <f>INDEX([1]products!$A$1:$G$49,MATCH([1]orders!$D940,[1]products!$A$1:$A$49,0),MATCH([1]orders!K$1,[1]products!$A$1:$G$1,0))</f>
        <v>1</v>
      </c>
      <c r="L940" s="4">
        <f>INDEX(products!$A$1:$G$49,MATCH(orders!$D940,products!$A$1:$A$49,0),MATCH(orders!L$1,products!$A$1:$G$1,0))</f>
        <v>14.85</v>
      </c>
      <c r="M940" s="4">
        <f t="shared" si="42"/>
        <v>74.25</v>
      </c>
      <c r="N940" t="str">
        <f t="shared" si="43"/>
        <v>Эксцельса</v>
      </c>
      <c r="O940" t="str">
        <f t="shared" si="44"/>
        <v>Легкая</v>
      </c>
      <c r="P940" t="str">
        <f>_xlfn.XLOOKUP(orders[[#This Row],[Customer ID]],customers!$A$1:$A$1001,customers!$I$1:$I$1001,,0)</f>
        <v>Yes</v>
      </c>
    </row>
    <row r="941" spans="1:16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_xlfn.XLOOKUP(C941,customers!$A$1:$A$1001,customers!$B$1:$B$1001,,0)</f>
        <v>Willy Pummery</v>
      </c>
      <c r="G941" s="2" t="str" cm="1">
        <f t="array" ref="G941">IF(_xlfn.XLOOKUP(C941,customers!A940:$A$1001,customers!C940:$C$1001,,0)=0,"",(_xlfn.XLOOKUP(C941,customers!A940:$A$1001,customers!C940:$C$1001,,0)))</f>
        <v>wpummeryq3@topsy.com</v>
      </c>
      <c r="H941" s="2" t="str">
        <f>_xlfn.XLOOKUP(C941,customers!$A$1:$A$1001,customers!$G$1:$G$1001,,0)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8">
        <f>INDEX([1]products!$A$1:$G$49,MATCH([1]orders!$D941,[1]products!$A$1:$A$49,0),MATCH([1]orders!K$1,[1]products!$A$1:$G$1,0))</f>
        <v>0.2</v>
      </c>
      <c r="L941" s="4">
        <f>INDEX(products!$A$1:$G$49,MATCH(orders!$D941,products!$A$1:$A$49,0),MATCH(orders!L$1,products!$A$1:$G$1,0))</f>
        <v>4.7549999999999999</v>
      </c>
      <c r="M941" s="4">
        <f t="shared" si="42"/>
        <v>28.53</v>
      </c>
      <c r="N941" t="str">
        <f t="shared" si="43"/>
        <v>Либерика</v>
      </c>
      <c r="O941" t="str">
        <f t="shared" si="44"/>
        <v>Легкая</v>
      </c>
      <c r="P941" t="str">
        <f>_xlfn.XLOOKUP(orders[[#This Row],[Customer ID]],customers!$A$1:$A$1001,customers!$I$1:$I$1001,,0)</f>
        <v>No</v>
      </c>
    </row>
    <row r="942" spans="1:16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_xlfn.XLOOKUP(C942,customers!$A$1:$A$1001,customers!$B$1:$B$1001,,0)</f>
        <v>Geoffrey Siuda</v>
      </c>
      <c r="G942" s="2" t="str" cm="1">
        <f t="array" ref="G942">IF(_xlfn.XLOOKUP(C942,customers!A941:$A$1001,customers!C941:$C$1001,,0)=0,"",(_xlfn.XLOOKUP(C942,customers!A941:$A$1001,customers!C941:$C$1001,,0)))</f>
        <v>gsiudaq4@nytimes.com</v>
      </c>
      <c r="H942" s="2" t="str">
        <f>_xlfn.XLOOKUP(C942,customers!$A$1:$A$1001,customers!$G$1:$G$1001,,0)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8">
        <f>INDEX([1]products!$A$1:$G$49,MATCH([1]orders!$D942,[1]products!$A$1:$A$49,0),MATCH([1]orders!K$1,[1]products!$A$1:$G$1,0))</f>
        <v>0.5</v>
      </c>
      <c r="L942" s="4">
        <f>INDEX(products!$A$1:$G$49,MATCH(orders!$D942,products!$A$1:$A$49,0),MATCH(orders!L$1,products!$A$1:$G$1,0))</f>
        <v>7.169999999999999</v>
      </c>
      <c r="M942" s="4">
        <f t="shared" si="42"/>
        <v>14.339999999999998</v>
      </c>
      <c r="N942" t="str">
        <f t="shared" si="43"/>
        <v>Робуста</v>
      </c>
      <c r="O942" t="str">
        <f t="shared" si="44"/>
        <v>Легкая</v>
      </c>
      <c r="P942" t="str">
        <f>_xlfn.XLOOKUP(orders[[#This Row],[Customer ID]],customers!$A$1:$A$1001,customers!$I$1:$I$1001,,0)</f>
        <v>Yes</v>
      </c>
    </row>
    <row r="943" spans="1:16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_xlfn.XLOOKUP(C943,customers!$A$1:$A$1001,customers!$B$1:$B$1001,,0)</f>
        <v>Henderson Crowne</v>
      </c>
      <c r="G943" s="2" t="str" cm="1">
        <f t="array" ref="G943">IF(_xlfn.XLOOKUP(C943,customers!A942:$A$1001,customers!C942:$C$1001,,0)=0,"",(_xlfn.XLOOKUP(C943,customers!A942:$A$1001,customers!C942:$C$1001,,0)))</f>
        <v>hcrowneq5@wufoo.com</v>
      </c>
      <c r="H943" s="2" t="str">
        <f>_xlfn.XLOOKUP(C943,customers!$A$1:$A$1001,customers!$G$1:$G$1001,,0)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8">
        <f>INDEX([1]products!$A$1:$G$49,MATCH([1]orders!$D943,[1]products!$A$1:$A$49,0),MATCH([1]orders!K$1,[1]products!$A$1:$G$1,0))</f>
        <v>0.5</v>
      </c>
      <c r="L943" s="4">
        <f>INDEX(products!$A$1:$G$49,MATCH(orders!$D943,products!$A$1:$A$49,0),MATCH(orders!L$1,products!$A$1:$G$1,0))</f>
        <v>7.77</v>
      </c>
      <c r="M943" s="4">
        <f t="shared" si="42"/>
        <v>15.54</v>
      </c>
      <c r="N943" t="str">
        <f t="shared" si="43"/>
        <v>Арабика</v>
      </c>
      <c r="O943" t="str">
        <f t="shared" si="44"/>
        <v>Легкая</v>
      </c>
      <c r="P943" t="str">
        <f>_xlfn.XLOOKUP(orders[[#This Row],[Customer ID]],customers!$A$1:$A$1001,customers!$I$1:$I$1001,,0)</f>
        <v>Yes</v>
      </c>
    </row>
    <row r="944" spans="1:16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_xlfn.XLOOKUP(C944,customers!$A$1:$A$1001,customers!$B$1:$B$1001,,0)</f>
        <v>Vernor Pawsey</v>
      </c>
      <c r="G944" s="2" t="str" cm="1">
        <f t="array" ref="G944">IF(_xlfn.XLOOKUP(C944,customers!A943:$A$1001,customers!C943:$C$1001,,0)=0,"",(_xlfn.XLOOKUP(C944,customers!A943:$A$1001,customers!C943:$C$1001,,0)))</f>
        <v>vpawseyq6@tiny.cc</v>
      </c>
      <c r="H944" s="2" t="str">
        <f>_xlfn.XLOOKUP(C944,customers!$A$1:$A$1001,customers!$G$1:$G$1001,,0)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8">
        <f>INDEX([1]products!$A$1:$G$49,MATCH([1]orders!$D944,[1]products!$A$1:$A$49,0),MATCH([1]orders!K$1,[1]products!$A$1:$G$1,0))</f>
        <v>1</v>
      </c>
      <c r="L944" s="4">
        <f>INDEX(products!$A$1:$G$49,MATCH(orders!$D944,products!$A$1:$A$49,0),MATCH(orders!L$1,products!$A$1:$G$1,0))</f>
        <v>11.95</v>
      </c>
      <c r="M944" s="4">
        <f t="shared" si="42"/>
        <v>35.849999999999994</v>
      </c>
      <c r="N944" t="str">
        <f t="shared" si="43"/>
        <v>Робуста</v>
      </c>
      <c r="O944" t="str">
        <f t="shared" si="44"/>
        <v>Легкая</v>
      </c>
      <c r="P944" t="str">
        <f>_xlfn.XLOOKUP(orders[[#This Row],[Customer ID]],customers!$A$1:$A$1001,customers!$I$1:$I$1001,,0)</f>
        <v>No</v>
      </c>
    </row>
    <row r="945" spans="1:16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_xlfn.XLOOKUP(C945,customers!$A$1:$A$1001,customers!$B$1:$B$1001,,0)</f>
        <v>Augustin Waterhouse</v>
      </c>
      <c r="G945" s="2" t="str" cm="1">
        <f t="array" ref="G945">IF(_xlfn.XLOOKUP(C945,customers!A944:$A$1001,customers!C944:$C$1001,,0)=0,"",(_xlfn.XLOOKUP(C945,customers!A944:$A$1001,customers!C944:$C$1001,,0)))</f>
        <v>awaterhouseq7@istockphoto.com</v>
      </c>
      <c r="H945" s="2" t="str">
        <f>_xlfn.XLOOKUP(C945,customers!$A$1:$A$1001,customers!$G$1:$G$1001,,0)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8">
        <f>INDEX([1]products!$A$1:$G$49,MATCH([1]orders!$D945,[1]products!$A$1:$A$49,0),MATCH([1]orders!K$1,[1]products!$A$1:$G$1,0))</f>
        <v>0.5</v>
      </c>
      <c r="L945" s="4">
        <f>INDEX(products!$A$1:$G$49,MATCH(orders!$D945,products!$A$1:$A$49,0),MATCH(orders!L$1,products!$A$1:$G$1,0))</f>
        <v>7.77</v>
      </c>
      <c r="M945" s="4">
        <f t="shared" si="42"/>
        <v>46.62</v>
      </c>
      <c r="N945" t="str">
        <f t="shared" si="43"/>
        <v>Арабика</v>
      </c>
      <c r="O945" t="str">
        <f t="shared" si="44"/>
        <v>Легкая</v>
      </c>
      <c r="P945" t="str">
        <f>_xlfn.XLOOKUP(orders[[#This Row],[Customer ID]],customers!$A$1:$A$1001,customers!$I$1:$I$1001,,0)</f>
        <v>No</v>
      </c>
    </row>
    <row r="946" spans="1:16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_xlfn.XLOOKUP(C946,customers!$A$1:$A$1001,customers!$B$1:$B$1001,,0)</f>
        <v>Fanchon Haughian</v>
      </c>
      <c r="G946" s="2" t="str" cm="1">
        <f t="array" ref="G946">IF(_xlfn.XLOOKUP(C946,customers!A945:$A$1001,customers!C945:$C$1001,,0)=0,"",(_xlfn.XLOOKUP(C946,customers!A945:$A$1001,customers!C945:$C$1001,,0)))</f>
        <v>fhaughianq8@1688.com</v>
      </c>
      <c r="H946" s="2" t="str">
        <f>_xlfn.XLOOKUP(C946,customers!$A$1:$A$1001,customers!$G$1:$G$1001,,0)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8">
        <f>INDEX([1]products!$A$1:$G$49,MATCH([1]orders!$D946,[1]products!$A$1:$A$49,0),MATCH([1]orders!K$1,[1]products!$A$1:$G$1,0))</f>
        <v>0.5</v>
      </c>
      <c r="L946" s="4">
        <f>INDEX(products!$A$1:$G$49,MATCH(orders!$D946,products!$A$1:$A$49,0),MATCH(orders!L$1,products!$A$1:$G$1,0))</f>
        <v>7.169999999999999</v>
      </c>
      <c r="M946" s="4">
        <f t="shared" si="42"/>
        <v>35.849999999999994</v>
      </c>
      <c r="N946" t="str">
        <f t="shared" si="43"/>
        <v>Робуста</v>
      </c>
      <c r="O946" t="str">
        <f t="shared" si="44"/>
        <v>Легкая</v>
      </c>
      <c r="P946" t="str">
        <f>_xlfn.XLOOKUP(orders[[#This Row],[Customer ID]],customers!$A$1:$A$1001,customers!$I$1:$I$1001,,0)</f>
        <v>No</v>
      </c>
    </row>
    <row r="947" spans="1:16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_xlfn.XLOOKUP(C947,customers!$A$1:$A$1001,customers!$B$1:$B$1001,,0)</f>
        <v>Jaimie Hatz</v>
      </c>
      <c r="G947" s="2" t="str" cm="1">
        <f t="array" ref="G947">IF(_xlfn.XLOOKUP(C947,customers!A946:$A$1001,customers!C946:$C$1001,,0)=0,"",(_xlfn.XLOOKUP(C947,customers!A946:$A$1001,customers!C946:$C$1001,,0)))</f>
        <v/>
      </c>
      <c r="H947" s="2" t="str">
        <f>_xlfn.XLOOKUP(C947,customers!$A$1:$A$1001,customers!$G$1:$G$1001,,0)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8">
        <f>INDEX([1]products!$A$1:$G$49,MATCH([1]orders!$D947,[1]products!$A$1:$A$49,0),MATCH([1]orders!K$1,[1]products!$A$1:$G$1,0))</f>
        <v>2.5</v>
      </c>
      <c r="L947" s="4">
        <f>INDEX(products!$A$1:$G$49,MATCH(orders!$D947,products!$A$1:$A$49,0),MATCH(orders!L$1,products!$A$1:$G$1,0))</f>
        <v>29.784999999999997</v>
      </c>
      <c r="M947" s="4">
        <f t="shared" si="42"/>
        <v>119.13999999999999</v>
      </c>
      <c r="N947" t="str">
        <f t="shared" si="43"/>
        <v>Либерика</v>
      </c>
      <c r="O947" t="str">
        <f t="shared" si="44"/>
        <v>Сильная</v>
      </c>
      <c r="P947" t="str">
        <f>_xlfn.XLOOKUP(orders[[#This Row],[Customer ID]],customers!$A$1:$A$1001,customers!$I$1:$I$1001,,0)</f>
        <v>No</v>
      </c>
    </row>
    <row r="948" spans="1:16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_xlfn.XLOOKUP(C948,customers!$A$1:$A$1001,customers!$B$1:$B$1001,,0)</f>
        <v>Edeline Edney</v>
      </c>
      <c r="G948" s="2" t="str" cm="1">
        <f t="array" ref="G948">IF(_xlfn.XLOOKUP(C948,customers!A947:$A$1001,customers!C947:$C$1001,,0)=0,"",(_xlfn.XLOOKUP(C948,customers!A947:$A$1001,customers!C947:$C$1001,,0)))</f>
        <v/>
      </c>
      <c r="H948" s="2" t="str">
        <f>_xlfn.XLOOKUP(C948,customers!$A$1:$A$1001,customers!$G$1:$G$1001,,0)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8">
        <f>INDEX([1]products!$A$1:$G$49,MATCH([1]orders!$D948,[1]products!$A$1:$A$49,0),MATCH([1]orders!K$1,[1]products!$A$1:$G$1,0))</f>
        <v>0.5</v>
      </c>
      <c r="L948" s="4">
        <f>INDEX(products!$A$1:$G$49,MATCH(orders!$D948,products!$A$1:$A$49,0),MATCH(orders!L$1,products!$A$1:$G$1,0))</f>
        <v>7.77</v>
      </c>
      <c r="M948" s="4">
        <f t="shared" si="42"/>
        <v>23.31</v>
      </c>
      <c r="N948" t="str">
        <f t="shared" si="43"/>
        <v>Либерика</v>
      </c>
      <c r="O948" t="str">
        <f t="shared" si="44"/>
        <v>Сильная</v>
      </c>
      <c r="P948" t="str">
        <f>_xlfn.XLOOKUP(orders[[#This Row],[Customer ID]],customers!$A$1:$A$1001,customers!$I$1:$I$1001,,0)</f>
        <v>No</v>
      </c>
    </row>
    <row r="949" spans="1:16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_xlfn.XLOOKUP(C949,customers!$A$1:$A$1001,customers!$B$1:$B$1001,,0)</f>
        <v>Rickie Faltin</v>
      </c>
      <c r="G949" s="2" t="str" cm="1">
        <f t="array" ref="G949">IF(_xlfn.XLOOKUP(C949,customers!A948:$A$1001,customers!C948:$C$1001,,0)=0,"",(_xlfn.XLOOKUP(C949,customers!A948:$A$1001,customers!C948:$C$1001,,0)))</f>
        <v>rfaltinqb@topsy.com</v>
      </c>
      <c r="H949" s="2" t="str">
        <f>_xlfn.XLOOKUP(C949,customers!$A$1:$A$1001,customers!$G$1:$G$1001,,0)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8">
        <f>INDEX([1]products!$A$1:$G$49,MATCH([1]orders!$D949,[1]products!$A$1:$A$49,0),MATCH([1]orders!K$1,[1]products!$A$1:$G$1,0))</f>
        <v>1</v>
      </c>
      <c r="L949" s="4">
        <f>INDEX(products!$A$1:$G$49,MATCH(orders!$D949,products!$A$1:$A$49,0),MATCH(orders!L$1,products!$A$1:$G$1,0))</f>
        <v>11.25</v>
      </c>
      <c r="M949" s="4">
        <f t="shared" si="42"/>
        <v>11.25</v>
      </c>
      <c r="N949" t="str">
        <f t="shared" si="43"/>
        <v>Арабика</v>
      </c>
      <c r="O949" t="str">
        <f t="shared" si="44"/>
        <v>Средняя</v>
      </c>
      <c r="P949" t="str">
        <f>_xlfn.XLOOKUP(orders[[#This Row],[Customer ID]],customers!$A$1:$A$1001,customers!$I$1:$I$1001,,0)</f>
        <v>No</v>
      </c>
    </row>
    <row r="950" spans="1:16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_xlfn.XLOOKUP(C950,customers!$A$1:$A$1001,customers!$B$1:$B$1001,,0)</f>
        <v>Gnni Cheeke</v>
      </c>
      <c r="G950" s="2" t="str" cm="1">
        <f t="array" ref="G950">IF(_xlfn.XLOOKUP(C950,customers!A949:$A$1001,customers!C949:$C$1001,,0)=0,"",(_xlfn.XLOOKUP(C950,customers!A949:$A$1001,customers!C949:$C$1001,,0)))</f>
        <v>gcheekeqc@sitemeter.com</v>
      </c>
      <c r="H950" s="2" t="str">
        <f>_xlfn.XLOOKUP(C950,customers!$A$1:$A$1001,customers!$G$1:$G$1001,,0)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8">
        <f>INDEX([1]products!$A$1:$G$49,MATCH([1]orders!$D950,[1]products!$A$1:$A$49,0),MATCH([1]orders!K$1,[1]products!$A$1:$G$1,0))</f>
        <v>2.5</v>
      </c>
      <c r="L950" s="4">
        <f>INDEX(products!$A$1:$G$49,MATCH(orders!$D950,products!$A$1:$A$49,0),MATCH(orders!L$1,products!$A$1:$G$1,0))</f>
        <v>27.945</v>
      </c>
      <c r="M950" s="4">
        <f t="shared" si="42"/>
        <v>83.835000000000008</v>
      </c>
      <c r="N950" t="str">
        <f t="shared" si="43"/>
        <v>Эксцельса</v>
      </c>
      <c r="O950" t="str">
        <f t="shared" si="44"/>
        <v>Сильная</v>
      </c>
      <c r="P950" t="str">
        <f>_xlfn.XLOOKUP(orders[[#This Row],[Customer ID]],customers!$A$1:$A$1001,customers!$I$1:$I$1001,,0)</f>
        <v>Yes</v>
      </c>
    </row>
    <row r="951" spans="1:16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_xlfn.XLOOKUP(C951,customers!$A$1:$A$1001,customers!$B$1:$B$1001,,0)</f>
        <v>Gwenni Ratt</v>
      </c>
      <c r="G951" s="2" t="str" cm="1">
        <f t="array" ref="G951">IF(_xlfn.XLOOKUP(C951,customers!A950:$A$1001,customers!C950:$C$1001,,0)=0,"",(_xlfn.XLOOKUP(C951,customers!A950:$A$1001,customers!C950:$C$1001,,0)))</f>
        <v>grattqd@phpbb.com</v>
      </c>
      <c r="H951" s="2" t="str">
        <f>_xlfn.XLOOKUP(C951,customers!$A$1:$A$1001,customers!$G$1:$G$1001,,0)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8">
        <f>INDEX([1]products!$A$1:$G$49,MATCH([1]orders!$D951,[1]products!$A$1:$A$49,0),MATCH([1]orders!K$1,[1]products!$A$1:$G$1,0))</f>
        <v>2.5</v>
      </c>
      <c r="L951" s="4">
        <f>INDEX(products!$A$1:$G$49,MATCH(orders!$D951,products!$A$1:$A$49,0),MATCH(orders!L$1,products!$A$1:$G$1,0))</f>
        <v>27.484999999999996</v>
      </c>
      <c r="M951" s="4">
        <f t="shared" si="42"/>
        <v>109.93999999999998</v>
      </c>
      <c r="N951" t="str">
        <f t="shared" si="43"/>
        <v>Робуста</v>
      </c>
      <c r="O951" t="str">
        <f t="shared" si="44"/>
        <v>Легкая</v>
      </c>
      <c r="P951" t="str">
        <f>_xlfn.XLOOKUP(orders[[#This Row],[Customer ID]],customers!$A$1:$A$1001,customers!$I$1:$I$1001,,0)</f>
        <v>No</v>
      </c>
    </row>
    <row r="952" spans="1:16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_xlfn.XLOOKUP(C952,customers!$A$1:$A$1001,customers!$B$1:$B$1001,,0)</f>
        <v>Johnath Fairebrother</v>
      </c>
      <c r="G952" s="2" t="str" cm="1">
        <f t="array" ref="G952">IF(_xlfn.XLOOKUP(C952,customers!A951:$A$1001,customers!C951:$C$1001,,0)=0,"",(_xlfn.XLOOKUP(C952,customers!A951:$A$1001,customers!C951:$C$1001,,0)))</f>
        <v/>
      </c>
      <c r="H952" s="2" t="str">
        <f>_xlfn.XLOOKUP(C952,customers!$A$1:$A$1001,customers!$G$1:$G$1001,,0)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8">
        <f>INDEX([1]products!$A$1:$G$49,MATCH([1]orders!$D952,[1]products!$A$1:$A$49,0),MATCH([1]orders!K$1,[1]products!$A$1:$G$1,0))</f>
        <v>0.2</v>
      </c>
      <c r="L952" s="4">
        <f>INDEX(products!$A$1:$G$49,MATCH(orders!$D952,products!$A$1:$A$49,0),MATCH(orders!L$1,products!$A$1:$G$1,0))</f>
        <v>3.5849999999999995</v>
      </c>
      <c r="M952" s="4">
        <f t="shared" si="42"/>
        <v>14.339999999999998</v>
      </c>
      <c r="N952" t="str">
        <f t="shared" si="43"/>
        <v>Робуста</v>
      </c>
      <c r="O952" t="str">
        <f t="shared" si="44"/>
        <v>Легкая</v>
      </c>
      <c r="P952" t="str">
        <f>_xlfn.XLOOKUP(orders[[#This Row],[Customer ID]],customers!$A$1:$A$1001,customers!$I$1:$I$1001,,0)</f>
        <v>Yes</v>
      </c>
    </row>
    <row r="953" spans="1:16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_xlfn.XLOOKUP(C953,customers!$A$1:$A$1001,customers!$B$1:$B$1001,,0)</f>
        <v>Ingamar Eberlein</v>
      </c>
      <c r="G953" s="2" t="str" cm="1">
        <f t="array" ref="G953">IF(_xlfn.XLOOKUP(C953,customers!A952:$A$1001,customers!C952:$C$1001,,0)=0,"",(_xlfn.XLOOKUP(C953,customers!A952:$A$1001,customers!C952:$C$1001,,0)))</f>
        <v>ieberleinqf@hc360.com</v>
      </c>
      <c r="H953" s="2" t="str">
        <f>_xlfn.XLOOKUP(C953,customers!$A$1:$A$1001,customers!$G$1:$G$1001,,0)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8">
        <f>INDEX([1]products!$A$1:$G$49,MATCH([1]orders!$D953,[1]products!$A$1:$A$49,0),MATCH([1]orders!K$1,[1]products!$A$1:$G$1,0))</f>
        <v>0.2</v>
      </c>
      <c r="L953" s="4">
        <f>INDEX(products!$A$1:$G$49,MATCH(orders!$D953,products!$A$1:$A$49,0),MATCH(orders!L$1,products!$A$1:$G$1,0))</f>
        <v>3.5849999999999995</v>
      </c>
      <c r="M953" s="4">
        <f t="shared" si="42"/>
        <v>21.509999999999998</v>
      </c>
      <c r="N953" t="str">
        <f t="shared" si="43"/>
        <v>Робуста</v>
      </c>
      <c r="O953" t="str">
        <f t="shared" si="44"/>
        <v>Легкая</v>
      </c>
      <c r="P953" t="str">
        <f>_xlfn.XLOOKUP(orders[[#This Row],[Customer ID]],customers!$A$1:$A$1001,customers!$I$1:$I$1001,,0)</f>
        <v>No</v>
      </c>
    </row>
    <row r="954" spans="1:16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_xlfn.XLOOKUP(C954,customers!$A$1:$A$1001,customers!$B$1:$B$1001,,0)</f>
        <v>Jilly Dreng</v>
      </c>
      <c r="G954" s="2" t="str" cm="1">
        <f t="array" ref="G954">IF(_xlfn.XLOOKUP(C954,customers!A953:$A$1001,customers!C953:$C$1001,,0)=0,"",(_xlfn.XLOOKUP(C954,customers!A953:$A$1001,customers!C953:$C$1001,,0)))</f>
        <v>jdrengqg@uiuc.edu</v>
      </c>
      <c r="H954" s="2" t="str">
        <f>_xlfn.XLOOKUP(C954,customers!$A$1:$A$1001,customers!$G$1:$G$1001,,0)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8">
        <f>INDEX([1]products!$A$1:$G$49,MATCH([1]orders!$D954,[1]products!$A$1:$A$49,0),MATCH([1]orders!K$1,[1]products!$A$1:$G$1,0))</f>
        <v>1</v>
      </c>
      <c r="L954" s="4">
        <f>INDEX(products!$A$1:$G$49,MATCH(orders!$D954,products!$A$1:$A$49,0),MATCH(orders!L$1,products!$A$1:$G$1,0))</f>
        <v>11.25</v>
      </c>
      <c r="M954" s="4">
        <f t="shared" si="42"/>
        <v>22.5</v>
      </c>
      <c r="N954" t="str">
        <f t="shared" si="43"/>
        <v>Арабика</v>
      </c>
      <c r="O954" t="str">
        <f t="shared" si="44"/>
        <v>Средняя</v>
      </c>
      <c r="P954" t="str">
        <f>_xlfn.XLOOKUP(orders[[#This Row],[Customer ID]],customers!$A$1:$A$1001,customers!$I$1:$I$1001,,0)</f>
        <v>Yes</v>
      </c>
    </row>
    <row r="955" spans="1:16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_xlfn.XLOOKUP(C955,customers!$A$1:$A$1001,customers!$B$1:$B$1001,,0)</f>
        <v>Brenn Dundredge</v>
      </c>
      <c r="G955" s="2" t="e" cm="1">
        <f t="array" ref="G955">IF(_xlfn.XLOOKUP(C955,customers!A954:$A$1001,customers!C954:$C$1001,,0)=0,"",(_xlfn.XLOOKUP(C955,customers!A954:$A$1001,customers!C954:$C$1001,,0)))</f>
        <v>#N/A</v>
      </c>
      <c r="H955" s="2" t="str">
        <f>_xlfn.XLOOKUP(C955,customers!$A$1:$A$1001,customers!$G$1:$G$1001,,0)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8">
        <f>INDEX([1]products!$A$1:$G$49,MATCH([1]orders!$D955,[1]products!$A$1:$A$49,0),MATCH([1]orders!K$1,[1]products!$A$1:$G$1,0))</f>
        <v>0.2</v>
      </c>
      <c r="L955" s="4">
        <f>INDEX(products!$A$1:$G$49,MATCH(orders!$D955,products!$A$1:$A$49,0),MATCH(orders!L$1,products!$A$1:$G$1,0))</f>
        <v>3.8849999999999998</v>
      </c>
      <c r="M955" s="4">
        <f t="shared" si="42"/>
        <v>3.8849999999999998</v>
      </c>
      <c r="N955" t="str">
        <f t="shared" si="43"/>
        <v>Арабика</v>
      </c>
      <c r="O955" t="str">
        <f t="shared" si="44"/>
        <v>Легкая</v>
      </c>
      <c r="P955" t="str">
        <f>_xlfn.XLOOKUP(orders[[#This Row],[Customer ID]],customers!$A$1:$A$1001,customers!$I$1:$I$1001,,0)</f>
        <v>Yes</v>
      </c>
    </row>
    <row r="956" spans="1:16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_xlfn.XLOOKUP(C956,customers!$A$1:$A$1001,customers!$B$1:$B$1001,,0)</f>
        <v>Brenn Dundredge</v>
      </c>
      <c r="G956" s="2" t="e" cm="1">
        <f t="array" ref="G956">IF(_xlfn.XLOOKUP(C956,customers!A955:$A$1001,customers!C955:$C$1001,,0)=0,"",(_xlfn.XLOOKUP(C956,customers!A955:$A$1001,customers!C955:$C$1001,,0)))</f>
        <v>#N/A</v>
      </c>
      <c r="H956" s="2" t="str">
        <f>_xlfn.XLOOKUP(C956,customers!$A$1:$A$1001,customers!$G$1:$G$1001,,0)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8">
        <f>INDEX([1]products!$A$1:$G$49,MATCH([1]orders!$D956,[1]products!$A$1:$A$49,0),MATCH([1]orders!K$1,[1]products!$A$1:$G$1,0))</f>
        <v>2.5</v>
      </c>
      <c r="L956" s="4">
        <f>INDEX(products!$A$1:$G$49,MATCH(orders!$D956,products!$A$1:$A$49,0),MATCH(orders!L$1,products!$A$1:$G$1,0))</f>
        <v>27.945</v>
      </c>
      <c r="M956" s="4">
        <f t="shared" si="42"/>
        <v>27.945</v>
      </c>
      <c r="N956" t="str">
        <f t="shared" si="43"/>
        <v>Эксцельса</v>
      </c>
      <c r="O956" t="str">
        <f t="shared" si="44"/>
        <v>Сильная</v>
      </c>
      <c r="P956" t="str">
        <f>_xlfn.XLOOKUP(orders[[#This Row],[Customer ID]],customers!$A$1:$A$1001,customers!$I$1:$I$1001,,0)</f>
        <v>Yes</v>
      </c>
    </row>
    <row r="957" spans="1:16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_xlfn.XLOOKUP(C957,customers!$A$1:$A$1001,customers!$B$1:$B$1001,,0)</f>
        <v>Brenn Dundredge</v>
      </c>
      <c r="G957" s="2" t="e" cm="1">
        <f t="array" ref="G957">IF(_xlfn.XLOOKUP(C957,customers!A956:$A$1001,customers!C956:$C$1001,,0)=0,"",(_xlfn.XLOOKUP(C957,customers!A956:$A$1001,customers!C956:$C$1001,,0)))</f>
        <v>#N/A</v>
      </c>
      <c r="H957" s="2" t="str">
        <f>_xlfn.XLOOKUP(C957,customers!$A$1:$A$1001,customers!$G$1:$G$1001,,0)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8">
        <f>INDEX([1]products!$A$1:$G$49,MATCH([1]orders!$D957,[1]products!$A$1:$A$49,0),MATCH([1]orders!K$1,[1]products!$A$1:$G$1,0))</f>
        <v>2.5</v>
      </c>
      <c r="L957" s="4">
        <f>INDEX(products!$A$1:$G$49,MATCH(orders!$D957,products!$A$1:$A$49,0),MATCH(orders!L$1,products!$A$1:$G$1,0))</f>
        <v>34.154999999999994</v>
      </c>
      <c r="M957" s="4">
        <f t="shared" si="42"/>
        <v>170.77499999999998</v>
      </c>
      <c r="N957" t="str">
        <f t="shared" si="43"/>
        <v>Эксцельса</v>
      </c>
      <c r="O957" t="str">
        <f t="shared" si="44"/>
        <v>Легкая</v>
      </c>
      <c r="P957" t="str">
        <f>_xlfn.XLOOKUP(orders[[#This Row],[Customer ID]],customers!$A$1:$A$1001,customers!$I$1:$I$1001,,0)</f>
        <v>Yes</v>
      </c>
    </row>
    <row r="958" spans="1:16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_xlfn.XLOOKUP(C958,customers!$A$1:$A$1001,customers!$B$1:$B$1001,,0)</f>
        <v>Brenn Dundredge</v>
      </c>
      <c r="G958" s="2" t="e" cm="1">
        <f t="array" ref="G958">IF(_xlfn.XLOOKUP(C958,customers!A957:$A$1001,customers!C957:$C$1001,,0)=0,"",(_xlfn.XLOOKUP(C958,customers!A957:$A$1001,customers!C957:$C$1001,,0)))</f>
        <v>#N/A</v>
      </c>
      <c r="H958" s="2" t="str">
        <f>_xlfn.XLOOKUP(C958,customers!$A$1:$A$1001,customers!$G$1:$G$1001,,0)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8">
        <f>INDEX([1]products!$A$1:$G$49,MATCH([1]orders!$D958,[1]products!$A$1:$A$49,0),MATCH([1]orders!K$1,[1]products!$A$1:$G$1,0))</f>
        <v>2.5</v>
      </c>
      <c r="L958" s="4">
        <f>INDEX(products!$A$1:$G$49,MATCH(orders!$D958,products!$A$1:$A$49,0),MATCH(orders!L$1,products!$A$1:$G$1,0))</f>
        <v>27.484999999999996</v>
      </c>
      <c r="M958" s="4">
        <f t="shared" si="42"/>
        <v>54.969999999999992</v>
      </c>
      <c r="N958" t="str">
        <f t="shared" si="43"/>
        <v>Робуста</v>
      </c>
      <c r="O958" t="str">
        <f t="shared" si="44"/>
        <v>Легкая</v>
      </c>
      <c r="P958" t="str">
        <f>_xlfn.XLOOKUP(orders[[#This Row],[Customer ID]],customers!$A$1:$A$1001,customers!$I$1:$I$1001,,0)</f>
        <v>Yes</v>
      </c>
    </row>
    <row r="959" spans="1:16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_xlfn.XLOOKUP(C959,customers!$A$1:$A$1001,customers!$B$1:$B$1001,,0)</f>
        <v>Brenn Dundredge</v>
      </c>
      <c r="G959" s="2" t="e" cm="1">
        <f t="array" ref="G959">IF(_xlfn.XLOOKUP(C959,customers!A958:$A$1001,customers!C958:$C$1001,,0)=0,"",(_xlfn.XLOOKUP(C959,customers!A958:$A$1001,customers!C958:$C$1001,,0)))</f>
        <v>#N/A</v>
      </c>
      <c r="H959" s="2" t="str">
        <f>_xlfn.XLOOKUP(C959,customers!$A$1:$A$1001,customers!$G$1:$G$1001,,0)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8">
        <f>INDEX([1]products!$A$1:$G$49,MATCH([1]orders!$D959,[1]products!$A$1:$A$49,0),MATCH([1]orders!K$1,[1]products!$A$1:$G$1,0))</f>
        <v>1</v>
      </c>
      <c r="L959" s="4">
        <f>INDEX(products!$A$1:$G$49,MATCH(orders!$D959,products!$A$1:$A$49,0),MATCH(orders!L$1,products!$A$1:$G$1,0))</f>
        <v>14.85</v>
      </c>
      <c r="M959" s="4">
        <f t="shared" si="42"/>
        <v>14.85</v>
      </c>
      <c r="N959" t="str">
        <f t="shared" si="43"/>
        <v>Эксцельса</v>
      </c>
      <c r="O959" t="str">
        <f t="shared" si="44"/>
        <v>Легкая</v>
      </c>
      <c r="P959" t="str">
        <f>_xlfn.XLOOKUP(orders[[#This Row],[Customer ID]],customers!$A$1:$A$1001,customers!$I$1:$I$1001,,0)</f>
        <v>Yes</v>
      </c>
    </row>
    <row r="960" spans="1:16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_xlfn.XLOOKUP(C960,customers!$A$1:$A$1001,customers!$B$1:$B$1001,,0)</f>
        <v>Brenn Dundredge</v>
      </c>
      <c r="G960" s="2" t="e" cm="1">
        <f t="array" ref="G960">IF(_xlfn.XLOOKUP(C960,customers!A959:$A$1001,customers!C959:$C$1001,,0)=0,"",(_xlfn.XLOOKUP(C960,customers!A959:$A$1001,customers!C959:$C$1001,,0)))</f>
        <v>#N/A</v>
      </c>
      <c r="H960" s="2" t="str">
        <f>_xlfn.XLOOKUP(C960,customers!$A$1:$A$1001,customers!$G$1:$G$1001,,0)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8">
        <f>INDEX([1]products!$A$1:$G$49,MATCH([1]orders!$D960,[1]products!$A$1:$A$49,0),MATCH([1]orders!K$1,[1]products!$A$1:$G$1,0))</f>
        <v>0.2</v>
      </c>
      <c r="L960" s="4">
        <f>INDEX(products!$A$1:$G$49,MATCH(orders!$D960,products!$A$1:$A$49,0),MATCH(orders!L$1,products!$A$1:$G$1,0))</f>
        <v>3.8849999999999998</v>
      </c>
      <c r="M960" s="4">
        <f t="shared" si="42"/>
        <v>7.77</v>
      </c>
      <c r="N960" t="str">
        <f t="shared" si="43"/>
        <v>Арабика</v>
      </c>
      <c r="O960" t="str">
        <f t="shared" si="44"/>
        <v>Легкая</v>
      </c>
      <c r="P960" t="str">
        <f>_xlfn.XLOOKUP(orders[[#This Row],[Customer ID]],customers!$A$1:$A$1001,customers!$I$1:$I$1001,,0)</f>
        <v>Yes</v>
      </c>
    </row>
    <row r="961" spans="1:16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_xlfn.XLOOKUP(C961,customers!$A$1:$A$1001,customers!$B$1:$B$1001,,0)</f>
        <v>Rhodie Strathern</v>
      </c>
      <c r="G961" s="2" t="str" cm="1">
        <f t="array" ref="G961">IF(_xlfn.XLOOKUP(C961,customers!A960:$A$1001,customers!C960:$C$1001,,0)=0,"",(_xlfn.XLOOKUP(C961,customers!A960:$A$1001,customers!C960:$C$1001,,0)))</f>
        <v>rstrathernqn@devhub.com</v>
      </c>
      <c r="H961" s="2" t="str">
        <f>_xlfn.XLOOKUP(C961,customers!$A$1:$A$1001,customers!$G$1:$G$1001,,0)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8">
        <f>INDEX([1]products!$A$1:$G$49,MATCH([1]orders!$D961,[1]products!$A$1:$A$49,0),MATCH([1]orders!K$1,[1]products!$A$1:$G$1,0))</f>
        <v>0.2</v>
      </c>
      <c r="L961" s="4">
        <f>INDEX(products!$A$1:$G$49,MATCH(orders!$D961,products!$A$1:$A$49,0),MATCH(orders!L$1,products!$A$1:$G$1,0))</f>
        <v>4.7549999999999999</v>
      </c>
      <c r="M961" s="4">
        <f t="shared" si="42"/>
        <v>23.774999999999999</v>
      </c>
      <c r="N961" t="str">
        <f t="shared" si="43"/>
        <v>Либерика</v>
      </c>
      <c r="O961" t="str">
        <f t="shared" si="44"/>
        <v>Легкая</v>
      </c>
      <c r="P961" t="str">
        <f>_xlfn.XLOOKUP(orders[[#This Row],[Customer ID]],customers!$A$1:$A$1001,customers!$I$1:$I$1001,,0)</f>
        <v>Yes</v>
      </c>
    </row>
    <row r="962" spans="1:16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_xlfn.XLOOKUP(C962,customers!$A$1:$A$1001,customers!$B$1:$B$1001,,0)</f>
        <v>Chad Miguel</v>
      </c>
      <c r="G962" s="2" t="str" cm="1">
        <f t="array" ref="G962">IF(_xlfn.XLOOKUP(C962,customers!A961:$A$1001,customers!C961:$C$1001,,0)=0,"",(_xlfn.XLOOKUP(C962,customers!A961:$A$1001,customers!C961:$C$1001,,0)))</f>
        <v>cmiguelqo@exblog.jp</v>
      </c>
      <c r="H962" s="2" t="str">
        <f>_xlfn.XLOOKUP(C962,customers!$A$1:$A$1001,customers!$G$1:$G$1001,,0)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8">
        <f>INDEX([1]products!$A$1:$G$49,MATCH([1]orders!$D962,[1]products!$A$1:$A$49,0),MATCH([1]orders!K$1,[1]products!$A$1:$G$1,0))</f>
        <v>1</v>
      </c>
      <c r="L962" s="4">
        <f>INDEX(products!$A$1:$G$49,MATCH(orders!$D962,products!$A$1:$A$49,0),MATCH(orders!L$1,products!$A$1:$G$1,0))</f>
        <v>15.85</v>
      </c>
      <c r="M962" s="4">
        <f t="shared" si="42"/>
        <v>79.25</v>
      </c>
      <c r="N962" t="str">
        <f t="shared" si="43"/>
        <v>Либерика</v>
      </c>
      <c r="O962" t="str">
        <f t="shared" si="44"/>
        <v>Легкая</v>
      </c>
      <c r="P962" t="str">
        <f>_xlfn.XLOOKUP(orders[[#This Row],[Customer ID]],customers!$A$1:$A$1001,customers!$I$1:$I$1001,,0)</f>
        <v>Yes</v>
      </c>
    </row>
    <row r="963" spans="1:16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_xlfn.XLOOKUP(C963,customers!$A$1:$A$1001,customers!$B$1:$B$1001,,0)</f>
        <v>Florinda Matusovsky</v>
      </c>
      <c r="G963" s="2" t="str" cm="1">
        <f t="array" ref="G963">IF(_xlfn.XLOOKUP(C963,customers!A962:$A$1001,customers!C962:$C$1001,,0)=0,"",(_xlfn.XLOOKUP(C963,customers!A962:$A$1001,customers!C962:$C$1001,,0)))</f>
        <v/>
      </c>
      <c r="H963" s="2" t="str">
        <f>_xlfn.XLOOKUP(C963,customers!$A$1:$A$1001,customers!$G$1:$G$1001,,0)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8">
        <f>INDEX([1]products!$A$1:$G$49,MATCH([1]orders!$D963,[1]products!$A$1:$A$49,0),MATCH([1]orders!K$1,[1]products!$A$1:$G$1,0))</f>
        <v>2.5</v>
      </c>
      <c r="L963" s="4">
        <f>INDEX(products!$A$1:$G$49,MATCH(orders!$D963,products!$A$1:$A$49,0),MATCH(orders!L$1,products!$A$1:$G$1,0))</f>
        <v>22.884999999999998</v>
      </c>
      <c r="M963" s="4">
        <f t="shared" ref="M963:M1001" si="45">L963*E963</f>
        <v>45.769999999999996</v>
      </c>
      <c r="N963" t="str">
        <f t="shared" ref="N963:N1001" si="46">IF(I963="Rob","Робуста",IF(I963="Exc","Эксцельса",IF(I963="Ara","Арабика",IF(I963="Lib","Либерика",""))))</f>
        <v>Арабика</v>
      </c>
      <c r="O963" t="str">
        <f t="shared" ref="O963:O1001" si="47">IF(J963="M","Средняя",IF(J963="L","Легкая",IF(J963="D","Сильная","")))</f>
        <v>Сильная</v>
      </c>
      <c r="P963" t="str">
        <f>_xlfn.XLOOKUP(orders[[#This Row],[Customer ID]],customers!$A$1:$A$1001,customers!$I$1:$I$1001,,0)</f>
        <v>Yes</v>
      </c>
    </row>
    <row r="964" spans="1:16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_xlfn.XLOOKUP(C964,customers!$A$1:$A$1001,customers!$B$1:$B$1001,,0)</f>
        <v>Morly Rocks</v>
      </c>
      <c r="G964" s="2" t="str" cm="1">
        <f t="array" ref="G964">IF(_xlfn.XLOOKUP(C964,customers!A963:$A$1001,customers!C963:$C$1001,,0)=0,"",(_xlfn.XLOOKUP(C964,customers!A963:$A$1001,customers!C963:$C$1001,,0)))</f>
        <v>mrocksqq@exblog.jp</v>
      </c>
      <c r="H964" s="2" t="str">
        <f>_xlfn.XLOOKUP(C964,customers!$A$1:$A$1001,customers!$G$1:$G$1001,,0)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8">
        <f>INDEX([1]products!$A$1:$G$49,MATCH([1]orders!$D964,[1]products!$A$1:$A$49,0),MATCH([1]orders!K$1,[1]products!$A$1:$G$1,0))</f>
        <v>1</v>
      </c>
      <c r="L964" s="4">
        <f>INDEX(products!$A$1:$G$49,MATCH(orders!$D964,products!$A$1:$A$49,0),MATCH(orders!L$1,products!$A$1:$G$1,0))</f>
        <v>8.9499999999999993</v>
      </c>
      <c r="M964" s="4">
        <f t="shared" si="45"/>
        <v>8.9499999999999993</v>
      </c>
      <c r="N964" t="str">
        <f t="shared" si="46"/>
        <v>Робуста</v>
      </c>
      <c r="O964" t="str">
        <f t="shared" si="47"/>
        <v>Сильная</v>
      </c>
      <c r="P964" t="str">
        <f>_xlfn.XLOOKUP(orders[[#This Row],[Customer ID]],customers!$A$1:$A$1001,customers!$I$1:$I$1001,,0)</f>
        <v>Yes</v>
      </c>
    </row>
    <row r="965" spans="1:16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_xlfn.XLOOKUP(C965,customers!$A$1:$A$1001,customers!$B$1:$B$1001,,0)</f>
        <v>Yuri Burrells</v>
      </c>
      <c r="G965" s="2" t="str" cm="1">
        <f t="array" ref="G965">IF(_xlfn.XLOOKUP(C965,customers!A964:$A$1001,customers!C964:$C$1001,,0)=0,"",(_xlfn.XLOOKUP(C965,customers!A964:$A$1001,customers!C964:$C$1001,,0)))</f>
        <v>yburrellsqr@vinaora.com</v>
      </c>
      <c r="H965" s="2" t="str">
        <f>_xlfn.XLOOKUP(C965,customers!$A$1:$A$1001,customers!$G$1:$G$1001,,0)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8">
        <f>INDEX([1]products!$A$1:$G$49,MATCH([1]orders!$D965,[1]products!$A$1:$A$49,0),MATCH([1]orders!K$1,[1]products!$A$1:$G$1,0))</f>
        <v>0.5</v>
      </c>
      <c r="L965" s="4">
        <f>INDEX(products!$A$1:$G$49,MATCH(orders!$D965,products!$A$1:$A$49,0),MATCH(orders!L$1,products!$A$1:$G$1,0))</f>
        <v>5.97</v>
      </c>
      <c r="M965" s="4">
        <f t="shared" si="45"/>
        <v>23.88</v>
      </c>
      <c r="N965" t="str">
        <f t="shared" si="46"/>
        <v>Робуста</v>
      </c>
      <c r="O965" t="str">
        <f t="shared" si="47"/>
        <v>Средняя</v>
      </c>
      <c r="P965" t="str">
        <f>_xlfn.XLOOKUP(orders[[#This Row],[Customer ID]],customers!$A$1:$A$1001,customers!$I$1:$I$1001,,0)</f>
        <v>Yes</v>
      </c>
    </row>
    <row r="966" spans="1:16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_xlfn.XLOOKUP(C966,customers!$A$1:$A$1001,customers!$B$1:$B$1001,,0)</f>
        <v>Cleopatra Goodrum</v>
      </c>
      <c r="G966" s="2" t="str" cm="1">
        <f t="array" ref="G966">IF(_xlfn.XLOOKUP(C966,customers!A965:$A$1001,customers!C965:$C$1001,,0)=0,"",(_xlfn.XLOOKUP(C966,customers!A965:$A$1001,customers!C965:$C$1001,,0)))</f>
        <v>cgoodrumqs@goodreads.com</v>
      </c>
      <c r="H966" s="2" t="str">
        <f>_xlfn.XLOOKUP(C966,customers!$A$1:$A$1001,customers!$G$1:$G$1001,,0)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8">
        <f>INDEX([1]products!$A$1:$G$49,MATCH([1]orders!$D966,[1]products!$A$1:$A$49,0),MATCH([1]orders!K$1,[1]products!$A$1:$G$1,0))</f>
        <v>0.2</v>
      </c>
      <c r="L966" s="4">
        <f>INDEX(products!$A$1:$G$49,MATCH(orders!$D966,products!$A$1:$A$49,0),MATCH(orders!L$1,products!$A$1:$G$1,0))</f>
        <v>4.4550000000000001</v>
      </c>
      <c r="M966" s="4">
        <f t="shared" si="45"/>
        <v>22.274999999999999</v>
      </c>
      <c r="N966" t="str">
        <f t="shared" si="46"/>
        <v>Эксцельса</v>
      </c>
      <c r="O966" t="str">
        <f t="shared" si="47"/>
        <v>Легкая</v>
      </c>
      <c r="P966" t="str">
        <f>_xlfn.XLOOKUP(orders[[#This Row],[Customer ID]],customers!$A$1:$A$1001,customers!$I$1:$I$1001,,0)</f>
        <v>No</v>
      </c>
    </row>
    <row r="967" spans="1:16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_xlfn.XLOOKUP(C967,customers!$A$1:$A$1001,customers!$B$1:$B$1001,,0)</f>
        <v>Joey Jefferys</v>
      </c>
      <c r="G967" s="2" t="str" cm="1">
        <f t="array" ref="G967">IF(_xlfn.XLOOKUP(C967,customers!A966:$A$1001,customers!C966:$C$1001,,0)=0,"",(_xlfn.XLOOKUP(C967,customers!A966:$A$1001,customers!C966:$C$1001,,0)))</f>
        <v>jjefferysqt@blog.com</v>
      </c>
      <c r="H967" s="2" t="str">
        <f>_xlfn.XLOOKUP(C967,customers!$A$1:$A$1001,customers!$G$1:$G$1001,,0)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8">
        <f>INDEX([1]products!$A$1:$G$49,MATCH([1]orders!$D967,[1]products!$A$1:$A$49,0),MATCH([1]orders!K$1,[1]products!$A$1:$G$1,0))</f>
        <v>1</v>
      </c>
      <c r="L967" s="4">
        <f>INDEX(products!$A$1:$G$49,MATCH(orders!$D967,products!$A$1:$A$49,0),MATCH(orders!L$1,products!$A$1:$G$1,0))</f>
        <v>9.9499999999999993</v>
      </c>
      <c r="M967" s="4">
        <f t="shared" si="45"/>
        <v>29.849999999999998</v>
      </c>
      <c r="N967" t="str">
        <f t="shared" si="46"/>
        <v>Робуста</v>
      </c>
      <c r="O967" t="str">
        <f t="shared" si="47"/>
        <v>Средняя</v>
      </c>
      <c r="P967" t="str">
        <f>_xlfn.XLOOKUP(orders[[#This Row],[Customer ID]],customers!$A$1:$A$1001,customers!$I$1:$I$1001,,0)</f>
        <v>Yes</v>
      </c>
    </row>
    <row r="968" spans="1:16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_xlfn.XLOOKUP(C968,customers!$A$1:$A$1001,customers!$B$1:$B$1001,,0)</f>
        <v>Bearnard Wardell</v>
      </c>
      <c r="G968" s="2" t="str" cm="1">
        <f t="array" ref="G968">IF(_xlfn.XLOOKUP(C968,customers!A967:$A$1001,customers!C967:$C$1001,,0)=0,"",(_xlfn.XLOOKUP(C968,customers!A967:$A$1001,customers!C967:$C$1001,,0)))</f>
        <v>bwardellqu@adobe.com</v>
      </c>
      <c r="H968" s="2" t="str">
        <f>_xlfn.XLOOKUP(C968,customers!$A$1:$A$1001,customers!$G$1:$G$1001,,0)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8">
        <f>INDEX([1]products!$A$1:$G$49,MATCH([1]orders!$D968,[1]products!$A$1:$A$49,0),MATCH([1]orders!K$1,[1]products!$A$1:$G$1,0))</f>
        <v>0.5</v>
      </c>
      <c r="L968" s="4">
        <f>INDEX(products!$A$1:$G$49,MATCH(orders!$D968,products!$A$1:$A$49,0),MATCH(orders!L$1,products!$A$1:$G$1,0))</f>
        <v>8.91</v>
      </c>
      <c r="M968" s="4">
        <f t="shared" si="45"/>
        <v>53.46</v>
      </c>
      <c r="N968" t="str">
        <f t="shared" si="46"/>
        <v>Эксцельса</v>
      </c>
      <c r="O968" t="str">
        <f t="shared" si="47"/>
        <v>Легкая</v>
      </c>
      <c r="P968" t="str">
        <f>_xlfn.XLOOKUP(orders[[#This Row],[Customer ID]],customers!$A$1:$A$1001,customers!$I$1:$I$1001,,0)</f>
        <v>Yes</v>
      </c>
    </row>
    <row r="969" spans="1:16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_xlfn.XLOOKUP(C969,customers!$A$1:$A$1001,customers!$B$1:$B$1001,,0)</f>
        <v>Zeke Walisiak</v>
      </c>
      <c r="G969" s="2" t="str" cm="1">
        <f t="array" ref="G969">IF(_xlfn.XLOOKUP(C969,customers!A968:$A$1001,customers!C968:$C$1001,,0)=0,"",(_xlfn.XLOOKUP(C969,customers!A968:$A$1001,customers!C968:$C$1001,,0)))</f>
        <v>zwalisiakqv@ucsd.edu</v>
      </c>
      <c r="H969" s="2" t="str">
        <f>_xlfn.XLOOKUP(C969,customers!$A$1:$A$1001,customers!$G$1:$G$1001,,0)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8">
        <f>INDEX([1]products!$A$1:$G$49,MATCH([1]orders!$D969,[1]products!$A$1:$A$49,0),MATCH([1]orders!K$1,[1]products!$A$1:$G$1,0))</f>
        <v>0.2</v>
      </c>
      <c r="L969" s="4">
        <f>INDEX(products!$A$1:$G$49,MATCH(orders!$D969,products!$A$1:$A$49,0),MATCH(orders!L$1,products!$A$1:$G$1,0))</f>
        <v>2.6849999999999996</v>
      </c>
      <c r="M969" s="4">
        <f t="shared" si="45"/>
        <v>2.6849999999999996</v>
      </c>
      <c r="N969" t="str">
        <f t="shared" si="46"/>
        <v>Робуста</v>
      </c>
      <c r="O969" t="str">
        <f t="shared" si="47"/>
        <v>Сильная</v>
      </c>
      <c r="P969" t="str">
        <f>_xlfn.XLOOKUP(orders[[#This Row],[Customer ID]],customers!$A$1:$A$1001,customers!$I$1:$I$1001,,0)</f>
        <v>Yes</v>
      </c>
    </row>
    <row r="970" spans="1:16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_xlfn.XLOOKUP(C970,customers!$A$1:$A$1001,customers!$B$1:$B$1001,,0)</f>
        <v>Wiley Leopold</v>
      </c>
      <c r="G970" s="2" t="str" cm="1">
        <f t="array" ref="G970">IF(_xlfn.XLOOKUP(C970,customers!A969:$A$1001,customers!C969:$C$1001,,0)=0,"",(_xlfn.XLOOKUP(C970,customers!A969:$A$1001,customers!C969:$C$1001,,0)))</f>
        <v>wleopoldqw@blogspot.com</v>
      </c>
      <c r="H970" s="2" t="str">
        <f>_xlfn.XLOOKUP(C970,customers!$A$1:$A$1001,customers!$G$1:$G$1001,,0)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8">
        <f>INDEX([1]products!$A$1:$G$49,MATCH([1]orders!$D970,[1]products!$A$1:$A$49,0),MATCH([1]orders!K$1,[1]products!$A$1:$G$1,0))</f>
        <v>0.2</v>
      </c>
      <c r="L970" s="4">
        <f>INDEX(products!$A$1:$G$49,MATCH(orders!$D970,products!$A$1:$A$49,0),MATCH(orders!L$1,products!$A$1:$G$1,0))</f>
        <v>2.9849999999999999</v>
      </c>
      <c r="M970" s="4">
        <f t="shared" si="45"/>
        <v>5.97</v>
      </c>
      <c r="N970" t="str">
        <f t="shared" si="46"/>
        <v>Робуста</v>
      </c>
      <c r="O970" t="str">
        <f t="shared" si="47"/>
        <v>Средняя</v>
      </c>
      <c r="P970" t="str">
        <f>_xlfn.XLOOKUP(orders[[#This Row],[Customer ID]],customers!$A$1:$A$1001,customers!$I$1:$I$1001,,0)</f>
        <v>No</v>
      </c>
    </row>
    <row r="971" spans="1:16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_xlfn.XLOOKUP(C971,customers!$A$1:$A$1001,customers!$B$1:$B$1001,,0)</f>
        <v>Chiarra Shalders</v>
      </c>
      <c r="G971" s="2" t="str" cm="1">
        <f t="array" ref="G971">IF(_xlfn.XLOOKUP(C971,customers!A970:$A$1001,customers!C970:$C$1001,,0)=0,"",(_xlfn.XLOOKUP(C971,customers!A970:$A$1001,customers!C970:$C$1001,,0)))</f>
        <v>cshaldersqx@cisco.com</v>
      </c>
      <c r="H971" s="2" t="str">
        <f>_xlfn.XLOOKUP(C971,customers!$A$1:$A$1001,customers!$G$1:$G$1001,,0)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8">
        <f>INDEX([1]products!$A$1:$G$49,MATCH([1]orders!$D971,[1]products!$A$1:$A$49,0),MATCH([1]orders!K$1,[1]products!$A$1:$G$1,0))</f>
        <v>1</v>
      </c>
      <c r="L971" s="4">
        <f>INDEX(products!$A$1:$G$49,MATCH(orders!$D971,products!$A$1:$A$49,0),MATCH(orders!L$1,products!$A$1:$G$1,0))</f>
        <v>12.95</v>
      </c>
      <c r="M971" s="4">
        <f t="shared" si="45"/>
        <v>12.95</v>
      </c>
      <c r="N971" t="str">
        <f t="shared" si="46"/>
        <v>Либерика</v>
      </c>
      <c r="O971" t="str">
        <f t="shared" si="47"/>
        <v>Сильная</v>
      </c>
      <c r="P971" t="str">
        <f>_xlfn.XLOOKUP(orders[[#This Row],[Customer ID]],customers!$A$1:$A$1001,customers!$I$1:$I$1001,,0)</f>
        <v>Yes</v>
      </c>
    </row>
    <row r="972" spans="1:16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_xlfn.XLOOKUP(C972,customers!$A$1:$A$1001,customers!$B$1:$B$1001,,0)</f>
        <v>Sharl Southerill</v>
      </c>
      <c r="G972" s="2" t="str" cm="1">
        <f t="array" ref="G972">IF(_xlfn.XLOOKUP(C972,customers!A971:$A$1001,customers!C971:$C$1001,,0)=0,"",(_xlfn.XLOOKUP(C972,customers!A971:$A$1001,customers!C971:$C$1001,,0)))</f>
        <v/>
      </c>
      <c r="H972" s="2" t="str">
        <f>_xlfn.XLOOKUP(C972,customers!$A$1:$A$1001,customers!$G$1:$G$1001,,0)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8">
        <f>INDEX([1]products!$A$1:$G$49,MATCH([1]orders!$D972,[1]products!$A$1:$A$49,0),MATCH([1]orders!K$1,[1]products!$A$1:$G$1,0))</f>
        <v>0.5</v>
      </c>
      <c r="L972" s="4">
        <f>INDEX(products!$A$1:$G$49,MATCH(orders!$D972,products!$A$1:$A$49,0),MATCH(orders!L$1,products!$A$1:$G$1,0))</f>
        <v>8.25</v>
      </c>
      <c r="M972" s="4">
        <f t="shared" si="45"/>
        <v>8.25</v>
      </c>
      <c r="N972" t="str">
        <f t="shared" si="46"/>
        <v>Эксцельса</v>
      </c>
      <c r="O972" t="str">
        <f t="shared" si="47"/>
        <v>Средняя</v>
      </c>
      <c r="P972" t="str">
        <f>_xlfn.XLOOKUP(orders[[#This Row],[Customer ID]],customers!$A$1:$A$1001,customers!$I$1:$I$1001,,0)</f>
        <v>No</v>
      </c>
    </row>
    <row r="973" spans="1:16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_xlfn.XLOOKUP(C973,customers!$A$1:$A$1001,customers!$B$1:$B$1001,,0)</f>
        <v>Noni Furber</v>
      </c>
      <c r="G973" s="2" t="str" cm="1">
        <f t="array" ref="G973">IF(_xlfn.XLOOKUP(C973,customers!A972:$A$1001,customers!C972:$C$1001,,0)=0,"",(_xlfn.XLOOKUP(C973,customers!A972:$A$1001,customers!C972:$C$1001,,0)))</f>
        <v>nfurberqz@jugem.jp</v>
      </c>
      <c r="H973" s="2" t="str">
        <f>_xlfn.XLOOKUP(C973,customers!$A$1:$A$1001,customers!$G$1:$G$1001,,0)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8">
        <f>INDEX([1]products!$A$1:$G$49,MATCH([1]orders!$D973,[1]products!$A$1:$A$49,0),MATCH([1]orders!K$1,[1]products!$A$1:$G$1,0))</f>
        <v>2.5</v>
      </c>
      <c r="L973" s="4">
        <f>INDEX(products!$A$1:$G$49,MATCH(orders!$D973,products!$A$1:$A$49,0),MATCH(orders!L$1,products!$A$1:$G$1,0))</f>
        <v>29.784999999999997</v>
      </c>
      <c r="M973" s="4">
        <f t="shared" si="45"/>
        <v>148.92499999999998</v>
      </c>
      <c r="N973" t="str">
        <f t="shared" si="46"/>
        <v>Арабика</v>
      </c>
      <c r="O973" t="str">
        <f t="shared" si="47"/>
        <v>Легкая</v>
      </c>
      <c r="P973" t="str">
        <f>_xlfn.XLOOKUP(orders[[#This Row],[Customer ID]],customers!$A$1:$A$1001,customers!$I$1:$I$1001,,0)</f>
        <v>No</v>
      </c>
    </row>
    <row r="974" spans="1:16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_xlfn.XLOOKUP(C974,customers!$A$1:$A$1001,customers!$B$1:$B$1001,,0)</f>
        <v>Dinah Crutcher</v>
      </c>
      <c r="G974" s="2" t="str" cm="1">
        <f t="array" ref="G974">IF(_xlfn.XLOOKUP(C974,customers!A973:$A$1001,customers!C973:$C$1001,,0)=0,"",(_xlfn.XLOOKUP(C974,customers!A973:$A$1001,customers!C973:$C$1001,,0)))</f>
        <v/>
      </c>
      <c r="H974" s="2" t="str">
        <f>_xlfn.XLOOKUP(C974,customers!$A$1:$A$1001,customers!$G$1:$G$1001,,0)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8">
        <f>INDEX([1]products!$A$1:$G$49,MATCH([1]orders!$D974,[1]products!$A$1:$A$49,0),MATCH([1]orders!K$1,[1]products!$A$1:$G$1,0))</f>
        <v>2.5</v>
      </c>
      <c r="L974" s="4">
        <f>INDEX(products!$A$1:$G$49,MATCH(orders!$D974,products!$A$1:$A$49,0),MATCH(orders!L$1,products!$A$1:$G$1,0))</f>
        <v>29.784999999999997</v>
      </c>
      <c r="M974" s="4">
        <f t="shared" si="45"/>
        <v>89.35499999999999</v>
      </c>
      <c r="N974" t="str">
        <f t="shared" si="46"/>
        <v>Арабика</v>
      </c>
      <c r="O974" t="str">
        <f t="shared" si="47"/>
        <v>Легкая</v>
      </c>
      <c r="P974" t="str">
        <f>_xlfn.XLOOKUP(orders[[#This Row],[Customer ID]],customers!$A$1:$A$1001,customers!$I$1:$I$1001,,0)</f>
        <v>Yes</v>
      </c>
    </row>
    <row r="975" spans="1:16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_xlfn.XLOOKUP(C975,customers!$A$1:$A$1001,customers!$B$1:$B$1001,,0)</f>
        <v>Charlean Keave</v>
      </c>
      <c r="G975" s="2" t="str" cm="1">
        <f t="array" ref="G975">IF(_xlfn.XLOOKUP(C975,customers!A974:$A$1001,customers!C974:$C$1001,,0)=0,"",(_xlfn.XLOOKUP(C975,customers!A974:$A$1001,customers!C974:$C$1001,,0)))</f>
        <v>ckeaver1@ucoz.com</v>
      </c>
      <c r="H975" s="2" t="str">
        <f>_xlfn.XLOOKUP(C975,customers!$A$1:$A$1001,customers!$G$1:$G$1001,,0)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8">
        <f>INDEX([1]products!$A$1:$G$49,MATCH([1]orders!$D975,[1]products!$A$1:$A$49,0),MATCH([1]orders!K$1,[1]products!$A$1:$G$1,0))</f>
        <v>1</v>
      </c>
      <c r="L975" s="4">
        <f>INDEX(products!$A$1:$G$49,MATCH(orders!$D975,products!$A$1:$A$49,0),MATCH(orders!L$1,products!$A$1:$G$1,0))</f>
        <v>14.55</v>
      </c>
      <c r="M975" s="4">
        <f t="shared" si="45"/>
        <v>87.300000000000011</v>
      </c>
      <c r="N975" t="str">
        <f t="shared" si="46"/>
        <v>Либерика</v>
      </c>
      <c r="O975" t="str">
        <f t="shared" si="47"/>
        <v>Средняя</v>
      </c>
      <c r="P975" t="str">
        <f>_xlfn.XLOOKUP(orders[[#This Row],[Customer ID]],customers!$A$1:$A$1001,customers!$I$1:$I$1001,,0)</f>
        <v>No</v>
      </c>
    </row>
    <row r="976" spans="1:16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_xlfn.XLOOKUP(C976,customers!$A$1:$A$1001,customers!$B$1:$B$1001,,0)</f>
        <v>Sada Roseborough</v>
      </c>
      <c r="G976" s="2" t="str" cm="1">
        <f t="array" ref="G976">IF(_xlfn.XLOOKUP(C976,customers!A975:$A$1001,customers!C975:$C$1001,,0)=0,"",(_xlfn.XLOOKUP(C976,customers!A975:$A$1001,customers!C975:$C$1001,,0)))</f>
        <v>sroseboroughr2@virginia.edu</v>
      </c>
      <c r="H976" s="2" t="str">
        <f>_xlfn.XLOOKUP(C976,customers!$A$1:$A$1001,customers!$G$1:$G$1001,,0)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8">
        <f>INDEX([1]products!$A$1:$G$49,MATCH([1]orders!$D976,[1]products!$A$1:$A$49,0),MATCH([1]orders!K$1,[1]products!$A$1:$G$1,0))</f>
        <v>0.5</v>
      </c>
      <c r="L976" s="4">
        <f>INDEX(products!$A$1:$G$49,MATCH(orders!$D976,products!$A$1:$A$49,0),MATCH(orders!L$1,products!$A$1:$G$1,0))</f>
        <v>5.3699999999999992</v>
      </c>
      <c r="M976" s="4">
        <f t="shared" si="45"/>
        <v>5.3699999999999992</v>
      </c>
      <c r="N976" t="str">
        <f t="shared" si="46"/>
        <v>Робуста</v>
      </c>
      <c r="O976" t="str">
        <f t="shared" si="47"/>
        <v>Сильная</v>
      </c>
      <c r="P976" t="str">
        <f>_xlfn.XLOOKUP(orders[[#This Row],[Customer ID]],customers!$A$1:$A$1001,customers!$I$1:$I$1001,,0)</f>
        <v>Yes</v>
      </c>
    </row>
    <row r="977" spans="1:16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_xlfn.XLOOKUP(C977,customers!$A$1:$A$1001,customers!$B$1:$B$1001,,0)</f>
        <v>Clayton Kingwell</v>
      </c>
      <c r="G977" s="2" t="str" cm="1">
        <f t="array" ref="G977">IF(_xlfn.XLOOKUP(C977,customers!A976:$A$1001,customers!C976:$C$1001,,0)=0,"",(_xlfn.XLOOKUP(C977,customers!A976:$A$1001,customers!C976:$C$1001,,0)))</f>
        <v>ckingwellr3@squarespace.com</v>
      </c>
      <c r="H977" s="2" t="str">
        <f>_xlfn.XLOOKUP(C977,customers!$A$1:$A$1001,customers!$G$1:$G$1001,,0)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8">
        <f>INDEX([1]products!$A$1:$G$49,MATCH([1]orders!$D977,[1]products!$A$1:$A$49,0),MATCH([1]orders!K$1,[1]products!$A$1:$G$1,0))</f>
        <v>0.2</v>
      </c>
      <c r="L977" s="4">
        <f>INDEX(products!$A$1:$G$49,MATCH(orders!$D977,products!$A$1:$A$49,0),MATCH(orders!L$1,products!$A$1:$G$1,0))</f>
        <v>2.9849999999999999</v>
      </c>
      <c r="M977" s="4">
        <f t="shared" si="45"/>
        <v>8.9550000000000001</v>
      </c>
      <c r="N977" t="str">
        <f t="shared" si="46"/>
        <v>Арабика</v>
      </c>
      <c r="O977" t="str">
        <f t="shared" si="47"/>
        <v>Сильная</v>
      </c>
      <c r="P977" t="str">
        <f>_xlfn.XLOOKUP(orders[[#This Row],[Customer ID]],customers!$A$1:$A$1001,customers!$I$1:$I$1001,,0)</f>
        <v>Yes</v>
      </c>
    </row>
    <row r="978" spans="1:16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_xlfn.XLOOKUP(C978,customers!$A$1:$A$1001,customers!$B$1:$B$1001,,0)</f>
        <v>Kacy Canto</v>
      </c>
      <c r="G978" s="2" t="str" cm="1">
        <f t="array" ref="G978">IF(_xlfn.XLOOKUP(C978,customers!A977:$A$1001,customers!C977:$C$1001,,0)=0,"",(_xlfn.XLOOKUP(C978,customers!A977:$A$1001,customers!C977:$C$1001,,0)))</f>
        <v>kcantor4@gmpg.org</v>
      </c>
      <c r="H978" s="2" t="str">
        <f>_xlfn.XLOOKUP(C978,customers!$A$1:$A$1001,customers!$G$1:$G$1001,,0)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8">
        <f>INDEX([1]products!$A$1:$G$49,MATCH([1]orders!$D978,[1]products!$A$1:$A$49,0),MATCH([1]orders!K$1,[1]products!$A$1:$G$1,0))</f>
        <v>2.5</v>
      </c>
      <c r="L978" s="4">
        <f>INDEX(products!$A$1:$G$49,MATCH(orders!$D978,products!$A$1:$A$49,0),MATCH(orders!L$1,products!$A$1:$G$1,0))</f>
        <v>27.484999999999996</v>
      </c>
      <c r="M978" s="4">
        <f t="shared" si="45"/>
        <v>137.42499999999998</v>
      </c>
      <c r="N978" t="str">
        <f t="shared" si="46"/>
        <v>Робуста</v>
      </c>
      <c r="O978" t="str">
        <f t="shared" si="47"/>
        <v>Легкая</v>
      </c>
      <c r="P978" t="str">
        <f>_xlfn.XLOOKUP(orders[[#This Row],[Customer ID]],customers!$A$1:$A$1001,customers!$I$1:$I$1001,,0)</f>
        <v>Yes</v>
      </c>
    </row>
    <row r="979" spans="1:16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_xlfn.XLOOKUP(C979,customers!$A$1:$A$1001,customers!$B$1:$B$1001,,0)</f>
        <v>Mab Blakemore</v>
      </c>
      <c r="G979" s="2" t="str" cm="1">
        <f t="array" ref="G979">IF(_xlfn.XLOOKUP(C979,customers!A978:$A$1001,customers!C978:$C$1001,,0)=0,"",(_xlfn.XLOOKUP(C979,customers!A978:$A$1001,customers!C978:$C$1001,,0)))</f>
        <v>mblakemorer5@nsw.gov.au</v>
      </c>
      <c r="H979" s="2" t="str">
        <f>_xlfn.XLOOKUP(C979,customers!$A$1:$A$1001,customers!$G$1:$G$1001,,0)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8">
        <f>INDEX([1]products!$A$1:$G$49,MATCH([1]orders!$D979,[1]products!$A$1:$A$49,0),MATCH([1]orders!K$1,[1]products!$A$1:$G$1,0))</f>
        <v>1</v>
      </c>
      <c r="L979" s="4">
        <f>INDEX(products!$A$1:$G$49,MATCH(orders!$D979,products!$A$1:$A$49,0),MATCH(orders!L$1,products!$A$1:$G$1,0))</f>
        <v>11.95</v>
      </c>
      <c r="M979" s="4">
        <f t="shared" si="45"/>
        <v>59.75</v>
      </c>
      <c r="N979" t="str">
        <f t="shared" si="46"/>
        <v>Робуста</v>
      </c>
      <c r="O979" t="str">
        <f t="shared" si="47"/>
        <v>Легкая</v>
      </c>
      <c r="P979" t="str">
        <f>_xlfn.XLOOKUP(orders[[#This Row],[Customer ID]],customers!$A$1:$A$1001,customers!$I$1:$I$1001,,0)</f>
        <v>No</v>
      </c>
    </row>
    <row r="980" spans="1:16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_xlfn.XLOOKUP(C980,customers!$A$1:$A$1001,customers!$B$1:$B$1001,,0)</f>
        <v>Charlean Keave</v>
      </c>
      <c r="G980" s="2" t="e" cm="1">
        <f t="array" ref="G980">IF(_xlfn.XLOOKUP(C980,customers!A979:$A$1001,customers!C979:$C$1001,,0)=0,"",(_xlfn.XLOOKUP(C980,customers!A979:$A$1001,customers!C979:$C$1001,,0)))</f>
        <v>#N/A</v>
      </c>
      <c r="H980" s="2" t="str">
        <f>_xlfn.XLOOKUP(C980,customers!$A$1:$A$1001,customers!$G$1:$G$1001,,0)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8">
        <f>INDEX([1]products!$A$1:$G$49,MATCH([1]orders!$D980,[1]products!$A$1:$A$49,0),MATCH([1]orders!K$1,[1]products!$A$1:$G$1,0))</f>
        <v>0.5</v>
      </c>
      <c r="L980" s="4">
        <f>INDEX(products!$A$1:$G$49,MATCH(orders!$D980,products!$A$1:$A$49,0),MATCH(orders!L$1,products!$A$1:$G$1,0))</f>
        <v>7.77</v>
      </c>
      <c r="M980" s="4">
        <f t="shared" si="45"/>
        <v>23.31</v>
      </c>
      <c r="N980" t="str">
        <f t="shared" si="46"/>
        <v>Арабика</v>
      </c>
      <c r="O980" t="str">
        <f t="shared" si="47"/>
        <v>Легкая</v>
      </c>
      <c r="P980" t="str">
        <f>_xlfn.XLOOKUP(orders[[#This Row],[Customer ID]],customers!$A$1:$A$1001,customers!$I$1:$I$1001,,0)</f>
        <v>No</v>
      </c>
    </row>
    <row r="981" spans="1:16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_xlfn.XLOOKUP(C981,customers!$A$1:$A$1001,customers!$B$1:$B$1001,,0)</f>
        <v>Javier Causnett</v>
      </c>
      <c r="G981" s="2" t="str" cm="1">
        <f t="array" ref="G981">IF(_xlfn.XLOOKUP(C981,customers!A980:$A$1001,customers!C980:$C$1001,,0)=0,"",(_xlfn.XLOOKUP(C981,customers!A980:$A$1001,customers!C980:$C$1001,,0)))</f>
        <v/>
      </c>
      <c r="H981" s="2" t="str">
        <f>_xlfn.XLOOKUP(C981,customers!$A$1:$A$1001,customers!$G$1:$G$1001,,0)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8">
        <f>INDEX([1]products!$A$1:$G$49,MATCH([1]orders!$D981,[1]products!$A$1:$A$49,0),MATCH([1]orders!K$1,[1]products!$A$1:$G$1,0))</f>
        <v>0.5</v>
      </c>
      <c r="L981" s="4">
        <f>INDEX(products!$A$1:$G$49,MATCH(orders!$D981,products!$A$1:$A$49,0),MATCH(orders!L$1,products!$A$1:$G$1,0))</f>
        <v>5.3699999999999992</v>
      </c>
      <c r="M981" s="4">
        <f t="shared" si="45"/>
        <v>10.739999999999998</v>
      </c>
      <c r="N981" t="str">
        <f t="shared" si="46"/>
        <v>Робуста</v>
      </c>
      <c r="O981" t="str">
        <f t="shared" si="47"/>
        <v>Сильная</v>
      </c>
      <c r="P981" t="str">
        <f>_xlfn.XLOOKUP(orders[[#This Row],[Customer ID]],customers!$A$1:$A$1001,customers!$I$1:$I$1001,,0)</f>
        <v>No</v>
      </c>
    </row>
    <row r="982" spans="1:16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_xlfn.XLOOKUP(C982,customers!$A$1:$A$1001,customers!$B$1:$B$1001,,0)</f>
        <v>Demetris Micheli</v>
      </c>
      <c r="G982" s="2" t="str" cm="1">
        <f t="array" ref="G982">IF(_xlfn.XLOOKUP(C982,customers!A981:$A$1001,customers!C981:$C$1001,,0)=0,"",(_xlfn.XLOOKUP(C982,customers!A981:$A$1001,customers!C981:$C$1001,,0)))</f>
        <v/>
      </c>
      <c r="H982" s="2" t="str">
        <f>_xlfn.XLOOKUP(C982,customers!$A$1:$A$1001,customers!$G$1:$G$1001,,0)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8">
        <f>INDEX([1]products!$A$1:$G$49,MATCH([1]orders!$D982,[1]products!$A$1:$A$49,0),MATCH([1]orders!K$1,[1]products!$A$1:$G$1,0))</f>
        <v>2.5</v>
      </c>
      <c r="L982" s="4">
        <f>INDEX(products!$A$1:$G$49,MATCH(orders!$D982,products!$A$1:$A$49,0),MATCH(orders!L$1,products!$A$1:$G$1,0))</f>
        <v>27.945</v>
      </c>
      <c r="M982" s="4">
        <f t="shared" si="45"/>
        <v>167.67000000000002</v>
      </c>
      <c r="N982" t="str">
        <f t="shared" si="46"/>
        <v>Эксцельса</v>
      </c>
      <c r="O982" t="str">
        <f t="shared" si="47"/>
        <v>Сильная</v>
      </c>
      <c r="P982" t="str">
        <f>_xlfn.XLOOKUP(orders[[#This Row],[Customer ID]],customers!$A$1:$A$1001,customers!$I$1:$I$1001,,0)</f>
        <v>Yes</v>
      </c>
    </row>
    <row r="983" spans="1:16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_xlfn.XLOOKUP(C983,customers!$A$1:$A$1001,customers!$B$1:$B$1001,,0)</f>
        <v>Chloette Bernardot</v>
      </c>
      <c r="G983" s="2" t="str" cm="1">
        <f t="array" ref="G983">IF(_xlfn.XLOOKUP(C983,customers!A982:$A$1001,customers!C982:$C$1001,,0)=0,"",(_xlfn.XLOOKUP(C983,customers!A982:$A$1001,customers!C982:$C$1001,,0)))</f>
        <v>cbernardotr9@wix.com</v>
      </c>
      <c r="H983" s="2" t="str">
        <f>_xlfn.XLOOKUP(C983,customers!$A$1:$A$1001,customers!$G$1:$G$1001,,0)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8">
        <f>INDEX([1]products!$A$1:$G$49,MATCH([1]orders!$D983,[1]products!$A$1:$A$49,0),MATCH([1]orders!K$1,[1]products!$A$1:$G$1,0))</f>
        <v>0.2</v>
      </c>
      <c r="L983" s="4">
        <f>INDEX(products!$A$1:$G$49,MATCH(orders!$D983,products!$A$1:$A$49,0),MATCH(orders!L$1,products!$A$1:$G$1,0))</f>
        <v>3.645</v>
      </c>
      <c r="M983" s="4">
        <f t="shared" si="45"/>
        <v>21.87</v>
      </c>
      <c r="N983" t="str">
        <f t="shared" si="46"/>
        <v>Эксцельса</v>
      </c>
      <c r="O983" t="str">
        <f t="shared" si="47"/>
        <v>Сильная</v>
      </c>
      <c r="P983" t="str">
        <f>_xlfn.XLOOKUP(orders[[#This Row],[Customer ID]],customers!$A$1:$A$1001,customers!$I$1:$I$1001,,0)</f>
        <v>Yes</v>
      </c>
    </row>
    <row r="984" spans="1:16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_xlfn.XLOOKUP(C984,customers!$A$1:$A$1001,customers!$B$1:$B$1001,,0)</f>
        <v>Kim Kemery</v>
      </c>
      <c r="G984" s="2" t="str" cm="1">
        <f t="array" ref="G984">IF(_xlfn.XLOOKUP(C984,customers!A983:$A$1001,customers!C983:$C$1001,,0)=0,"",(_xlfn.XLOOKUP(C984,customers!A983:$A$1001,customers!C983:$C$1001,,0)))</f>
        <v>kkemeryra@t.co</v>
      </c>
      <c r="H984" s="2" t="str">
        <f>_xlfn.XLOOKUP(C984,customers!$A$1:$A$1001,customers!$G$1:$G$1001,,0)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8">
        <f>INDEX([1]products!$A$1:$G$49,MATCH([1]orders!$D984,[1]products!$A$1:$A$49,0),MATCH([1]orders!K$1,[1]products!$A$1:$G$1,0))</f>
        <v>1</v>
      </c>
      <c r="L984" s="4">
        <f>INDEX(products!$A$1:$G$49,MATCH(orders!$D984,products!$A$1:$A$49,0),MATCH(orders!L$1,products!$A$1:$G$1,0))</f>
        <v>11.95</v>
      </c>
      <c r="M984" s="4">
        <f t="shared" si="45"/>
        <v>23.9</v>
      </c>
      <c r="N984" t="str">
        <f t="shared" si="46"/>
        <v>Робуста</v>
      </c>
      <c r="O984" t="str">
        <f t="shared" si="47"/>
        <v>Легкая</v>
      </c>
      <c r="P984" t="str">
        <f>_xlfn.XLOOKUP(orders[[#This Row],[Customer ID]],customers!$A$1:$A$1001,customers!$I$1:$I$1001,,0)</f>
        <v>Yes</v>
      </c>
    </row>
    <row r="985" spans="1:16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_xlfn.XLOOKUP(C985,customers!$A$1:$A$1001,customers!$B$1:$B$1001,,0)</f>
        <v>Fanchette Parlot</v>
      </c>
      <c r="G985" s="2" t="str" cm="1">
        <f t="array" ref="G985">IF(_xlfn.XLOOKUP(C985,customers!A984:$A$1001,customers!C984:$C$1001,,0)=0,"",(_xlfn.XLOOKUP(C985,customers!A984:$A$1001,customers!C984:$C$1001,,0)))</f>
        <v>fparlotrb@forbes.com</v>
      </c>
      <c r="H985" s="2" t="str">
        <f>_xlfn.XLOOKUP(C985,customers!$A$1:$A$1001,customers!$G$1:$G$1001,,0)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8">
        <f>INDEX([1]products!$A$1:$G$49,MATCH([1]orders!$D985,[1]products!$A$1:$A$49,0),MATCH([1]orders!K$1,[1]products!$A$1:$G$1,0))</f>
        <v>0.2</v>
      </c>
      <c r="L985" s="4">
        <f>INDEX(products!$A$1:$G$49,MATCH(orders!$D985,products!$A$1:$A$49,0),MATCH(orders!L$1,products!$A$1:$G$1,0))</f>
        <v>3.375</v>
      </c>
      <c r="M985" s="4">
        <f t="shared" si="45"/>
        <v>6.75</v>
      </c>
      <c r="N985" t="str">
        <f t="shared" si="46"/>
        <v>Арабика</v>
      </c>
      <c r="O985" t="str">
        <f t="shared" si="47"/>
        <v>Средняя</v>
      </c>
      <c r="P985" t="str">
        <f>_xlfn.XLOOKUP(orders[[#This Row],[Customer ID]],customers!$A$1:$A$1001,customers!$I$1:$I$1001,,0)</f>
        <v>Yes</v>
      </c>
    </row>
    <row r="986" spans="1:16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_xlfn.XLOOKUP(C986,customers!$A$1:$A$1001,customers!$B$1:$B$1001,,0)</f>
        <v>Ramon Cheak</v>
      </c>
      <c r="G986" s="2" t="str" cm="1">
        <f t="array" ref="G986">IF(_xlfn.XLOOKUP(C986,customers!A985:$A$1001,customers!C985:$C$1001,,0)=0,"",(_xlfn.XLOOKUP(C986,customers!A985:$A$1001,customers!C985:$C$1001,,0)))</f>
        <v>rcheakrc@tripadvisor.com</v>
      </c>
      <c r="H986" s="2" t="str">
        <f>_xlfn.XLOOKUP(C986,customers!$A$1:$A$1001,customers!$G$1:$G$1001,,0)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8">
        <f>INDEX([1]products!$A$1:$G$49,MATCH([1]orders!$D986,[1]products!$A$1:$A$49,0),MATCH([1]orders!K$1,[1]products!$A$1:$G$1,0))</f>
        <v>2.5</v>
      </c>
      <c r="L986" s="4">
        <f>INDEX(products!$A$1:$G$49,MATCH(orders!$D986,products!$A$1:$A$49,0),MATCH(orders!L$1,products!$A$1:$G$1,0))</f>
        <v>31.624999999999996</v>
      </c>
      <c r="M986" s="4">
        <f t="shared" si="45"/>
        <v>31.624999999999996</v>
      </c>
      <c r="N986" t="str">
        <f t="shared" si="46"/>
        <v>Эксцельса</v>
      </c>
      <c r="O986" t="str">
        <f t="shared" si="47"/>
        <v>Средняя</v>
      </c>
      <c r="P986" t="str">
        <f>_xlfn.XLOOKUP(orders[[#This Row],[Customer ID]],customers!$A$1:$A$1001,customers!$I$1:$I$1001,,0)</f>
        <v>Yes</v>
      </c>
    </row>
    <row r="987" spans="1:16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_xlfn.XLOOKUP(C987,customers!$A$1:$A$1001,customers!$B$1:$B$1001,,0)</f>
        <v>Koressa O'Geneay</v>
      </c>
      <c r="G987" s="2" t="str" cm="1">
        <f t="array" ref="G987">IF(_xlfn.XLOOKUP(C987,customers!A986:$A$1001,customers!C986:$C$1001,,0)=0,"",(_xlfn.XLOOKUP(C987,customers!A986:$A$1001,customers!C986:$C$1001,,0)))</f>
        <v>kogeneayrd@utexas.edu</v>
      </c>
      <c r="H987" s="2" t="str">
        <f>_xlfn.XLOOKUP(C987,customers!$A$1:$A$1001,customers!$G$1:$G$1001,,0)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8">
        <f>INDEX([1]products!$A$1:$G$49,MATCH([1]orders!$D987,[1]products!$A$1:$A$49,0),MATCH([1]orders!K$1,[1]products!$A$1:$G$1,0))</f>
        <v>1</v>
      </c>
      <c r="L987" s="4">
        <f>INDEX(products!$A$1:$G$49,MATCH(orders!$D987,products!$A$1:$A$49,0),MATCH(orders!L$1,products!$A$1:$G$1,0))</f>
        <v>11.95</v>
      </c>
      <c r="M987" s="4">
        <f t="shared" si="45"/>
        <v>47.8</v>
      </c>
      <c r="N987" t="str">
        <f t="shared" si="46"/>
        <v>Робуста</v>
      </c>
      <c r="O987" t="str">
        <f t="shared" si="47"/>
        <v>Легкая</v>
      </c>
      <c r="P987" t="str">
        <f>_xlfn.XLOOKUP(orders[[#This Row],[Customer ID]],customers!$A$1:$A$1001,customers!$I$1:$I$1001,,0)</f>
        <v>No</v>
      </c>
    </row>
    <row r="988" spans="1:16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_xlfn.XLOOKUP(C988,customers!$A$1:$A$1001,customers!$B$1:$B$1001,,0)</f>
        <v>Claudell Ayre</v>
      </c>
      <c r="G988" s="2" t="str" cm="1">
        <f t="array" ref="G988">IF(_xlfn.XLOOKUP(C988,customers!A987:$A$1001,customers!C987:$C$1001,,0)=0,"",(_xlfn.XLOOKUP(C988,customers!A987:$A$1001,customers!C987:$C$1001,,0)))</f>
        <v>cayrere@symantec.com</v>
      </c>
      <c r="H988" s="2" t="str">
        <f>_xlfn.XLOOKUP(C988,customers!$A$1:$A$1001,customers!$G$1:$G$1001,,0)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8">
        <f>INDEX([1]products!$A$1:$G$49,MATCH([1]orders!$D988,[1]products!$A$1:$A$49,0),MATCH([1]orders!K$1,[1]products!$A$1:$G$1,0))</f>
        <v>2.5</v>
      </c>
      <c r="L988" s="4">
        <f>INDEX(products!$A$1:$G$49,MATCH(orders!$D988,products!$A$1:$A$49,0),MATCH(orders!L$1,products!$A$1:$G$1,0))</f>
        <v>33.464999999999996</v>
      </c>
      <c r="M988" s="4">
        <f t="shared" si="45"/>
        <v>33.464999999999996</v>
      </c>
      <c r="N988" t="str">
        <f t="shared" si="46"/>
        <v>Либерика</v>
      </c>
      <c r="O988" t="str">
        <f t="shared" si="47"/>
        <v>Средняя</v>
      </c>
      <c r="P988" t="str">
        <f>_xlfn.XLOOKUP(orders[[#This Row],[Customer ID]],customers!$A$1:$A$1001,customers!$I$1:$I$1001,,0)</f>
        <v>No</v>
      </c>
    </row>
    <row r="989" spans="1:16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_xlfn.XLOOKUP(C989,customers!$A$1:$A$1001,customers!$B$1:$B$1001,,0)</f>
        <v>Lorianne Kyneton</v>
      </c>
      <c r="G989" s="2" t="str" cm="1">
        <f t="array" ref="G989">IF(_xlfn.XLOOKUP(C989,customers!A988:$A$1001,customers!C988:$C$1001,,0)=0,"",(_xlfn.XLOOKUP(C989,customers!A988:$A$1001,customers!C988:$C$1001,,0)))</f>
        <v>lkynetonrf@macromedia.com</v>
      </c>
      <c r="H989" s="2" t="str">
        <f>_xlfn.XLOOKUP(C989,customers!$A$1:$A$1001,customers!$G$1:$G$1001,,0)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8">
        <f>INDEX([1]products!$A$1:$G$49,MATCH([1]orders!$D989,[1]products!$A$1:$A$49,0),MATCH([1]orders!K$1,[1]products!$A$1:$G$1,0))</f>
        <v>0.5</v>
      </c>
      <c r="L989" s="4">
        <f>INDEX(products!$A$1:$G$49,MATCH(orders!$D989,products!$A$1:$A$49,0),MATCH(orders!L$1,products!$A$1:$G$1,0))</f>
        <v>5.97</v>
      </c>
      <c r="M989" s="4">
        <f t="shared" si="45"/>
        <v>29.849999999999998</v>
      </c>
      <c r="N989" t="str">
        <f t="shared" si="46"/>
        <v>Арабика</v>
      </c>
      <c r="O989" t="str">
        <f t="shared" si="47"/>
        <v>Сильная</v>
      </c>
      <c r="P989" t="str">
        <f>_xlfn.XLOOKUP(orders[[#This Row],[Customer ID]],customers!$A$1:$A$1001,customers!$I$1:$I$1001,,0)</f>
        <v>Yes</v>
      </c>
    </row>
    <row r="990" spans="1:16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_xlfn.XLOOKUP(C990,customers!$A$1:$A$1001,customers!$B$1:$B$1001,,0)</f>
        <v>Adele McFayden</v>
      </c>
      <c r="G990" s="2" t="str" cm="1">
        <f t="array" ref="G990">IF(_xlfn.XLOOKUP(C990,customers!A989:$A$1001,customers!C989:$C$1001,,0)=0,"",(_xlfn.XLOOKUP(C990,customers!A989:$A$1001,customers!C989:$C$1001,,0)))</f>
        <v/>
      </c>
      <c r="H990" s="2" t="str">
        <f>_xlfn.XLOOKUP(C990,customers!$A$1:$A$1001,customers!$G$1:$G$1001,,0)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8">
        <f>INDEX([1]products!$A$1:$G$49,MATCH([1]orders!$D990,[1]products!$A$1:$A$49,0),MATCH([1]orders!K$1,[1]products!$A$1:$G$1,0))</f>
        <v>1</v>
      </c>
      <c r="L990" s="4">
        <f>INDEX(products!$A$1:$G$49,MATCH(orders!$D990,products!$A$1:$A$49,0),MATCH(orders!L$1,products!$A$1:$G$1,0))</f>
        <v>9.9499999999999993</v>
      </c>
      <c r="M990" s="4">
        <f t="shared" si="45"/>
        <v>29.849999999999998</v>
      </c>
      <c r="N990" t="str">
        <f t="shared" si="46"/>
        <v>Робуста</v>
      </c>
      <c r="O990" t="str">
        <f t="shared" si="47"/>
        <v>Средняя</v>
      </c>
      <c r="P990" t="str">
        <f>_xlfn.XLOOKUP(orders[[#This Row],[Customer ID]],customers!$A$1:$A$1001,customers!$I$1:$I$1001,,0)</f>
        <v>Yes</v>
      </c>
    </row>
    <row r="991" spans="1:16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_xlfn.XLOOKUP(C991,customers!$A$1:$A$1001,customers!$B$1:$B$1001,,0)</f>
        <v>Herta Layne</v>
      </c>
      <c r="G991" s="2" t="str" cm="1">
        <f t="array" ref="G991">IF(_xlfn.XLOOKUP(C991,customers!A990:$A$1001,customers!C990:$C$1001,,0)=0,"",(_xlfn.XLOOKUP(C991,customers!A990:$A$1001,customers!C990:$C$1001,,0)))</f>
        <v/>
      </c>
      <c r="H991" s="2" t="str">
        <f>_xlfn.XLOOKUP(C991,customers!$A$1:$A$1001,customers!$G$1:$G$1001,,0)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8">
        <f>INDEX([1]products!$A$1:$G$49,MATCH([1]orders!$D991,[1]products!$A$1:$A$49,0),MATCH([1]orders!K$1,[1]products!$A$1:$G$1,0))</f>
        <v>2.5</v>
      </c>
      <c r="L991" s="4">
        <f>INDEX(products!$A$1:$G$49,MATCH(orders!$D991,products!$A$1:$A$49,0),MATCH(orders!L$1,products!$A$1:$G$1,0))</f>
        <v>25.874999999999996</v>
      </c>
      <c r="M991" s="4">
        <f t="shared" si="45"/>
        <v>155.24999999999997</v>
      </c>
      <c r="N991" t="str">
        <f t="shared" si="46"/>
        <v>Арабика</v>
      </c>
      <c r="O991" t="str">
        <f t="shared" si="47"/>
        <v>Средняя</v>
      </c>
      <c r="P991" t="str">
        <f>_xlfn.XLOOKUP(orders[[#This Row],[Customer ID]],customers!$A$1:$A$1001,customers!$I$1:$I$1001,,0)</f>
        <v>Yes</v>
      </c>
    </row>
    <row r="992" spans="1:16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_xlfn.XLOOKUP(C992,customers!$A$1:$A$1001,customers!$B$1:$B$1001,,0)</f>
        <v>Marguerite Graves</v>
      </c>
      <c r="G992" s="2" t="str" cm="1">
        <f t="array" ref="G992">IF(_xlfn.XLOOKUP(C992,customers!A991:$A$1001,customers!C991:$C$1001,,0)=0,"",(_xlfn.XLOOKUP(C992,customers!A991:$A$1001,customers!C991:$C$1001,,0)))</f>
        <v/>
      </c>
      <c r="H992" s="2" t="str">
        <f>_xlfn.XLOOKUP(C992,customers!$A$1:$A$1001,customers!$G$1:$G$1001,,0)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8">
        <f>INDEX([1]products!$A$1:$G$49,MATCH([1]orders!$D992,[1]products!$A$1:$A$49,0),MATCH([1]orders!K$1,[1]products!$A$1:$G$1,0))</f>
        <v>0.2</v>
      </c>
      <c r="L992" s="4">
        <f>INDEX(products!$A$1:$G$49,MATCH(orders!$D992,products!$A$1:$A$49,0),MATCH(orders!L$1,products!$A$1:$G$1,0))</f>
        <v>3.645</v>
      </c>
      <c r="M992" s="4">
        <f t="shared" si="45"/>
        <v>18.225000000000001</v>
      </c>
      <c r="N992" t="str">
        <f t="shared" si="46"/>
        <v>Эксцельса</v>
      </c>
      <c r="O992" t="str">
        <f t="shared" si="47"/>
        <v>Сильная</v>
      </c>
      <c r="P992" t="str">
        <f>_xlfn.XLOOKUP(orders[[#This Row],[Customer ID]],customers!$A$1:$A$1001,customers!$I$1:$I$1001,,0)</f>
        <v>No</v>
      </c>
    </row>
    <row r="993" spans="1:16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_xlfn.XLOOKUP(C993,customers!$A$1:$A$1001,customers!$B$1:$B$1001,,0)</f>
        <v>Marguerite Graves</v>
      </c>
      <c r="G993" s="2" t="str" cm="1">
        <f t="array" ref="G993">IF(_xlfn.XLOOKUP(C993,customers!A992:$A$1001,customers!C992:$C$1001,,0)=0,"",(_xlfn.XLOOKUP(C993,customers!A992:$A$1001,customers!C992:$C$1001,,0)))</f>
        <v/>
      </c>
      <c r="H993" s="2" t="str">
        <f>_xlfn.XLOOKUP(C993,customers!$A$1:$A$1001,customers!$G$1:$G$1001,,0)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8">
        <f>INDEX([1]products!$A$1:$G$49,MATCH([1]orders!$D993,[1]products!$A$1:$A$49,0),MATCH([1]orders!K$1,[1]products!$A$1:$G$1,0))</f>
        <v>0.5</v>
      </c>
      <c r="L993" s="4">
        <f>INDEX(products!$A$1:$G$49,MATCH(orders!$D993,products!$A$1:$A$49,0),MATCH(orders!L$1,products!$A$1:$G$1,0))</f>
        <v>7.77</v>
      </c>
      <c r="M993" s="4">
        <f t="shared" si="45"/>
        <v>15.54</v>
      </c>
      <c r="N993" t="str">
        <f t="shared" si="46"/>
        <v>Либерика</v>
      </c>
      <c r="O993" t="str">
        <f t="shared" si="47"/>
        <v>Сильная</v>
      </c>
      <c r="P993" t="str">
        <f>_xlfn.XLOOKUP(orders[[#This Row],[Customer ID]],customers!$A$1:$A$1001,customers!$I$1:$I$1001,,0)</f>
        <v>No</v>
      </c>
    </row>
    <row r="994" spans="1:16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_xlfn.XLOOKUP(C994,customers!$A$1:$A$1001,customers!$B$1:$B$1001,,0)</f>
        <v>Desdemona Eye</v>
      </c>
      <c r="G994" s="2" t="str" cm="1">
        <f t="array" ref="G994">IF(_xlfn.XLOOKUP(C994,customers!A993:$A$1001,customers!C993:$C$1001,,0)=0,"",(_xlfn.XLOOKUP(C994,customers!A993:$A$1001,customers!C993:$C$1001,,0)))</f>
        <v/>
      </c>
      <c r="H994" s="2" t="str">
        <f>_xlfn.XLOOKUP(C994,customers!$A$1:$A$1001,customers!$G$1:$G$1001,,0)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8">
        <f>INDEX([1]products!$A$1:$G$49,MATCH([1]orders!$D994,[1]products!$A$1:$A$49,0),MATCH([1]orders!K$1,[1]products!$A$1:$G$1,0))</f>
        <v>2.5</v>
      </c>
      <c r="L994" s="4">
        <f>INDEX(products!$A$1:$G$49,MATCH(orders!$D994,products!$A$1:$A$49,0),MATCH(orders!L$1,products!$A$1:$G$1,0))</f>
        <v>36.454999999999998</v>
      </c>
      <c r="M994" s="4">
        <f t="shared" si="45"/>
        <v>109.36499999999999</v>
      </c>
      <c r="N994" t="str">
        <f t="shared" si="46"/>
        <v>Либерика</v>
      </c>
      <c r="O994" t="str">
        <f t="shared" si="47"/>
        <v>Легкая</v>
      </c>
      <c r="P994" t="str">
        <f>_xlfn.XLOOKUP(orders[[#This Row],[Customer ID]],customers!$A$1:$A$1001,customers!$I$1:$I$1001,,0)</f>
        <v>No</v>
      </c>
    </row>
    <row r="995" spans="1:16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_xlfn.XLOOKUP(C995,customers!$A$1:$A$1001,customers!$B$1:$B$1001,,0)</f>
        <v>Margarette Sterland</v>
      </c>
      <c r="G995" s="2" t="str" cm="1">
        <f t="array" ref="G995">IF(_xlfn.XLOOKUP(C995,customers!A994:$A$1001,customers!C994:$C$1001,,0)=0,"",(_xlfn.XLOOKUP(C995,customers!A994:$A$1001,customers!C994:$C$1001,,0)))</f>
        <v/>
      </c>
      <c r="H995" s="2" t="str">
        <f>_xlfn.XLOOKUP(C995,customers!$A$1:$A$1001,customers!$G$1:$G$1001,,0)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8">
        <f>INDEX([1]products!$A$1:$G$49,MATCH([1]orders!$D995,[1]products!$A$1:$A$49,0),MATCH([1]orders!K$1,[1]products!$A$1:$G$1,0))</f>
        <v>1</v>
      </c>
      <c r="L995" s="4">
        <f>INDEX(products!$A$1:$G$49,MATCH(orders!$D995,products!$A$1:$A$49,0),MATCH(orders!L$1,products!$A$1:$G$1,0))</f>
        <v>12.95</v>
      </c>
      <c r="M995" s="4">
        <f t="shared" si="45"/>
        <v>77.699999999999989</v>
      </c>
      <c r="N995" t="str">
        <f t="shared" si="46"/>
        <v>Арабика</v>
      </c>
      <c r="O995" t="str">
        <f t="shared" si="47"/>
        <v>Легкая</v>
      </c>
      <c r="P995" t="str">
        <f>_xlfn.XLOOKUP(orders[[#This Row],[Customer ID]],customers!$A$1:$A$1001,customers!$I$1:$I$1001,,0)</f>
        <v>No</v>
      </c>
    </row>
    <row r="996" spans="1:16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_xlfn.XLOOKUP(C996,customers!$A$1:$A$1001,customers!$B$1:$B$1001,,0)</f>
        <v>Catharine Scoines</v>
      </c>
      <c r="G996" s="2" t="str" cm="1">
        <f t="array" ref="G996">IF(_xlfn.XLOOKUP(C996,customers!A995:$A$1001,customers!C995:$C$1001,,0)=0,"",(_xlfn.XLOOKUP(C996,customers!A995:$A$1001,customers!C995:$C$1001,,0)))</f>
        <v/>
      </c>
      <c r="H996" s="2" t="str">
        <f>_xlfn.XLOOKUP(C996,customers!$A$1:$A$1001,customers!$G$1:$G$1001,,0)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8">
        <f>INDEX([1]products!$A$1:$G$49,MATCH([1]orders!$D996,[1]products!$A$1:$A$49,0),MATCH([1]orders!K$1,[1]products!$A$1:$G$1,0))</f>
        <v>0.2</v>
      </c>
      <c r="L996" s="4">
        <f>INDEX(products!$A$1:$G$49,MATCH(orders!$D996,products!$A$1:$A$49,0),MATCH(orders!L$1,products!$A$1:$G$1,0))</f>
        <v>2.9849999999999999</v>
      </c>
      <c r="M996" s="4">
        <f t="shared" si="45"/>
        <v>8.9550000000000001</v>
      </c>
      <c r="N996" t="str">
        <f t="shared" si="46"/>
        <v>Арабика</v>
      </c>
      <c r="O996" t="str">
        <f t="shared" si="47"/>
        <v>Сильная</v>
      </c>
      <c r="P996" t="str">
        <f>_xlfn.XLOOKUP(orders[[#This Row],[Customer ID]],customers!$A$1:$A$1001,customers!$I$1:$I$1001,,0)</f>
        <v>No</v>
      </c>
    </row>
    <row r="997" spans="1:16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_xlfn.XLOOKUP(C997,customers!$A$1:$A$1001,customers!$B$1:$B$1001,,0)</f>
        <v>Jennica Tewelson</v>
      </c>
      <c r="G997" s="2" t="str" cm="1">
        <f t="array" ref="G997">IF(_xlfn.XLOOKUP(C997,customers!A996:$A$1001,customers!C996:$C$1001,,0)=0,"",(_xlfn.XLOOKUP(C997,customers!A996:$A$1001,customers!C996:$C$1001,,0)))</f>
        <v>jtewelsonrn@samsung.com</v>
      </c>
      <c r="H997" s="2" t="str">
        <f>_xlfn.XLOOKUP(C997,customers!$A$1:$A$1001,customers!$G$1:$G$1001,,0)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8">
        <f>INDEX([1]products!$A$1:$G$49,MATCH([1]orders!$D997,[1]products!$A$1:$A$49,0),MATCH([1]orders!K$1,[1]products!$A$1:$G$1,0))</f>
        <v>2.5</v>
      </c>
      <c r="L997" s="4">
        <f>INDEX(products!$A$1:$G$49,MATCH(orders!$D997,products!$A$1:$A$49,0),MATCH(orders!L$1,products!$A$1:$G$1,0))</f>
        <v>27.484999999999996</v>
      </c>
      <c r="M997" s="4">
        <f t="shared" si="45"/>
        <v>27.484999999999996</v>
      </c>
      <c r="N997" t="str">
        <f t="shared" si="46"/>
        <v>Робуста</v>
      </c>
      <c r="O997" t="str">
        <f t="shared" si="47"/>
        <v>Легкая</v>
      </c>
      <c r="P997" t="str">
        <f>_xlfn.XLOOKUP(orders[[#This Row],[Customer ID]],customers!$A$1:$A$1001,customers!$I$1:$I$1001,,0)</f>
        <v>No</v>
      </c>
    </row>
    <row r="998" spans="1:16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_xlfn.XLOOKUP(C998,customers!$A$1:$A$1001,customers!$B$1:$B$1001,,0)</f>
        <v>Marguerite Graves</v>
      </c>
      <c r="G998" s="2" t="str" cm="1">
        <f t="array" ref="G998">IF(_xlfn.XLOOKUP(C998,customers!A997:$A$1001,customers!C997:$C$1001,,0)=0,"",(_xlfn.XLOOKUP(C998,customers!A997:$A$1001,customers!C997:$C$1001,,0)))</f>
        <v/>
      </c>
      <c r="H998" s="2" t="str">
        <f>_xlfn.XLOOKUP(C998,customers!$A$1:$A$1001,customers!$G$1:$G$1001,,0)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8">
        <f>INDEX([1]products!$A$1:$G$49,MATCH([1]orders!$D998,[1]products!$A$1:$A$49,0),MATCH([1]orders!K$1,[1]products!$A$1:$G$1,0))</f>
        <v>0.5</v>
      </c>
      <c r="L998" s="4">
        <f>INDEX(products!$A$1:$G$49,MATCH(orders!$D998,products!$A$1:$A$49,0),MATCH(orders!L$1,products!$A$1:$G$1,0))</f>
        <v>5.97</v>
      </c>
      <c r="M998" s="4">
        <f t="shared" si="45"/>
        <v>29.849999999999998</v>
      </c>
      <c r="N998" t="str">
        <f t="shared" si="46"/>
        <v>Робуста</v>
      </c>
      <c r="O998" t="str">
        <f t="shared" si="47"/>
        <v>Средняя</v>
      </c>
      <c r="P998" t="str">
        <f>_xlfn.XLOOKUP(orders[[#This Row],[Customer ID]],customers!$A$1:$A$1001,customers!$I$1:$I$1001,,0)</f>
        <v>No</v>
      </c>
    </row>
    <row r="999" spans="1:16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_xlfn.XLOOKUP(C999,customers!$A$1:$A$1001,customers!$B$1:$B$1001,,0)</f>
        <v>Marguerite Graves</v>
      </c>
      <c r="G999" s="2" t="str" cm="1">
        <f t="array" ref="G999">IF(_xlfn.XLOOKUP(C999,customers!A998:$A$1001,customers!C998:$C$1001,,0)=0,"",(_xlfn.XLOOKUP(C999,customers!A998:$A$1001,customers!C998:$C$1001,,0)))</f>
        <v/>
      </c>
      <c r="H999" s="2" t="str">
        <f>_xlfn.XLOOKUP(C999,customers!$A$1:$A$1001,customers!$G$1:$G$1001,,0)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8">
        <f>INDEX([1]products!$A$1:$G$49,MATCH([1]orders!$D999,[1]products!$A$1:$A$49,0),MATCH([1]orders!K$1,[1]products!$A$1:$G$1,0))</f>
        <v>0.5</v>
      </c>
      <c r="L999" s="4">
        <f>INDEX(products!$A$1:$G$49,MATCH(orders!$D999,products!$A$1:$A$49,0),MATCH(orders!L$1,products!$A$1:$G$1,0))</f>
        <v>6.75</v>
      </c>
      <c r="M999" s="4">
        <f t="shared" si="45"/>
        <v>27</v>
      </c>
      <c r="N999" t="str">
        <f t="shared" si="46"/>
        <v>Арабика</v>
      </c>
      <c r="O999" t="str">
        <f t="shared" si="47"/>
        <v>Средняя</v>
      </c>
      <c r="P999" t="str">
        <f>_xlfn.XLOOKUP(orders[[#This Row],[Customer ID]],customers!$A$1:$A$1001,customers!$I$1:$I$1001,,0)</f>
        <v>No</v>
      </c>
    </row>
    <row r="1000" spans="1:16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_xlfn.XLOOKUP(C1000,customers!$A$1:$A$1001,customers!$B$1:$B$1001,,0)</f>
        <v>Nicolina Jenny</v>
      </c>
      <c r="G1000" s="2" t="str" cm="1">
        <f t="array" ref="G1000">IF(_xlfn.XLOOKUP(C1000,customers!A999:$A$1001,customers!C999:$C$1001,,0)=0,"",(_xlfn.XLOOKUP(C1000,customers!A999:$A$1001,customers!C999:$C$1001,,0)))</f>
        <v>njennyrq@bigcartel.com</v>
      </c>
      <c r="H1000" s="2" t="str">
        <f>_xlfn.XLOOKUP(C1000,customers!$A$1:$A$1001,customers!$G$1:$G$1001,,0)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8">
        <f>INDEX([1]products!$A$1:$G$49,MATCH([1]orders!$D1000,[1]products!$A$1:$A$49,0),MATCH([1]orders!K$1,[1]products!$A$1:$G$1,0))</f>
        <v>1</v>
      </c>
      <c r="L1000" s="4">
        <f>INDEX(products!$A$1:$G$49,MATCH(orders!$D1000,products!$A$1:$A$49,0),MATCH(orders!L$1,products!$A$1:$G$1,0))</f>
        <v>9.9499999999999993</v>
      </c>
      <c r="M1000" s="4">
        <f t="shared" si="45"/>
        <v>9.9499999999999993</v>
      </c>
      <c r="N1000" t="str">
        <f t="shared" si="46"/>
        <v>Арабика</v>
      </c>
      <c r="O1000" t="str">
        <f t="shared" si="47"/>
        <v>Сильная</v>
      </c>
      <c r="P1000" t="str">
        <f>_xlfn.XLOOKUP(orders[[#This Row],[Customer ID]],customers!$A$1:$A$1001,customers!$I$1:$I$1001,,0)</f>
        <v>No</v>
      </c>
    </row>
    <row r="1001" spans="1:16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_xlfn.XLOOKUP(C1001,customers!$A$1:$A$1001,customers!$B$1:$B$1001,,0)</f>
        <v>Vidovic Antonelli</v>
      </c>
      <c r="G1001" s="2" t="str" cm="1">
        <f t="array" ref="G1001">IF(_xlfn.XLOOKUP(C1001,customers!A1000:$A$1001,customers!C1000:$C$1001,,0)=0,"",(_xlfn.XLOOKUP(C1001,customers!A1000:$A$1001,customers!C1000:$C$1001,,0)))</f>
        <v/>
      </c>
      <c r="H1001" s="2" t="str">
        <f>_xlfn.XLOOKUP(C1001,customers!$A$1:$A$1001,customers!$G$1:$G$1001,,0)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8">
        <f>INDEX([1]products!$A$1:$G$49,MATCH([1]orders!$D1001,[1]products!$A$1:$A$49,0),MATCH([1]orders!K$1,[1]products!$A$1:$G$1,0))</f>
        <v>0.2</v>
      </c>
      <c r="L1001" s="4">
        <f>INDEX(products!$A$1:$G$49,MATCH(orders!$D1001,products!$A$1:$A$49,0),MATCH(orders!L$1,products!$A$1:$G$1,0))</f>
        <v>4.125</v>
      </c>
      <c r="M1001" s="4">
        <f t="shared" si="45"/>
        <v>12.375</v>
      </c>
      <c r="N1001" t="str">
        <f t="shared" si="46"/>
        <v>Эксцельса</v>
      </c>
      <c r="O1001" t="str">
        <f t="shared" si="47"/>
        <v>Средняя</v>
      </c>
      <c r="P1001" t="str">
        <f>_xlfn.XLOOKUP(orders[[#This Row],[Customer ID]],customers!$A$1:$A$1001,customers!$I$1:$I$1001,,0)</f>
        <v>Yes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D2" workbookViewId="0">
      <selection activeCell="G2" sqref="G2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E2" sqref="E2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dashboard</vt:lpstr>
      <vt:lpstr>TotalSales</vt:lpstr>
      <vt:lpstr>Country barchat</vt:lpstr>
      <vt:lpstr>Top5Customers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mas</cp:lastModifiedBy>
  <cp:revision/>
  <dcterms:created xsi:type="dcterms:W3CDTF">2022-11-26T09:51:45Z</dcterms:created>
  <dcterms:modified xsi:type="dcterms:W3CDTF">2024-05-02T08:14:25Z</dcterms:modified>
  <cp:category/>
  <cp:contentStatus/>
</cp:coreProperties>
</file>