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чее\case in\"/>
    </mc:Choice>
  </mc:AlternateContent>
  <xr:revisionPtr revIDLastSave="0" documentId="13_ncr:1_{4EDDBFD2-74DD-4B2F-9D91-BE3AF845A129}" xr6:coauthVersionLast="47" xr6:coauthVersionMax="47" xr10:uidLastSave="{00000000-0000-0000-0000-000000000000}"/>
  <bookViews>
    <workbookView xWindow="-108" yWindow="-108" windowWidth="23256" windowHeight="12456" xr2:uid="{48F02334-DA78-4BBA-90B6-157B484966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30" i="1"/>
  <c r="B4" i="1"/>
  <c r="D28" i="1"/>
  <c r="D29" i="1"/>
  <c r="D25" i="1"/>
  <c r="D26" i="1"/>
  <c r="D27" i="1"/>
  <c r="D36" i="1"/>
  <c r="D35" i="1"/>
  <c r="D34" i="1"/>
  <c r="D33" i="1"/>
  <c r="D32" i="1"/>
  <c r="D31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<sst xmlns="http://schemas.openxmlformats.org/spreadsheetml/2006/main" count="68" uniqueCount="59">
  <si>
    <t>1 1</t>
  </si>
  <si>
    <t>2 3</t>
  </si>
  <si>
    <t>год</t>
  </si>
  <si>
    <t>12 дней</t>
  </si>
  <si>
    <t>3 1</t>
  </si>
  <si>
    <t>1 день</t>
  </si>
  <si>
    <t>4 1</t>
  </si>
  <si>
    <t>8 2</t>
  </si>
  <si>
    <t>10 дней</t>
  </si>
  <si>
    <t>2 дня</t>
  </si>
  <si>
    <t>9 1</t>
  </si>
  <si>
    <t>9 2</t>
  </si>
  <si>
    <t>160 ч</t>
  </si>
  <si>
    <t>1 2</t>
  </si>
  <si>
    <t>90 дней</t>
  </si>
  <si>
    <t>1 3</t>
  </si>
  <si>
    <t>15 дней</t>
  </si>
  <si>
    <t>2 2</t>
  </si>
  <si>
    <t>3 2</t>
  </si>
  <si>
    <t>3 3</t>
  </si>
  <si>
    <t>4 ч</t>
  </si>
  <si>
    <t>4 4</t>
  </si>
  <si>
    <t>5 4</t>
  </si>
  <si>
    <t>7 1</t>
  </si>
  <si>
    <t>8 1</t>
  </si>
  <si>
    <t>8 3</t>
  </si>
  <si>
    <t>9 3</t>
  </si>
  <si>
    <t>10 3</t>
  </si>
  <si>
    <t>11 2</t>
  </si>
  <si>
    <t>2 1</t>
  </si>
  <si>
    <t>2 4</t>
  </si>
  <si>
    <t>30 дней</t>
  </si>
  <si>
    <t>4 2</t>
  </si>
  <si>
    <t>5 ч</t>
  </si>
  <si>
    <t>4 3</t>
  </si>
  <si>
    <t>1  день</t>
  </si>
  <si>
    <t>120 ч</t>
  </si>
  <si>
    <t>5 1</t>
  </si>
  <si>
    <t>5 2</t>
  </si>
  <si>
    <t>5 3</t>
  </si>
  <si>
    <t>6 ч</t>
  </si>
  <si>
    <t>6 1</t>
  </si>
  <si>
    <t>365 дней</t>
  </si>
  <si>
    <t>6 2</t>
  </si>
  <si>
    <t>6 3</t>
  </si>
  <si>
    <t>336 ч</t>
  </si>
  <si>
    <t>7 2</t>
  </si>
  <si>
    <t>8 ч 70 % в год</t>
  </si>
  <si>
    <t>10 1</t>
  </si>
  <si>
    <t>12 ч</t>
  </si>
  <si>
    <t>10 2</t>
  </si>
  <si>
    <t>4 дня</t>
  </si>
  <si>
    <t>11 1</t>
  </si>
  <si>
    <t>11 3</t>
  </si>
  <si>
    <t>4 деня</t>
  </si>
  <si>
    <t xml:space="preserve">номер проблемы </t>
  </si>
  <si>
    <t xml:space="preserve">сколько прибыли потеряли </t>
  </si>
  <si>
    <t xml:space="preserve">за сколько дней мы потеряли эту прибыль </t>
  </si>
  <si>
    <t>коф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</si>
</sst>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9"/>
                <c:pt idx="0">
                  <c:v>4 1</c:v>
                </c:pt>
                <c:pt idx="1">
                  <c:v>4 4</c:v>
                </c:pt>
                <c:pt idx="2">
                  <c:v>9 2</c:v>
                </c:pt>
                <c:pt idx="3">
                  <c:v>10 2</c:v>
                </c:pt>
                <c:pt idx="4">
                  <c:v>4 3</c:v>
                </c:pt>
                <c:pt idx="5">
                  <c:v>7 1</c:v>
                </c:pt>
                <c:pt idx="6">
                  <c:v>2 1</c:v>
                </c:pt>
                <c:pt idx="7">
                  <c:v>2 3</c:v>
                </c:pt>
                <c:pt idx="8">
                  <c:v>6 3</c:v>
                </c:pt>
                <c:pt idx="9">
                  <c:v>2 2</c:v>
                </c:pt>
                <c:pt idx="10">
                  <c:v>2 4</c:v>
                </c:pt>
                <c:pt idx="11">
                  <c:v>3 2</c:v>
                </c:pt>
                <c:pt idx="12">
                  <c:v>9 3</c:v>
                </c:pt>
                <c:pt idx="13">
                  <c:v>5 2</c:v>
                </c:pt>
                <c:pt idx="14">
                  <c:v>8 2</c:v>
                </c:pt>
                <c:pt idx="15">
                  <c:v>10 3</c:v>
                </c:pt>
                <c:pt idx="16">
                  <c:v>11 3</c:v>
                </c:pt>
                <c:pt idx="17">
                  <c:v>6 1</c:v>
                </c:pt>
                <c:pt idx="18">
                  <c:v>5 1</c:v>
                </c:pt>
                <c:pt idx="19">
                  <c:v>3 1</c:v>
                </c:pt>
                <c:pt idx="20">
                  <c:v>1 2</c:v>
                </c:pt>
                <c:pt idx="21">
                  <c:v>1 3</c:v>
                </c:pt>
                <c:pt idx="22">
                  <c:v>1 1</c:v>
                </c:pt>
                <c:pt idx="23">
                  <c:v>10 1</c:v>
                </c:pt>
                <c:pt idx="24">
                  <c:v>7 2</c:v>
                </c:pt>
                <c:pt idx="25">
                  <c:v>4 2</c:v>
                </c:pt>
                <c:pt idx="26">
                  <c:v>5 3</c:v>
                </c:pt>
                <c:pt idx="27">
                  <c:v>3 3</c:v>
                </c:pt>
                <c:pt idx="28">
                  <c:v>11 1</c:v>
                </c:pt>
              </c:strCache>
            </c:strRef>
          </c:cat>
          <c:val>
            <c:numRef>
              <c:f>Лист1!$D$2:$D$30</c:f>
              <c:numCache>
                <c:formatCode>General</c:formatCode>
                <c:ptCount val="29"/>
                <c:pt idx="0">
                  <c:v>14112000</c:v>
                </c:pt>
                <c:pt idx="1">
                  <c:v>14112000</c:v>
                </c:pt>
                <c:pt idx="2">
                  <c:v>12093000</c:v>
                </c:pt>
                <c:pt idx="3">
                  <c:v>10245000</c:v>
                </c:pt>
                <c:pt idx="4">
                  <c:v>7442400</c:v>
                </c:pt>
                <c:pt idx="5">
                  <c:v>6900000</c:v>
                </c:pt>
                <c:pt idx="6">
                  <c:v>4708500</c:v>
                </c:pt>
                <c:pt idx="7">
                  <c:v>3504000</c:v>
                </c:pt>
                <c:pt idx="8">
                  <c:v>3313200</c:v>
                </c:pt>
                <c:pt idx="9">
                  <c:v>2949200</c:v>
                </c:pt>
                <c:pt idx="10">
                  <c:v>2759400</c:v>
                </c:pt>
                <c:pt idx="11">
                  <c:v>2387100</c:v>
                </c:pt>
                <c:pt idx="12">
                  <c:v>1848000</c:v>
                </c:pt>
                <c:pt idx="13">
                  <c:v>1634600</c:v>
                </c:pt>
                <c:pt idx="14">
                  <c:v>637500</c:v>
                </c:pt>
                <c:pt idx="15">
                  <c:v>450000</c:v>
                </c:pt>
                <c:pt idx="16">
                  <c:v>330000</c:v>
                </c:pt>
                <c:pt idx="17">
                  <c:v>231924</c:v>
                </c:pt>
                <c:pt idx="18">
                  <c:v>220400</c:v>
                </c:pt>
                <c:pt idx="19">
                  <c:v>219000</c:v>
                </c:pt>
                <c:pt idx="20">
                  <c:v>215000</c:v>
                </c:pt>
                <c:pt idx="21">
                  <c:v>215000</c:v>
                </c:pt>
                <c:pt idx="22">
                  <c:v>172900</c:v>
                </c:pt>
                <c:pt idx="23">
                  <c:v>114531.25</c:v>
                </c:pt>
                <c:pt idx="24">
                  <c:v>95833.333333333328</c:v>
                </c:pt>
                <c:pt idx="25">
                  <c:v>61250</c:v>
                </c:pt>
                <c:pt idx="26">
                  <c:v>51081.25</c:v>
                </c:pt>
                <c:pt idx="27">
                  <c:v>38013.875</c:v>
                </c:pt>
                <c:pt idx="28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3D2-B3D9-6B439349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79807"/>
        <c:axId val="1941269999"/>
      </c:barChart>
      <c:catAx>
        <c:axId val="19467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269999"/>
        <c:crosses val="autoZero"/>
        <c:auto val="1"/>
        <c:lblAlgn val="ctr"/>
        <c:lblOffset val="100"/>
        <c:noMultiLvlLbl val="0"/>
      </c:catAx>
      <c:valAx>
        <c:axId val="19412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483870</xdr:rowOff>
    </xdr:from>
    <xdr:to>
      <xdr:col>13</xdr:col>
      <xdr:colOff>76200</xdr:colOff>
      <xdr:row>15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A66066-AFF2-F19B-262E-46397990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6DF-6844-4A04-82F0-09BA1F13CBCC}">
  <dimension ref="A1:D36"/>
  <sheetViews>
    <sheetView tabSelected="1" workbookViewId="0">
      <selection activeCell="I21" sqref="I21"/>
    </sheetView>
  </sheetViews>
  <sheetFormatPr defaultRowHeight="14.4" x14ac:dyDescent="0.3"/>
  <cols>
    <col min="1" max="1" width="10.5546875" customWidth="1"/>
    <col min="2" max="2" width="16.33203125" customWidth="1"/>
    <col min="3" max="3" width="18.6640625" customWidth="1"/>
    <col min="4" max="4" width="12" bestFit="1" customWidth="1"/>
  </cols>
  <sheetData>
    <row r="1" spans="1:4" ht="43.2" x14ac:dyDescent="0.3">
      <c r="A1" s="4" t="s">
        <v>55</v>
      </c>
      <c r="B1" s="4" t="s">
        <v>56</v>
      </c>
      <c r="C1" s="4" t="s">
        <v>57</v>
      </c>
      <c r="D1" s="2" t="s">
        <v>58</v>
      </c>
    </row>
    <row r="2" spans="1:4" x14ac:dyDescent="0.3">
      <c r="A2" t="s">
        <v>6</v>
      </c>
      <c r="B2">
        <v>28224000</v>
      </c>
      <c r="C2" t="s">
        <v>9</v>
      </c>
      <c r="D2">
        <f>B2/2</f>
        <v>14112000</v>
      </c>
    </row>
    <row r="3" spans="1:4" x14ac:dyDescent="0.3">
      <c r="A3" t="s">
        <v>21</v>
      </c>
      <c r="B3">
        <v>70560000</v>
      </c>
      <c r="C3" t="s">
        <v>36</v>
      </c>
      <c r="D3">
        <f>B3/(120/24)</f>
        <v>14112000</v>
      </c>
    </row>
    <row r="4" spans="1:4" x14ac:dyDescent="0.3">
      <c r="A4" t="s">
        <v>11</v>
      </c>
      <c r="B4">
        <f>12320000+68300000</f>
        <v>80620000</v>
      </c>
      <c r="C4" t="s">
        <v>12</v>
      </c>
      <c r="D4">
        <f>B4/(160/24)</f>
        <v>12093000</v>
      </c>
    </row>
    <row r="5" spans="1:4" x14ac:dyDescent="0.3">
      <c r="A5" t="s">
        <v>50</v>
      </c>
      <c r="B5">
        <v>40980000</v>
      </c>
      <c r="C5" t="s">
        <v>51</v>
      </c>
      <c r="D5">
        <f>B5/4</f>
        <v>10245000</v>
      </c>
    </row>
    <row r="6" spans="1:4" x14ac:dyDescent="0.3">
      <c r="A6" t="s">
        <v>34</v>
      </c>
      <c r="B6">
        <v>7442400</v>
      </c>
      <c r="C6" t="s">
        <v>35</v>
      </c>
      <c r="D6">
        <f>B6/1</f>
        <v>7442400</v>
      </c>
    </row>
    <row r="7" spans="1:4" x14ac:dyDescent="0.3">
      <c r="A7" t="s">
        <v>23</v>
      </c>
      <c r="B7">
        <v>96600000</v>
      </c>
      <c r="C7" t="s">
        <v>45</v>
      </c>
      <c r="D7">
        <f>B7/(336/24)</f>
        <v>6900000</v>
      </c>
    </row>
    <row r="8" spans="1:4" x14ac:dyDescent="0.3">
      <c r="A8" s="1" t="s">
        <v>29</v>
      </c>
      <c r="B8">
        <v>9417000</v>
      </c>
      <c r="C8" t="s">
        <v>9</v>
      </c>
      <c r="D8">
        <f>B8/2</f>
        <v>4708500</v>
      </c>
    </row>
    <row r="9" spans="1:4" x14ac:dyDescent="0.3">
      <c r="A9" t="s">
        <v>1</v>
      </c>
      <c r="B9">
        <v>42048000</v>
      </c>
      <c r="C9" t="s">
        <v>3</v>
      </c>
      <c r="D9">
        <f>B9/12</f>
        <v>3504000</v>
      </c>
    </row>
    <row r="10" spans="1:4" x14ac:dyDescent="0.3">
      <c r="A10" t="s">
        <v>44</v>
      </c>
      <c r="B10">
        <v>33132000</v>
      </c>
      <c r="C10" t="s">
        <v>8</v>
      </c>
      <c r="D10">
        <f>B10/10</f>
        <v>3313200</v>
      </c>
    </row>
    <row r="11" spans="1:4" x14ac:dyDescent="0.3">
      <c r="A11" t="s">
        <v>17</v>
      </c>
      <c r="B11">
        <v>2949200</v>
      </c>
      <c r="C11" t="s">
        <v>5</v>
      </c>
      <c r="D11">
        <f>B11/1</f>
        <v>2949200</v>
      </c>
    </row>
    <row r="12" spans="1:4" x14ac:dyDescent="0.3">
      <c r="A12" t="s">
        <v>30</v>
      </c>
      <c r="B12">
        <v>82782000</v>
      </c>
      <c r="C12" t="s">
        <v>31</v>
      </c>
      <c r="D12">
        <f>B12/30</f>
        <v>2759400</v>
      </c>
    </row>
    <row r="13" spans="1:4" x14ac:dyDescent="0.3">
      <c r="A13" t="s">
        <v>18</v>
      </c>
      <c r="B13">
        <v>4774200</v>
      </c>
      <c r="C13" t="s">
        <v>9</v>
      </c>
      <c r="D13">
        <f>B13/2</f>
        <v>2387100</v>
      </c>
    </row>
    <row r="14" spans="1:4" x14ac:dyDescent="0.3">
      <c r="A14" t="s">
        <v>26</v>
      </c>
      <c r="B14">
        <v>18480000</v>
      </c>
      <c r="C14" t="s">
        <v>8</v>
      </c>
      <c r="D14">
        <f>B14/10</f>
        <v>1848000</v>
      </c>
    </row>
    <row r="15" spans="1:4" x14ac:dyDescent="0.3">
      <c r="A15" t="s">
        <v>38</v>
      </c>
      <c r="B15">
        <v>6538400</v>
      </c>
      <c r="C15" t="s">
        <v>54</v>
      </c>
      <c r="D15">
        <f>B15/4</f>
        <v>1634600</v>
      </c>
    </row>
    <row r="16" spans="1:4" x14ac:dyDescent="0.3">
      <c r="A16" t="s">
        <v>7</v>
      </c>
      <c r="B16">
        <v>6375000</v>
      </c>
      <c r="C16" t="s">
        <v>8</v>
      </c>
      <c r="D16">
        <f>B16/10</f>
        <v>637500</v>
      </c>
    </row>
    <row r="17" spans="1:4" x14ac:dyDescent="0.3">
      <c r="A17" t="s">
        <v>27</v>
      </c>
      <c r="B17">
        <v>450000</v>
      </c>
      <c r="C17" t="s">
        <v>5</v>
      </c>
      <c r="D17">
        <f>B17/1</f>
        <v>450000</v>
      </c>
    </row>
    <row r="18" spans="1:4" x14ac:dyDescent="0.3">
      <c r="A18" t="s">
        <v>53</v>
      </c>
      <c r="B18">
        <v>9900000</v>
      </c>
      <c r="C18" t="s">
        <v>31</v>
      </c>
      <c r="D18">
        <f>B18/30</f>
        <v>330000</v>
      </c>
    </row>
    <row r="19" spans="1:4" x14ac:dyDescent="0.3">
      <c r="A19" t="s">
        <v>41</v>
      </c>
      <c r="B19">
        <v>84652260</v>
      </c>
      <c r="C19" t="s">
        <v>42</v>
      </c>
      <c r="D19">
        <f>B19/365</f>
        <v>231924</v>
      </c>
    </row>
    <row r="20" spans="1:4" x14ac:dyDescent="0.3">
      <c r="A20" t="s">
        <v>37</v>
      </c>
      <c r="B20">
        <v>220400</v>
      </c>
      <c r="C20" t="s">
        <v>5</v>
      </c>
      <c r="D20">
        <f>B20/1</f>
        <v>220400</v>
      </c>
    </row>
    <row r="21" spans="1:4" x14ac:dyDescent="0.3">
      <c r="A21" t="s">
        <v>4</v>
      </c>
      <c r="B21">
        <v>219000</v>
      </c>
      <c r="C21" t="s">
        <v>5</v>
      </c>
      <c r="D21">
        <f>B21/1</f>
        <v>219000</v>
      </c>
    </row>
    <row r="22" spans="1:4" x14ac:dyDescent="0.3">
      <c r="A22" t="s">
        <v>13</v>
      </c>
      <c r="B22">
        <v>19350000</v>
      </c>
      <c r="C22" t="s">
        <v>14</v>
      </c>
      <c r="D22">
        <f>B22/90</f>
        <v>215000</v>
      </c>
    </row>
    <row r="23" spans="1:4" x14ac:dyDescent="0.3">
      <c r="A23" t="s">
        <v>15</v>
      </c>
      <c r="B23">
        <v>3225000</v>
      </c>
      <c r="C23" t="s">
        <v>16</v>
      </c>
      <c r="D23">
        <f>B23/15</f>
        <v>215000</v>
      </c>
    </row>
    <row r="24" spans="1:4" x14ac:dyDescent="0.3">
      <c r="A24" t="s">
        <v>0</v>
      </c>
      <c r="B24">
        <v>63108500</v>
      </c>
      <c r="C24" t="s">
        <v>2</v>
      </c>
      <c r="D24">
        <f>B24/365</f>
        <v>172900</v>
      </c>
    </row>
    <row r="25" spans="1:4" x14ac:dyDescent="0.3">
      <c r="A25" t="s">
        <v>48</v>
      </c>
      <c r="B25">
        <v>2748750</v>
      </c>
      <c r="C25" t="s">
        <v>49</v>
      </c>
      <c r="D25">
        <f>B25/(24)</f>
        <v>114531.25</v>
      </c>
    </row>
    <row r="26" spans="1:4" x14ac:dyDescent="0.3">
      <c r="A26" t="s">
        <v>46</v>
      </c>
      <c r="B26">
        <v>2300000</v>
      </c>
      <c r="C26" t="s">
        <v>47</v>
      </c>
      <c r="D26">
        <f>B26/(24)</f>
        <v>95833.333333333328</v>
      </c>
    </row>
    <row r="27" spans="1:4" x14ac:dyDescent="0.3">
      <c r="A27" t="s">
        <v>32</v>
      </c>
      <c r="B27">
        <v>1470000</v>
      </c>
      <c r="C27" t="s">
        <v>33</v>
      </c>
      <c r="D27">
        <f>B27/(24)</f>
        <v>61250</v>
      </c>
    </row>
    <row r="28" spans="1:4" x14ac:dyDescent="0.3">
      <c r="A28" t="s">
        <v>39</v>
      </c>
      <c r="B28">
        <v>1225950</v>
      </c>
      <c r="C28" t="s">
        <v>40</v>
      </c>
      <c r="D28">
        <f>B28/(24)</f>
        <v>51081.25</v>
      </c>
    </row>
    <row r="29" spans="1:4" x14ac:dyDescent="0.3">
      <c r="A29" t="s">
        <v>19</v>
      </c>
      <c r="B29">
        <v>912333</v>
      </c>
      <c r="C29" t="s">
        <v>20</v>
      </c>
      <c r="D29">
        <f>B29/(24)</f>
        <v>38013.875</v>
      </c>
    </row>
    <row r="30" spans="1:4" x14ac:dyDescent="0.3">
      <c r="A30" t="s">
        <v>52</v>
      </c>
      <c r="B30">
        <v>6022500</v>
      </c>
      <c r="C30" t="s">
        <v>42</v>
      </c>
      <c r="D30">
        <f>B30/365</f>
        <v>16500</v>
      </c>
    </row>
    <row r="31" spans="1:4" x14ac:dyDescent="0.3">
      <c r="A31" t="s">
        <v>22</v>
      </c>
      <c r="B31">
        <v>1</v>
      </c>
      <c r="C31">
        <v>1</v>
      </c>
      <c r="D31">
        <f t="shared" ref="D31:D36" si="0">B31/2</f>
        <v>0.5</v>
      </c>
    </row>
    <row r="32" spans="1:4" x14ac:dyDescent="0.3">
      <c r="A32" s="3" t="s">
        <v>43</v>
      </c>
      <c r="B32">
        <v>1</v>
      </c>
      <c r="C32">
        <v>1</v>
      </c>
      <c r="D32">
        <f t="shared" si="0"/>
        <v>0.5</v>
      </c>
    </row>
    <row r="33" spans="1:4" x14ac:dyDescent="0.3">
      <c r="A33" t="s">
        <v>24</v>
      </c>
      <c r="B33">
        <v>1</v>
      </c>
      <c r="C33">
        <v>1</v>
      </c>
      <c r="D33">
        <f t="shared" si="0"/>
        <v>0.5</v>
      </c>
    </row>
    <row r="34" spans="1:4" x14ac:dyDescent="0.3">
      <c r="A34" t="s">
        <v>25</v>
      </c>
      <c r="B34">
        <v>1</v>
      </c>
      <c r="C34">
        <v>1</v>
      </c>
      <c r="D34">
        <f t="shared" si="0"/>
        <v>0.5</v>
      </c>
    </row>
    <row r="35" spans="1:4" x14ac:dyDescent="0.3">
      <c r="A35" t="s">
        <v>10</v>
      </c>
      <c r="B35">
        <v>1</v>
      </c>
      <c r="C35">
        <v>1</v>
      </c>
      <c r="D35">
        <f t="shared" si="0"/>
        <v>0.5</v>
      </c>
    </row>
    <row r="36" spans="1:4" x14ac:dyDescent="0.3">
      <c r="A36" t="s">
        <v>28</v>
      </c>
      <c r="B36">
        <v>1</v>
      </c>
      <c r="C36">
        <v>1</v>
      </c>
      <c r="D36">
        <f t="shared" si="0"/>
        <v>0.5</v>
      </c>
    </row>
  </sheetData>
  <sortState xmlns:xlrd2="http://schemas.microsoft.com/office/spreadsheetml/2017/richdata2" ref="A2:D36">
    <sortCondition descending="1" ref="D2:D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Nedelko</dc:creator>
  <cp:lastModifiedBy>ÐÐ¸ÐºÐ¸ÑÐ° ÐÐµÐ´ÐµÐ»ÑÐºÐ¾</cp:lastModifiedBy>
  <dcterms:created xsi:type="dcterms:W3CDTF">2023-10-28T12:42:22Z</dcterms:created>
  <dcterms:modified xsi:type="dcterms:W3CDTF">2025-05-23T05:47:44Z</dcterms:modified>
</cp:coreProperties>
</file>