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jects\EMM\labs\4\"/>
    </mc:Choice>
  </mc:AlternateContent>
  <xr:revisionPtr revIDLastSave="0" documentId="13_ncr:1_{0FC20E88-01B0-41E1-86C9-FAB426A4C7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definedNames>
    <definedName name="solver_adj" localSheetId="0" hidden="1">Лист1!$F$17:$F$19</definedName>
    <definedName name="solver_adj" localSheetId="1" hidden="1">Лист2!$I$20:$I$22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Лист1!$E$21</definedName>
    <definedName name="solver_lhs1" localSheetId="1" hidden="1">Лист2!$H$24</definedName>
    <definedName name="solver_lhs2" localSheetId="0" hidden="1">Лист1!$E$22</definedName>
    <definedName name="solver_lhs2" localSheetId="1" hidden="1">Лист2!$H$25</definedName>
    <definedName name="solver_lhs3" localSheetId="0" hidden="1">Лист1!$E$23</definedName>
    <definedName name="solver_lhs3" localSheetId="1" hidden="1">Лист2!$H$26</definedName>
    <definedName name="solver_lhs4" localSheetId="0" hidden="1">Лист1!$F$17</definedName>
    <definedName name="solver_lhs4" localSheetId="1" hidden="1">Лист2!$H$27</definedName>
    <definedName name="solver_lhs5" localSheetId="0" hidden="1">Лист1!$F$18</definedName>
    <definedName name="solver_lhs5" localSheetId="1" hidden="1">Лист2!$H$28</definedName>
    <definedName name="solver_lhs6" localSheetId="0" hidden="1">Лист1!$F$19</definedName>
    <definedName name="solver_lhs6" localSheetId="1" hidden="1">Лист2!$I$20:$I$22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Лист1!$F$20</definedName>
    <definedName name="solver_opt" localSheetId="1" hidden="1">Лист2!$I$23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el5" localSheetId="0" hidden="1">3</definedName>
    <definedName name="solver_rel5" localSheetId="1" hidden="1">3</definedName>
    <definedName name="solver_rel6" localSheetId="0" hidden="1">3</definedName>
    <definedName name="solver_rel6" localSheetId="1" hidden="1">3</definedName>
    <definedName name="solver_rhs1" localSheetId="0" hidden="1">Лист1!$B$6</definedName>
    <definedName name="solver_rhs1" localSheetId="1" hidden="1">Лист2!$B$6</definedName>
    <definedName name="solver_rhs2" localSheetId="0" hidden="1">Лист1!$C$6</definedName>
    <definedName name="solver_rhs2" localSheetId="1" hidden="1">Лист2!$C$6</definedName>
    <definedName name="solver_rhs3" localSheetId="0" hidden="1">Лист1!$D$6</definedName>
    <definedName name="solver_rhs3" localSheetId="1" hidden="1">Лист2!$D$6</definedName>
    <definedName name="solver_rhs4" localSheetId="0" hidden="1">0</definedName>
    <definedName name="solver_rhs4" localSheetId="1" hidden="1">Лист2!$E$6</definedName>
    <definedName name="solver_rhs5" localSheetId="0" hidden="1">0</definedName>
    <definedName name="solver_rhs5" localSheetId="1" hidden="1">Лист2!$F$6</definedName>
    <definedName name="solver_rhs6" localSheetId="0" hidden="1">0</definedName>
    <definedName name="solver_rhs6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2" l="1"/>
  <c r="H27" i="2"/>
  <c r="B25" i="2"/>
  <c r="A28" i="2"/>
  <c r="A27" i="2"/>
  <c r="A26" i="2"/>
  <c r="H26" i="2"/>
  <c r="H25" i="2"/>
  <c r="H24" i="2"/>
  <c r="I23" i="2"/>
  <c r="E23" i="1"/>
  <c r="E22" i="1"/>
  <c r="E21" i="1"/>
  <c r="F20" i="1"/>
  <c r="A23" i="1"/>
  <c r="A22" i="1"/>
  <c r="A21" i="1"/>
  <c r="B20" i="1"/>
</calcChain>
</file>

<file path=xl/sharedStrings.xml><?xml version="1.0" encoding="utf-8"?>
<sst xmlns="http://schemas.openxmlformats.org/spreadsheetml/2006/main" count="69" uniqueCount="44">
  <si>
    <t>Тип сырья</t>
  </si>
  <si>
    <t>А</t>
  </si>
  <si>
    <t>Б</t>
  </si>
  <si>
    <t>В</t>
  </si>
  <si>
    <t>Нормы расхода сырья</t>
  </si>
  <si>
    <t>Запасы сырья</t>
  </si>
  <si>
    <t>I</t>
  </si>
  <si>
    <t>II</t>
  </si>
  <si>
    <t>III</t>
  </si>
  <si>
    <t>Цена изделия</t>
  </si>
  <si>
    <t>Прямая задача:</t>
  </si>
  <si>
    <t>x1 * 10 + x2 * 14 + x3 * 12 -&gt; max</t>
  </si>
  <si>
    <t>4 * x1 + 2 * x2 + x3 &lt;= 180</t>
  </si>
  <si>
    <t>3 * x1 + x2 + 3 * x3 &lt;= 210</t>
  </si>
  <si>
    <t>x1 + 2 * x2 + 5 * x3 &lt;= 244</t>
  </si>
  <si>
    <t>x1 &gt;= 0; x2 &gt;= 0; x3 &gt;= 0</t>
  </si>
  <si>
    <t>Двойственная задача:</t>
  </si>
  <si>
    <t>y1 * 180 + y2 * 210 + y3 * 244 -&gt; min</t>
  </si>
  <si>
    <t>y1 * 4 + y2 * 3 + y3 &gt;= 10</t>
  </si>
  <si>
    <t>y1 * 2 + y2 + y3 * 2 &gt;= 14</t>
  </si>
  <si>
    <t>y1 + y2 * 3 + y3 * 5 &gt;= 12</t>
  </si>
  <si>
    <t>y1 &gt;= 0; y2 &gt;= 0; y3 &gt;= 0</t>
  </si>
  <si>
    <t>x1</t>
  </si>
  <si>
    <t>x2</t>
  </si>
  <si>
    <t>x3</t>
  </si>
  <si>
    <t>f</t>
  </si>
  <si>
    <t>Ресурсы 1 и 3 вида используются полностью, а 2 - нет</t>
  </si>
  <si>
    <t>y1</t>
  </si>
  <si>
    <t>y2</t>
  </si>
  <si>
    <t>y3</t>
  </si>
  <si>
    <t>g</t>
  </si>
  <si>
    <t>При увеличении запасов сырья 1 и 3 на 4 единицы выпуск продукции Б увеличился на 2 единицы</t>
  </si>
  <si>
    <t>Г</t>
  </si>
  <si>
    <t>Д</t>
  </si>
  <si>
    <t>x1 * 10 + x2 * 14 + x3 * 12 + x4 * 13 + x5 * 12 -&gt; max</t>
  </si>
  <si>
    <t>4 * x1 + 2 * x2 + x3 + x4 + 2 * x5 &lt;= 180</t>
  </si>
  <si>
    <t>3 * x1 + x2 + 3 * x3 + 3 * x4 + 2 * x5 &lt;= 210</t>
  </si>
  <si>
    <t>x1 + 2 * x2 + 5 * x3 + 2 * x4 + 2 * x5 &lt;= 244</t>
  </si>
  <si>
    <t>y1 + 3* y2 + 2 * y3 &gt;= 13</t>
  </si>
  <si>
    <t>2 * y1 + 2 * y2 + 2 * y3 &gt;= 12</t>
  </si>
  <si>
    <t>x1 &gt;= 0; x2 &gt;= 0; x3 &gt;= 0; x4 &gt;= 0; x5 &gt;= 0</t>
  </si>
  <si>
    <t>x4</t>
  </si>
  <si>
    <t>x5</t>
  </si>
  <si>
    <t>При добавлении видов продукции Г и Д общая прибыль увеличилась, следовательно, добавление Г и Д - целесообразно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</si>
</sst>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6" sqref="C26"/>
    </sheetView>
  </sheetViews>
  <sheetFormatPr defaultRowHeight="14.4" x14ac:dyDescent="0.3"/>
  <cols>
    <col min="1" max="1" width="14.33203125" customWidth="1"/>
    <col min="5" max="5" width="13.6640625" customWidth="1"/>
  </cols>
  <sheetData>
    <row r="1" spans="1:5" x14ac:dyDescent="0.3">
      <c r="A1" s="4" t="s">
        <v>0</v>
      </c>
      <c r="B1" s="4" t="s">
        <v>4</v>
      </c>
      <c r="C1" s="4"/>
      <c r="D1" s="4"/>
      <c r="E1" s="4" t="s">
        <v>5</v>
      </c>
    </row>
    <row r="2" spans="1:5" x14ac:dyDescent="0.3">
      <c r="A2" s="4"/>
      <c r="B2" s="1" t="s">
        <v>1</v>
      </c>
      <c r="C2" s="1" t="s">
        <v>2</v>
      </c>
      <c r="D2" s="1" t="s">
        <v>3</v>
      </c>
      <c r="E2" s="4"/>
    </row>
    <row r="3" spans="1:5" x14ac:dyDescent="0.3">
      <c r="A3" s="1" t="s">
        <v>6</v>
      </c>
      <c r="B3" s="1">
        <v>4</v>
      </c>
      <c r="C3" s="1">
        <v>2</v>
      </c>
      <c r="D3" s="1">
        <v>1</v>
      </c>
      <c r="E3" s="1">
        <v>184</v>
      </c>
    </row>
    <row r="4" spans="1:5" x14ac:dyDescent="0.3">
      <c r="A4" s="1" t="s">
        <v>7</v>
      </c>
      <c r="B4" s="1">
        <v>3</v>
      </c>
      <c r="C4" s="1">
        <v>1</v>
      </c>
      <c r="D4" s="1">
        <v>3</v>
      </c>
      <c r="E4" s="1">
        <v>210</v>
      </c>
    </row>
    <row r="5" spans="1:5" x14ac:dyDescent="0.3">
      <c r="A5" s="1" t="s">
        <v>8</v>
      </c>
      <c r="B5" s="1">
        <v>1</v>
      </c>
      <c r="C5" s="1">
        <v>2</v>
      </c>
      <c r="D5" s="1">
        <v>5</v>
      </c>
      <c r="E5" s="1">
        <v>248</v>
      </c>
    </row>
    <row r="6" spans="1:5" x14ac:dyDescent="0.3">
      <c r="A6" s="1" t="s">
        <v>9</v>
      </c>
      <c r="B6" s="1">
        <v>10</v>
      </c>
      <c r="C6" s="1">
        <v>14</v>
      </c>
      <c r="D6" s="1">
        <v>12</v>
      </c>
      <c r="E6" s="1"/>
    </row>
    <row r="8" spans="1:5" x14ac:dyDescent="0.3">
      <c r="A8" s="2" t="s">
        <v>10</v>
      </c>
      <c r="E8" t="s">
        <v>16</v>
      </c>
    </row>
    <row r="9" spans="1:5" x14ac:dyDescent="0.3">
      <c r="A9" s="3" t="s">
        <v>11</v>
      </c>
      <c r="E9" t="s">
        <v>17</v>
      </c>
    </row>
    <row r="11" spans="1:5" x14ac:dyDescent="0.3">
      <c r="A11" t="s">
        <v>12</v>
      </c>
      <c r="E11" t="s">
        <v>18</v>
      </c>
    </row>
    <row r="12" spans="1:5" x14ac:dyDescent="0.3">
      <c r="A12" t="s">
        <v>13</v>
      </c>
      <c r="E12" t="s">
        <v>19</v>
      </c>
    </row>
    <row r="13" spans="1:5" x14ac:dyDescent="0.3">
      <c r="A13" t="s">
        <v>14</v>
      </c>
      <c r="E13" t="s">
        <v>20</v>
      </c>
    </row>
    <row r="15" spans="1:5" x14ac:dyDescent="0.3">
      <c r="A15" t="s">
        <v>15</v>
      </c>
      <c r="E15" t="s">
        <v>21</v>
      </c>
    </row>
    <row r="17" spans="1:6" x14ac:dyDescent="0.3">
      <c r="A17" t="s">
        <v>22</v>
      </c>
      <c r="B17">
        <v>0</v>
      </c>
      <c r="E17" t="s">
        <v>27</v>
      </c>
      <c r="F17">
        <v>5.7500000000000018</v>
      </c>
    </row>
    <row r="18" spans="1:6" x14ac:dyDescent="0.3">
      <c r="A18" t="s">
        <v>23</v>
      </c>
      <c r="B18">
        <v>83.999999999999986</v>
      </c>
      <c r="E18" t="s">
        <v>28</v>
      </c>
      <c r="F18">
        <v>0</v>
      </c>
    </row>
    <row r="19" spans="1:6" x14ac:dyDescent="0.3">
      <c r="A19" t="s">
        <v>24</v>
      </c>
      <c r="B19">
        <v>16</v>
      </c>
      <c r="E19" t="s">
        <v>29</v>
      </c>
      <c r="F19">
        <v>1.2499999999999998</v>
      </c>
    </row>
    <row r="20" spans="1:6" x14ac:dyDescent="0.3">
      <c r="A20" t="s">
        <v>25</v>
      </c>
      <c r="B20">
        <f>B17*10 + B18* 14 + B19* 12</f>
        <v>1367.9999999999998</v>
      </c>
      <c r="E20" t="s">
        <v>30</v>
      </c>
      <c r="F20">
        <f>180*F17+210*F18+244*F19</f>
        <v>1340.0000000000002</v>
      </c>
    </row>
    <row r="21" spans="1:6" x14ac:dyDescent="0.3">
      <c r="A21">
        <f>4*B17+2*B18+B19</f>
        <v>183.99999999999997</v>
      </c>
      <c r="E21">
        <f>4*F17+3*F18+F19</f>
        <v>24.250000000000007</v>
      </c>
    </row>
    <row r="22" spans="1:6" x14ac:dyDescent="0.3">
      <c r="A22">
        <f>3*B17+B18+3*B19</f>
        <v>132</v>
      </c>
      <c r="E22">
        <f>2*F17+F18+2*F19</f>
        <v>14.000000000000004</v>
      </c>
    </row>
    <row r="23" spans="1:6" x14ac:dyDescent="0.3">
      <c r="A23">
        <f>B17+2*B18+5*B19</f>
        <v>247.99999999999997</v>
      </c>
      <c r="E23">
        <f>F17+3*F18+5*F19</f>
        <v>12</v>
      </c>
    </row>
    <row r="25" spans="1:6" x14ac:dyDescent="0.3">
      <c r="A25" t="s">
        <v>26</v>
      </c>
    </row>
    <row r="26" spans="1:6" x14ac:dyDescent="0.3">
      <c r="A26" t="s">
        <v>31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8668-5C28-485B-8161-027DAC85DB4B}">
  <dimension ref="A1:I30"/>
  <sheetViews>
    <sheetView topLeftCell="A7" workbookViewId="0">
      <selection activeCell="A31" sqref="A31"/>
    </sheetView>
  </sheetViews>
  <sheetFormatPr defaultRowHeight="14.4" x14ac:dyDescent="0.3"/>
  <sheetData>
    <row r="1" spans="1:8" x14ac:dyDescent="0.3">
      <c r="A1" s="4" t="s">
        <v>0</v>
      </c>
      <c r="B1" s="5" t="s">
        <v>4</v>
      </c>
      <c r="C1" s="6"/>
      <c r="D1" s="6"/>
      <c r="E1" s="6"/>
      <c r="F1" s="7"/>
      <c r="G1" s="8" t="s">
        <v>5</v>
      </c>
    </row>
    <row r="2" spans="1:8" x14ac:dyDescent="0.3">
      <c r="A2" s="4"/>
      <c r="B2" s="1" t="s">
        <v>1</v>
      </c>
      <c r="C2" s="1" t="s">
        <v>2</v>
      </c>
      <c r="D2" s="1" t="s">
        <v>3</v>
      </c>
      <c r="E2" s="1" t="s">
        <v>32</v>
      </c>
      <c r="F2" s="9" t="s">
        <v>33</v>
      </c>
      <c r="G2" s="8"/>
    </row>
    <row r="3" spans="1:8" x14ac:dyDescent="0.3">
      <c r="A3" s="1" t="s">
        <v>6</v>
      </c>
      <c r="B3" s="1">
        <v>4</v>
      </c>
      <c r="C3" s="1">
        <v>2</v>
      </c>
      <c r="D3" s="1">
        <v>1</v>
      </c>
      <c r="E3" s="1">
        <v>1</v>
      </c>
      <c r="F3" s="9">
        <v>2</v>
      </c>
      <c r="G3" s="1">
        <v>180</v>
      </c>
    </row>
    <row r="4" spans="1:8" x14ac:dyDescent="0.3">
      <c r="A4" s="1" t="s">
        <v>7</v>
      </c>
      <c r="B4" s="1">
        <v>3</v>
      </c>
      <c r="C4" s="1">
        <v>1</v>
      </c>
      <c r="D4" s="1">
        <v>3</v>
      </c>
      <c r="E4" s="1">
        <v>3</v>
      </c>
      <c r="F4" s="9">
        <v>2</v>
      </c>
      <c r="G4" s="1">
        <v>210</v>
      </c>
    </row>
    <row r="5" spans="1:8" x14ac:dyDescent="0.3">
      <c r="A5" s="1" t="s">
        <v>8</v>
      </c>
      <c r="B5" s="1">
        <v>1</v>
      </c>
      <c r="C5" s="1">
        <v>2</v>
      </c>
      <c r="D5" s="1">
        <v>5</v>
      </c>
      <c r="E5" s="1">
        <v>2</v>
      </c>
      <c r="F5" s="9">
        <v>2</v>
      </c>
      <c r="G5" s="1">
        <v>244</v>
      </c>
    </row>
    <row r="6" spans="1:8" x14ac:dyDescent="0.3">
      <c r="A6" s="1" t="s">
        <v>9</v>
      </c>
      <c r="B6" s="1">
        <v>10</v>
      </c>
      <c r="C6" s="1">
        <v>14</v>
      </c>
      <c r="D6" s="1">
        <v>12</v>
      </c>
      <c r="E6" s="1">
        <v>13</v>
      </c>
      <c r="F6" s="9">
        <v>12</v>
      </c>
      <c r="G6" s="1"/>
    </row>
    <row r="8" spans="1:8" x14ac:dyDescent="0.3">
      <c r="A8" s="2" t="s">
        <v>10</v>
      </c>
      <c r="H8" t="s">
        <v>16</v>
      </c>
    </row>
    <row r="9" spans="1:8" x14ac:dyDescent="0.3">
      <c r="A9" s="3" t="s">
        <v>34</v>
      </c>
      <c r="H9" t="s">
        <v>17</v>
      </c>
    </row>
    <row r="11" spans="1:8" x14ac:dyDescent="0.3">
      <c r="A11" t="s">
        <v>35</v>
      </c>
      <c r="H11" t="s">
        <v>18</v>
      </c>
    </row>
    <row r="12" spans="1:8" x14ac:dyDescent="0.3">
      <c r="A12" t="s">
        <v>36</v>
      </c>
      <c r="H12" t="s">
        <v>19</v>
      </c>
    </row>
    <row r="13" spans="1:8" x14ac:dyDescent="0.3">
      <c r="A13" t="s">
        <v>37</v>
      </c>
      <c r="H13" t="s">
        <v>20</v>
      </c>
    </row>
    <row r="14" spans="1:8" x14ac:dyDescent="0.3">
      <c r="H14" t="s">
        <v>38</v>
      </c>
    </row>
    <row r="15" spans="1:8" x14ac:dyDescent="0.3">
      <c r="H15" t="s">
        <v>39</v>
      </c>
    </row>
    <row r="18" spans="1:9" x14ac:dyDescent="0.3">
      <c r="A18" t="s">
        <v>40</v>
      </c>
      <c r="H18" t="s">
        <v>21</v>
      </c>
    </row>
    <row r="20" spans="1:9" x14ac:dyDescent="0.3">
      <c r="A20" t="s">
        <v>22</v>
      </c>
      <c r="B20">
        <v>0</v>
      </c>
      <c r="H20" t="s">
        <v>27</v>
      </c>
      <c r="I20">
        <v>5.8000000174541144</v>
      </c>
    </row>
    <row r="21" spans="1:9" x14ac:dyDescent="0.3">
      <c r="A21" t="s">
        <v>23</v>
      </c>
      <c r="B21">
        <v>66.000000078669217</v>
      </c>
      <c r="H21" t="s">
        <v>28</v>
      </c>
      <c r="I21">
        <v>2.3999999298358001</v>
      </c>
    </row>
    <row r="22" spans="1:9" x14ac:dyDescent="0.3">
      <c r="A22" t="s">
        <v>24</v>
      </c>
      <c r="B22">
        <v>0</v>
      </c>
      <c r="H22" t="s">
        <v>29</v>
      </c>
      <c r="I22">
        <v>0</v>
      </c>
    </row>
    <row r="23" spans="1:9" x14ac:dyDescent="0.3">
      <c r="A23" t="s">
        <v>41</v>
      </c>
      <c r="B23">
        <v>47.999999973776916</v>
      </c>
      <c r="H23" t="s">
        <v>30</v>
      </c>
      <c r="I23">
        <f>180*I20+210*I21+244*I22</f>
        <v>1547.9999884072586</v>
      </c>
    </row>
    <row r="24" spans="1:9" x14ac:dyDescent="0.3">
      <c r="A24" t="s">
        <v>42</v>
      </c>
      <c r="B24">
        <v>0</v>
      </c>
      <c r="H24">
        <f>4*I20+3*I21+I22</f>
        <v>30.399999859323856</v>
      </c>
    </row>
    <row r="25" spans="1:9" x14ac:dyDescent="0.3">
      <c r="A25" t="s">
        <v>25</v>
      </c>
      <c r="B25">
        <f>B20*10 + B21* 14 + B22* 12 +B23 *E6 +B24*F6</f>
        <v>1548.000000760469</v>
      </c>
      <c r="H25">
        <f>2*I20+I21+2*I22</f>
        <v>13.999999964744029</v>
      </c>
    </row>
    <row r="26" spans="1:9" x14ac:dyDescent="0.3">
      <c r="A26">
        <f>4*B20+2*B21+B22 +B23 + 2*B24</f>
        <v>180.00000013111534</v>
      </c>
      <c r="H26">
        <f>I20+3*I21+5*I22</f>
        <v>12.999999806961515</v>
      </c>
    </row>
    <row r="27" spans="1:9" x14ac:dyDescent="0.3">
      <c r="A27">
        <f>3*B20+B21+3*B22 + 3 *B23 + 2*B24</f>
        <v>209.99999999999997</v>
      </c>
      <c r="H27">
        <f>I20+3*I21 + 2*I22</f>
        <v>12.999999806961515</v>
      </c>
    </row>
    <row r="28" spans="1:9" x14ac:dyDescent="0.3">
      <c r="A28">
        <f>B20+2*B21+5*B22 + 2 * B23 + 2 *B24</f>
        <v>228.00000010489225</v>
      </c>
      <c r="H28">
        <f>2*I20+2*I21+2*I22</f>
        <v>16.399999894579828</v>
      </c>
    </row>
    <row r="30" spans="1:9" x14ac:dyDescent="0.3">
      <c r="A30" t="s">
        <v>43</v>
      </c>
    </row>
  </sheetData>
  <mergeCells count="3">
    <mergeCell ref="A1:A2"/>
    <mergeCell ref="G1:G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2019-12-05T06:55:59Z</dcterms:modified>
</cp:coreProperties>
</file>