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rojects\EMM\prac\2\"/>
    </mc:Choice>
  </mc:AlternateContent>
  <xr:revisionPtr revIDLastSave="0" documentId="13_ncr:1_{5A41EFE7-8E30-459B-AE69-E6F2CE3B38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A26" i="2" l="1"/>
  <c r="A32" i="2"/>
  <c r="A31" i="2"/>
  <c r="A30" i="2"/>
  <c r="A29" i="2"/>
  <c r="A28" i="2"/>
  <c r="A27" i="2"/>
  <c r="A25" i="2"/>
  <c r="A24" i="2"/>
  <c r="C21" i="2"/>
  <c r="D21" i="2"/>
  <c r="E21" i="2"/>
  <c r="F21" i="2"/>
  <c r="G21" i="2"/>
  <c r="H21" i="2"/>
  <c r="I21" i="2"/>
  <c r="J21" i="2"/>
  <c r="B21" i="2"/>
  <c r="K13" i="2"/>
  <c r="K14" i="2"/>
  <c r="K15" i="2"/>
  <c r="K16" i="2"/>
  <c r="K17" i="2"/>
  <c r="K18" i="2"/>
  <c r="K19" i="2"/>
  <c r="K20" i="2"/>
  <c r="K12" i="2"/>
  <c r="C44" i="1" l="1"/>
  <c r="C43" i="1"/>
  <c r="O33" i="1"/>
  <c r="O34" i="1"/>
  <c r="O35" i="1"/>
  <c r="O36" i="1"/>
  <c r="O37" i="1"/>
  <c r="O38" i="1"/>
  <c r="O39" i="1"/>
  <c r="O40" i="1"/>
  <c r="O41" i="1"/>
  <c r="N34" i="1"/>
  <c r="N35" i="1"/>
  <c r="N36" i="1"/>
  <c r="N37" i="1"/>
  <c r="N38" i="1"/>
  <c r="N39" i="1"/>
  <c r="N40" i="1"/>
  <c r="N41" i="1"/>
  <c r="N33" i="1"/>
  <c r="L34" i="1"/>
  <c r="L35" i="1"/>
  <c r="L36" i="1"/>
  <c r="L37" i="1"/>
  <c r="L38" i="1"/>
  <c r="L39" i="1"/>
  <c r="L40" i="1"/>
  <c r="L41" i="1"/>
  <c r="L33" i="1"/>
  <c r="K34" i="1"/>
  <c r="K35" i="1"/>
  <c r="K36" i="1"/>
  <c r="K37" i="1"/>
  <c r="K38" i="1"/>
  <c r="K39" i="1"/>
  <c r="K40" i="1"/>
  <c r="K41" i="1"/>
  <c r="K33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C41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D41" i="1"/>
  <c r="E41" i="1"/>
  <c r="B34" i="1"/>
  <c r="B35" i="1"/>
  <c r="B36" i="1"/>
  <c r="B37" i="1"/>
  <c r="B38" i="1"/>
  <c r="B39" i="1"/>
  <c r="B40" i="1"/>
  <c r="B41" i="1"/>
  <c r="B33" i="1"/>
  <c r="C29" i="1"/>
  <c r="D29" i="1"/>
  <c r="E29" i="1"/>
  <c r="F29" i="1"/>
  <c r="G29" i="1"/>
  <c r="H29" i="1"/>
  <c r="I29" i="1"/>
  <c r="B29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K20" i="1"/>
  <c r="J20" i="1"/>
  <c r="F5" i="1"/>
  <c r="F6" i="1"/>
  <c r="F7" i="1"/>
  <c r="F8" i="1"/>
  <c r="F9" i="1"/>
  <c r="F10" i="1"/>
  <c r="F11" i="1"/>
  <c r="F12" i="1"/>
  <c r="F4" i="1"/>
  <c r="M5" i="1"/>
  <c r="M6" i="1"/>
  <c r="M7" i="1"/>
  <c r="M8" i="1"/>
  <c r="M9" i="1"/>
  <c r="M10" i="1"/>
  <c r="M11" i="1"/>
  <c r="M12" i="1"/>
  <c r="M4" i="1"/>
  <c r="K5" i="1"/>
  <c r="K6" i="1"/>
  <c r="K7" i="1"/>
  <c r="K8" i="1"/>
  <c r="K9" i="1"/>
  <c r="K10" i="1"/>
  <c r="K11" i="1"/>
  <c r="K12" i="1"/>
  <c r="K4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G5" i="1"/>
  <c r="G6" i="1"/>
  <c r="G7" i="1"/>
  <c r="G8" i="1"/>
  <c r="G9" i="1"/>
  <c r="G10" i="1"/>
  <c r="G11" i="1"/>
  <c r="G12" i="1"/>
  <c r="C13" i="1"/>
  <c r="D13" i="1"/>
  <c r="E13" i="1"/>
  <c r="B13" i="1"/>
</calcChain>
</file>

<file path=xl/sharedStrings.xml><?xml version="1.0" encoding="utf-8"?>
<sst xmlns="http://schemas.openxmlformats.org/spreadsheetml/2006/main" count="93" uniqueCount="63">
  <si>
    <t xml:space="preserve">Факторы </t>
  </si>
  <si>
    <t xml:space="preserve">Экспертные оценки </t>
  </si>
  <si>
    <t xml:space="preserve">1-ый </t>
  </si>
  <si>
    <t xml:space="preserve">2-ой </t>
  </si>
  <si>
    <t xml:space="preserve">3-ий </t>
  </si>
  <si>
    <t xml:space="preserve">4-ый </t>
  </si>
  <si>
    <t xml:space="preserve">1. Соответствие долгосрочным целям компании </t>
  </si>
  <si>
    <t xml:space="preserve">2. Размер необходимых инвестиций </t>
  </si>
  <si>
    <t xml:space="preserve">3. Потенциальный размер прибыли </t>
  </si>
  <si>
    <t xml:space="preserve">4. Степень риска </t>
  </si>
  <si>
    <t xml:space="preserve">5. Наличие необходимых научно-технических кадров </t>
  </si>
  <si>
    <t xml:space="preserve">6. Необходимость технологических изменений </t>
  </si>
  <si>
    <t xml:space="preserve">8. Соответствие экологическим нормам </t>
  </si>
  <si>
    <t xml:space="preserve">9. Реакция общественности на осуществление проекта </t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</si>
  <si>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ij</t>
    </r>
  </si>
  <si>
    <t>∑</t>
  </si>
  <si>
    <t xml:space="preserve">7. Потребность в дополнительных производственных мощностях </t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</si>
  <si>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</si>
  <si>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Груп. оценка</t>
  </si>
  <si>
    <t xml:space="preserve">Фактор </t>
  </si>
  <si>
    <r>
      <t>Оценки</t>
    </r>
    <r>
      <rPr>
        <sz val="10"/>
        <color rgb="FF000000"/>
        <rFont val="Times New Roman"/>
        <family val="1"/>
        <charset val="204"/>
      </rPr>
      <t xml:space="preserve"> </t>
    </r>
  </si>
  <si>
    <t xml:space="preserve">Проект А </t>
  </si>
  <si>
    <t xml:space="preserve">Проект В </t>
  </si>
  <si>
    <r>
      <t>3-ий</t>
    </r>
    <r>
      <rPr>
        <sz val="10"/>
        <color rgb="FF000000"/>
        <rFont val="Times New Roman"/>
        <family val="1"/>
        <charset val="204"/>
      </rPr>
      <t xml:space="preserve"> </t>
    </r>
  </si>
  <si>
    <t xml:space="preserve">2.   Размер необходимых инвестиций </t>
  </si>
  <si>
    <t xml:space="preserve">3.  Потенциальный размер прибыли </t>
  </si>
  <si>
    <t xml:space="preserve">4.   Степень риска </t>
  </si>
  <si>
    <t xml:space="preserve">8.  Соответствие экологическим нормам </t>
  </si>
  <si>
    <t xml:space="preserve">6.  Необходимость технологических изменений </t>
  </si>
  <si>
    <t xml:space="preserve">1 .  Соответствие долгосрочным целям компании </t>
  </si>
  <si>
    <t xml:space="preserve">5.   Наличие необходимых научно-технических кадров </t>
  </si>
  <si>
    <t xml:space="preserve">7.  Потребность в дополнительных производственных мощностях </t>
  </si>
  <si>
    <t>Груп. оценка A</t>
  </si>
  <si>
    <t>Груп. оценка Б</t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</si>
  <si>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ij </t>
    </r>
    <r>
      <rPr>
        <sz val="11"/>
        <color theme="1"/>
        <rFont val="Calibri"/>
        <family val="2"/>
        <charset val="204"/>
        <scheme val="minor"/>
      </rPr>
      <t>А</t>
    </r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</si>
  <si>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ij</t>
    </r>
    <r>
      <rPr>
        <sz val="11"/>
        <color theme="1"/>
        <rFont val="Calibri"/>
        <family val="2"/>
        <charset val="204"/>
        <scheme val="minor"/>
      </rPr>
      <t xml:space="preserve"> B</t>
    </r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</si>
  <si>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i </t>
    </r>
    <r>
      <rPr>
        <sz val="11"/>
        <color theme="1"/>
        <rFont val="Calibri"/>
        <family val="2"/>
        <charset val="204"/>
        <scheme val="minor"/>
      </rPr>
      <t>A</t>
    </r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</si>
  <si>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i </t>
    </r>
    <r>
      <rPr>
        <sz val="11"/>
        <color theme="1"/>
        <rFont val="Calibri"/>
        <family val="2"/>
        <charset val="204"/>
        <scheme val="minor"/>
      </rPr>
      <t>B</t>
    </r>
  </si>
  <si>
    <t xml:space="preserve">I A = </t>
  </si>
  <si>
    <t>vi * pi A</t>
  </si>
  <si>
    <t>vi * pi B</t>
  </si>
  <si>
    <t xml:space="preserve">I B = </t>
  </si>
  <si>
    <t>А1</t>
  </si>
  <si>
    <t>А2</t>
  </si>
  <si>
    <t>А3</t>
  </si>
  <si>
    <t>А4</t>
  </si>
  <si>
    <t>А5</t>
  </si>
  <si>
    <t>Авторитет проивзодителя</t>
  </si>
  <si>
    <t>Ценовая политика</t>
  </si>
  <si>
    <t>Продуманная рекламная компания</t>
  </si>
  <si>
    <t>Качество товара</t>
  </si>
  <si>
    <t>Уровень конкуренции</t>
  </si>
  <si>
    <t>А6</t>
  </si>
  <si>
    <t>А7</t>
  </si>
  <si>
    <t>А8</t>
  </si>
  <si>
    <t>А9</t>
  </si>
  <si>
    <t>Качество предварительных маркетинговых исследований</t>
  </si>
  <si>
    <t>Своевременность выход на рынок</t>
  </si>
  <si>
    <t>Наличие разветвленной сбытовой сети</t>
  </si>
  <si>
    <t>Уровень доходов населения</t>
  </si>
  <si>
    <t>Факторы по убыванию важности:</t>
  </si>
  <si>
    <t>Авторитет производителя, уровень конкуренции и наличие разветвленной сбытовой сети обладают одинаковой важностью</t>
  </si>
  <si>
    <t>Продуманная рекламная компания и своевременный выход на рынок также обладают одинаковой важностью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</si>
</sst>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3"/>
      <color rgb="FF000000"/>
      <name val="Times New Roman"/>
      <family val="1"/>
      <charset val="204"/>
    </font>
    <font>
      <sz val="10.5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4" fillId="2" borderId="5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4" fillId="2" borderId="4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0" fontId="4" fillId="2" borderId="15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2" fillId="0" borderId="1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A10" zoomScale="90" zoomScaleNormal="90" workbookViewId="0">
      <selection activeCell="G4" sqref="G4"/>
    </sheetView>
  </sheetViews>
  <sheetFormatPr defaultRowHeight="14.4" x14ac:dyDescent="0.3"/>
  <cols>
    <col min="1" max="1" width="53.88671875" bestFit="1" customWidth="1"/>
    <col min="2" max="2" width="6.44140625" bestFit="1" customWidth="1"/>
    <col min="3" max="3" width="12.6640625" bestFit="1" customWidth="1"/>
    <col min="4" max="4" width="4.44140625" bestFit="1" customWidth="1"/>
    <col min="5" max="5" width="4.77734375" bestFit="1" customWidth="1"/>
    <col min="6" max="6" width="10" customWidth="1"/>
    <col min="11" max="11" width="12.6640625" bestFit="1" customWidth="1"/>
    <col min="12" max="12" width="11.5546875" bestFit="1" customWidth="1"/>
  </cols>
  <sheetData>
    <row r="1" spans="1:13" ht="15" customHeight="1" thickBot="1" x14ac:dyDescent="0.35">
      <c r="A1" s="44" t="s">
        <v>0</v>
      </c>
      <c r="B1" s="59" t="s">
        <v>1</v>
      </c>
      <c r="C1" s="60"/>
      <c r="D1" s="60"/>
      <c r="E1" s="61"/>
    </row>
    <row r="2" spans="1:13" x14ac:dyDescent="0.3">
      <c r="A2" s="48"/>
      <c r="B2" s="44" t="s">
        <v>2</v>
      </c>
      <c r="C2" s="44" t="s">
        <v>3</v>
      </c>
      <c r="D2" s="44" t="s">
        <v>4</v>
      </c>
      <c r="E2" s="44" t="s">
        <v>5</v>
      </c>
      <c r="F2" s="49" t="s">
        <v>18</v>
      </c>
    </row>
    <row r="3" spans="1:13" ht="16.2" thickBot="1" x14ac:dyDescent="0.4">
      <c r="A3" s="45"/>
      <c r="B3" s="45"/>
      <c r="C3" s="45"/>
      <c r="D3" s="45"/>
      <c r="E3" s="45"/>
      <c r="F3" s="49"/>
      <c r="G3" t="s">
        <v>14</v>
      </c>
      <c r="K3" s="20" t="s">
        <v>15</v>
      </c>
      <c r="M3" s="6" t="s">
        <v>17</v>
      </c>
    </row>
    <row r="4" spans="1:13" ht="15.6" x14ac:dyDescent="0.3">
      <c r="A4" s="1" t="s">
        <v>6</v>
      </c>
      <c r="B4" s="2">
        <v>6</v>
      </c>
      <c r="C4" s="2">
        <v>8</v>
      </c>
      <c r="D4" s="2">
        <v>4</v>
      </c>
      <c r="E4" s="2">
        <v>6</v>
      </c>
      <c r="F4" s="22">
        <f>SUM(B4:E4)/COUNT(B4:E4)</f>
        <v>6</v>
      </c>
      <c r="G4" s="11">
        <f>B4/B$13</f>
        <v>0.10526315789473684</v>
      </c>
      <c r="H4" s="12">
        <f t="shared" ref="H4:J12" si="0">C4/C$13</f>
        <v>0.12307692307692308</v>
      </c>
      <c r="I4" s="12">
        <f t="shared" si="0"/>
        <v>7.0175438596491224E-2</v>
      </c>
      <c r="J4" s="13">
        <f t="shared" si="0"/>
        <v>9.6774193548387094E-2</v>
      </c>
      <c r="K4" s="21">
        <f>SUM(G4:J4)</f>
        <v>0.39528971311653827</v>
      </c>
      <c r="M4" s="22">
        <f>K4/COUNT(G4:J4)</f>
        <v>9.8822428279134567E-2</v>
      </c>
    </row>
    <row r="5" spans="1:13" ht="15.6" x14ac:dyDescent="0.3">
      <c r="A5" s="1" t="s">
        <v>7</v>
      </c>
      <c r="B5" s="2">
        <v>8</v>
      </c>
      <c r="C5" s="2">
        <v>8</v>
      </c>
      <c r="D5" s="2">
        <v>6</v>
      </c>
      <c r="E5" s="2">
        <v>6</v>
      </c>
      <c r="F5" s="22">
        <f t="shared" ref="F5:F12" si="1">SUM(B5:E5)/COUNT(B5:E5)</f>
        <v>7</v>
      </c>
      <c r="G5" s="14">
        <f t="shared" ref="G5:G12" si="2">B5/B$13</f>
        <v>0.14035087719298245</v>
      </c>
      <c r="H5" s="15">
        <f t="shared" si="0"/>
        <v>0.12307692307692308</v>
      </c>
      <c r="I5" s="15">
        <f t="shared" si="0"/>
        <v>0.10526315789473684</v>
      </c>
      <c r="J5" s="16">
        <f t="shared" si="0"/>
        <v>9.6774193548387094E-2</v>
      </c>
      <c r="K5" s="21">
        <f t="shared" ref="K5:K12" si="3">SUM(G5:J5)</f>
        <v>0.46546515171302949</v>
      </c>
      <c r="M5" s="22">
        <f t="shared" ref="M5:M12" si="4">K5/COUNT(G5:J5)</f>
        <v>0.11636628792825737</v>
      </c>
    </row>
    <row r="6" spans="1:13" ht="15.6" x14ac:dyDescent="0.3">
      <c r="A6" s="1" t="s">
        <v>8</v>
      </c>
      <c r="B6" s="2">
        <v>10</v>
      </c>
      <c r="C6" s="2">
        <v>9</v>
      </c>
      <c r="D6" s="2">
        <v>8</v>
      </c>
      <c r="E6" s="2">
        <v>10</v>
      </c>
      <c r="F6" s="22">
        <f t="shared" si="1"/>
        <v>9.25</v>
      </c>
      <c r="G6" s="14">
        <f t="shared" si="2"/>
        <v>0.17543859649122806</v>
      </c>
      <c r="H6" s="15">
        <f t="shared" si="0"/>
        <v>0.13846153846153847</v>
      </c>
      <c r="I6" s="15">
        <f t="shared" si="0"/>
        <v>0.14035087719298245</v>
      </c>
      <c r="J6" s="16">
        <f t="shared" si="0"/>
        <v>0.16129032258064516</v>
      </c>
      <c r="K6" s="21">
        <f t="shared" si="3"/>
        <v>0.61554133472639416</v>
      </c>
      <c r="M6" s="22">
        <f t="shared" si="4"/>
        <v>0.15388533368159854</v>
      </c>
    </row>
    <row r="7" spans="1:13" ht="15.6" x14ac:dyDescent="0.3">
      <c r="A7" s="1" t="s">
        <v>9</v>
      </c>
      <c r="B7" s="2">
        <v>6</v>
      </c>
      <c r="C7" s="2">
        <v>4</v>
      </c>
      <c r="D7" s="2">
        <v>8</v>
      </c>
      <c r="E7" s="2">
        <v>9</v>
      </c>
      <c r="F7" s="22">
        <f t="shared" si="1"/>
        <v>6.75</v>
      </c>
      <c r="G7" s="14">
        <f t="shared" si="2"/>
        <v>0.10526315789473684</v>
      </c>
      <c r="H7" s="15">
        <f t="shared" si="0"/>
        <v>6.1538461538461542E-2</v>
      </c>
      <c r="I7" s="15">
        <f t="shared" si="0"/>
        <v>0.14035087719298245</v>
      </c>
      <c r="J7" s="16">
        <f t="shared" si="0"/>
        <v>0.14516129032258066</v>
      </c>
      <c r="K7" s="21">
        <f t="shared" si="3"/>
        <v>0.45231378694876145</v>
      </c>
      <c r="M7" s="22">
        <f t="shared" si="4"/>
        <v>0.11307844673719036</v>
      </c>
    </row>
    <row r="8" spans="1:13" ht="14.4" customHeight="1" x14ac:dyDescent="0.3">
      <c r="A8" s="1" t="s">
        <v>10</v>
      </c>
      <c r="B8" s="2">
        <v>8</v>
      </c>
      <c r="C8" s="2">
        <v>9</v>
      </c>
      <c r="D8" s="2">
        <v>7</v>
      </c>
      <c r="E8" s="2">
        <v>9</v>
      </c>
      <c r="F8" s="22">
        <f t="shared" si="1"/>
        <v>8.25</v>
      </c>
      <c r="G8" s="14">
        <f t="shared" si="2"/>
        <v>0.14035087719298245</v>
      </c>
      <c r="H8" s="15">
        <f t="shared" si="0"/>
        <v>0.13846153846153847</v>
      </c>
      <c r="I8" s="15">
        <f t="shared" si="0"/>
        <v>0.12280701754385964</v>
      </c>
      <c r="J8" s="16">
        <f t="shared" si="0"/>
        <v>0.14516129032258066</v>
      </c>
      <c r="K8" s="21">
        <f t="shared" si="3"/>
        <v>0.54678072352096119</v>
      </c>
      <c r="M8" s="22">
        <f t="shared" si="4"/>
        <v>0.1366951808802403</v>
      </c>
    </row>
    <row r="9" spans="1:13" ht="14.4" customHeight="1" x14ac:dyDescent="0.3">
      <c r="A9" s="1" t="s">
        <v>11</v>
      </c>
      <c r="B9" s="2">
        <v>6</v>
      </c>
      <c r="C9" s="2">
        <v>5</v>
      </c>
      <c r="D9" s="2">
        <v>6</v>
      </c>
      <c r="E9" s="2">
        <v>7</v>
      </c>
      <c r="F9" s="22">
        <f t="shared" si="1"/>
        <v>6</v>
      </c>
      <c r="G9" s="14">
        <f t="shared" si="2"/>
        <v>0.10526315789473684</v>
      </c>
      <c r="H9" s="15">
        <f t="shared" si="0"/>
        <v>7.6923076923076927E-2</v>
      </c>
      <c r="I9" s="15">
        <f t="shared" si="0"/>
        <v>0.10526315789473684</v>
      </c>
      <c r="J9" s="16">
        <f t="shared" si="0"/>
        <v>0.11290322580645161</v>
      </c>
      <c r="K9" s="21">
        <f t="shared" si="3"/>
        <v>0.40035261851900222</v>
      </c>
      <c r="M9" s="22">
        <f t="shared" si="4"/>
        <v>0.10008815462975056</v>
      </c>
    </row>
    <row r="10" spans="1:13" ht="31.2" x14ac:dyDescent="0.3">
      <c r="A10" s="1" t="s">
        <v>16</v>
      </c>
      <c r="B10" s="2">
        <v>5</v>
      </c>
      <c r="C10" s="2">
        <v>8</v>
      </c>
      <c r="D10" s="2">
        <v>6</v>
      </c>
      <c r="E10" s="2">
        <v>6</v>
      </c>
      <c r="F10" s="22">
        <f t="shared" si="1"/>
        <v>6.25</v>
      </c>
      <c r="G10" s="14">
        <f t="shared" si="2"/>
        <v>8.771929824561403E-2</v>
      </c>
      <c r="H10" s="15">
        <f t="shared" si="0"/>
        <v>0.12307692307692308</v>
      </c>
      <c r="I10" s="15">
        <f t="shared" si="0"/>
        <v>0.10526315789473684</v>
      </c>
      <c r="J10" s="16">
        <f t="shared" si="0"/>
        <v>9.6774193548387094E-2</v>
      </c>
      <c r="K10" s="21">
        <f t="shared" si="3"/>
        <v>0.41283357276566102</v>
      </c>
      <c r="M10" s="22">
        <f t="shared" si="4"/>
        <v>0.10320839319141525</v>
      </c>
    </row>
    <row r="11" spans="1:13" ht="15.6" x14ac:dyDescent="0.3">
      <c r="A11" s="1" t="s">
        <v>12</v>
      </c>
      <c r="B11" s="2">
        <v>5</v>
      </c>
      <c r="C11" s="2">
        <v>8</v>
      </c>
      <c r="D11" s="2">
        <v>6</v>
      </c>
      <c r="E11" s="2">
        <v>5</v>
      </c>
      <c r="F11" s="22">
        <f t="shared" si="1"/>
        <v>6</v>
      </c>
      <c r="G11" s="14">
        <f t="shared" si="2"/>
        <v>8.771929824561403E-2</v>
      </c>
      <c r="H11" s="15">
        <f t="shared" si="0"/>
        <v>0.12307692307692308</v>
      </c>
      <c r="I11" s="15">
        <f t="shared" si="0"/>
        <v>0.10526315789473684</v>
      </c>
      <c r="J11" s="16">
        <f t="shared" si="0"/>
        <v>8.0645161290322578E-2</v>
      </c>
      <c r="K11" s="21">
        <f t="shared" si="3"/>
        <v>0.39670454050759651</v>
      </c>
      <c r="M11" s="22">
        <f t="shared" si="4"/>
        <v>9.9176135126899129E-2</v>
      </c>
    </row>
    <row r="12" spans="1:13" ht="16.2" thickBot="1" x14ac:dyDescent="0.35">
      <c r="A12" s="5" t="s">
        <v>13</v>
      </c>
      <c r="B12" s="3">
        <v>3</v>
      </c>
      <c r="C12" s="3">
        <v>6</v>
      </c>
      <c r="D12" s="3">
        <v>6</v>
      </c>
      <c r="E12" s="3">
        <v>4</v>
      </c>
      <c r="F12" s="22">
        <f t="shared" si="1"/>
        <v>4.75</v>
      </c>
      <c r="G12" s="17">
        <f t="shared" si="2"/>
        <v>5.2631578947368418E-2</v>
      </c>
      <c r="H12" s="18">
        <f t="shared" si="0"/>
        <v>9.2307692307692313E-2</v>
      </c>
      <c r="I12" s="18">
        <f t="shared" si="0"/>
        <v>0.10526315789473684</v>
      </c>
      <c r="J12" s="19">
        <f t="shared" si="0"/>
        <v>6.4516129032258063E-2</v>
      </c>
      <c r="K12" s="21">
        <f t="shared" si="3"/>
        <v>0.31471855818205563</v>
      </c>
      <c r="M12" s="22">
        <f t="shared" si="4"/>
        <v>7.8679639545513907E-2</v>
      </c>
    </row>
    <row r="13" spans="1:13" x14ac:dyDescent="0.3">
      <c r="A13" s="4" t="s">
        <v>15</v>
      </c>
      <c r="B13">
        <f>SUM(B4:B12)</f>
        <v>57</v>
      </c>
      <c r="C13">
        <f t="shared" ref="C13:E13" si="5">SUM(C4:C12)</f>
        <v>65</v>
      </c>
      <c r="D13">
        <f t="shared" si="5"/>
        <v>57</v>
      </c>
      <c r="E13">
        <f t="shared" si="5"/>
        <v>62</v>
      </c>
      <c r="F13" s="8"/>
    </row>
    <row r="14" spans="1:13" ht="16.2" thickBot="1" x14ac:dyDescent="0.35">
      <c r="A14" s="8"/>
      <c r="B14" s="9"/>
      <c r="C14" s="9"/>
      <c r="D14" s="9"/>
      <c r="E14" s="9"/>
      <c r="F14" s="8"/>
    </row>
    <row r="15" spans="1:13" ht="17.399999999999999" thickBot="1" x14ac:dyDescent="0.35">
      <c r="A15" s="44" t="s">
        <v>19</v>
      </c>
      <c r="B15" s="50" t="s">
        <v>20</v>
      </c>
      <c r="C15" s="51"/>
      <c r="D15" s="51"/>
      <c r="E15" s="51"/>
      <c r="F15" s="51"/>
      <c r="G15" s="51"/>
      <c r="H15" s="51"/>
      <c r="I15" s="52"/>
    </row>
    <row r="16" spans="1:13" x14ac:dyDescent="0.3">
      <c r="A16" s="48"/>
      <c r="B16" s="53" t="s">
        <v>21</v>
      </c>
      <c r="C16" s="54"/>
      <c r="D16" s="54"/>
      <c r="E16" s="55"/>
      <c r="F16" s="53" t="s">
        <v>22</v>
      </c>
      <c r="G16" s="54"/>
      <c r="H16" s="54"/>
      <c r="I16" s="55"/>
    </row>
    <row r="17" spans="1:15" ht="15" thickBot="1" x14ac:dyDescent="0.35">
      <c r="A17" s="48"/>
      <c r="B17" s="56"/>
      <c r="C17" s="57"/>
      <c r="D17" s="57"/>
      <c r="E17" s="58"/>
      <c r="F17" s="56"/>
      <c r="G17" s="57"/>
      <c r="H17" s="57"/>
      <c r="I17" s="58"/>
    </row>
    <row r="18" spans="1:15" x14ac:dyDescent="0.3">
      <c r="A18" s="48"/>
      <c r="B18" s="44" t="s">
        <v>2</v>
      </c>
      <c r="C18" s="44" t="s">
        <v>3</v>
      </c>
      <c r="D18" s="44" t="s">
        <v>4</v>
      </c>
      <c r="E18" s="44" t="s">
        <v>5</v>
      </c>
      <c r="F18" s="44" t="s">
        <v>2</v>
      </c>
      <c r="G18" s="44" t="s">
        <v>3</v>
      </c>
      <c r="H18" s="46" t="s">
        <v>23</v>
      </c>
      <c r="I18" s="44" t="s">
        <v>5</v>
      </c>
      <c r="J18" s="42" t="s">
        <v>32</v>
      </c>
      <c r="K18" s="43" t="s">
        <v>33</v>
      </c>
    </row>
    <row r="19" spans="1:15" ht="15" thickBot="1" x14ac:dyDescent="0.35">
      <c r="A19" s="45"/>
      <c r="B19" s="45"/>
      <c r="C19" s="45"/>
      <c r="D19" s="45"/>
      <c r="E19" s="45"/>
      <c r="F19" s="45"/>
      <c r="G19" s="45"/>
      <c r="H19" s="47"/>
      <c r="I19" s="45"/>
      <c r="J19" s="42"/>
      <c r="K19" s="43"/>
    </row>
    <row r="20" spans="1:15" ht="15.6" x14ac:dyDescent="0.3">
      <c r="A20" s="24" t="s">
        <v>29</v>
      </c>
      <c r="B20" s="2">
        <v>8</v>
      </c>
      <c r="C20" s="2">
        <v>7</v>
      </c>
      <c r="D20" s="2">
        <v>5</v>
      </c>
      <c r="E20" s="2">
        <v>6</v>
      </c>
      <c r="F20" s="2">
        <v>9</v>
      </c>
      <c r="G20" s="2">
        <v>10</v>
      </c>
      <c r="H20" s="2">
        <v>8</v>
      </c>
      <c r="I20" s="2">
        <v>8</v>
      </c>
      <c r="J20" s="22">
        <f>SUM(B20:E20)/COUNT(B20:E20)</f>
        <v>6.5</v>
      </c>
      <c r="K20" s="22">
        <f>SUM(F20:I20)/COUNT(F20:I20)</f>
        <v>8.75</v>
      </c>
    </row>
    <row r="21" spans="1:15" ht="15.6" x14ac:dyDescent="0.3">
      <c r="A21" s="24" t="s">
        <v>24</v>
      </c>
      <c r="B21" s="2">
        <v>5</v>
      </c>
      <c r="C21" s="2">
        <v>5</v>
      </c>
      <c r="D21" s="2">
        <v>7</v>
      </c>
      <c r="E21" s="2">
        <v>6</v>
      </c>
      <c r="F21" s="2">
        <v>5</v>
      </c>
      <c r="G21" s="2">
        <v>4</v>
      </c>
      <c r="H21" s="2">
        <v>3</v>
      </c>
      <c r="I21" s="2">
        <v>5</v>
      </c>
      <c r="J21" s="22">
        <f t="shared" ref="J21:J28" si="6">SUM(B21:E21)/COUNT(B21:E21)</f>
        <v>5.75</v>
      </c>
      <c r="K21" s="22">
        <f t="shared" ref="K21:K28" si="7">SUM(F21:I21)/COUNT(F21:I21)</f>
        <v>4.25</v>
      </c>
    </row>
    <row r="22" spans="1:15" ht="15.6" x14ac:dyDescent="0.3">
      <c r="A22" s="24" t="s">
        <v>25</v>
      </c>
      <c r="B22" s="2">
        <v>9</v>
      </c>
      <c r="C22" s="2">
        <v>10</v>
      </c>
      <c r="D22" s="2">
        <v>8</v>
      </c>
      <c r="E22" s="2">
        <v>9</v>
      </c>
      <c r="F22" s="2">
        <v>6</v>
      </c>
      <c r="G22" s="2">
        <v>8</v>
      </c>
      <c r="H22" s="2">
        <v>7</v>
      </c>
      <c r="I22" s="2">
        <v>7</v>
      </c>
      <c r="J22" s="22">
        <f t="shared" si="6"/>
        <v>9</v>
      </c>
      <c r="K22" s="22">
        <f t="shared" si="7"/>
        <v>7</v>
      </c>
    </row>
    <row r="23" spans="1:15" ht="15.6" x14ac:dyDescent="0.3">
      <c r="A23" s="24" t="s">
        <v>26</v>
      </c>
      <c r="B23" s="2">
        <v>4</v>
      </c>
      <c r="C23" s="2">
        <v>6</v>
      </c>
      <c r="D23" s="2">
        <v>6</v>
      </c>
      <c r="E23" s="2">
        <v>4</v>
      </c>
      <c r="F23" s="2">
        <v>8</v>
      </c>
      <c r="G23" s="2">
        <v>6</v>
      </c>
      <c r="H23" s="2">
        <v>10</v>
      </c>
      <c r="I23" s="2">
        <v>8</v>
      </c>
      <c r="J23" s="22">
        <f t="shared" si="6"/>
        <v>5</v>
      </c>
      <c r="K23" s="22">
        <f t="shared" si="7"/>
        <v>8</v>
      </c>
    </row>
    <row r="24" spans="1:15" ht="15.6" x14ac:dyDescent="0.3">
      <c r="A24" s="24" t="s">
        <v>30</v>
      </c>
      <c r="B24" s="2">
        <v>6</v>
      </c>
      <c r="C24" s="2">
        <v>4</v>
      </c>
      <c r="D24" s="2">
        <v>8</v>
      </c>
      <c r="E24" s="2">
        <v>7</v>
      </c>
      <c r="F24" s="2">
        <v>6</v>
      </c>
      <c r="G24" s="2">
        <v>5</v>
      </c>
      <c r="H24" s="2">
        <v>6</v>
      </c>
      <c r="I24" s="2">
        <v>7</v>
      </c>
      <c r="J24" s="22">
        <f t="shared" si="6"/>
        <v>6.25</v>
      </c>
      <c r="K24" s="22">
        <f t="shared" si="7"/>
        <v>6</v>
      </c>
    </row>
    <row r="25" spans="1:15" ht="15.6" x14ac:dyDescent="0.3">
      <c r="A25" s="24" t="s">
        <v>28</v>
      </c>
      <c r="B25" s="2">
        <v>7</v>
      </c>
      <c r="C25" s="2">
        <v>5</v>
      </c>
      <c r="D25" s="2">
        <v>8</v>
      </c>
      <c r="E25" s="2">
        <v>5</v>
      </c>
      <c r="F25" s="2">
        <v>6</v>
      </c>
      <c r="G25" s="2">
        <v>7</v>
      </c>
      <c r="H25" s="2">
        <v>6</v>
      </c>
      <c r="I25" s="2">
        <v>8</v>
      </c>
      <c r="J25" s="22">
        <f t="shared" si="6"/>
        <v>6.25</v>
      </c>
      <c r="K25" s="22">
        <f t="shared" si="7"/>
        <v>6.75</v>
      </c>
    </row>
    <row r="26" spans="1:15" ht="31.2" x14ac:dyDescent="0.3">
      <c r="A26" s="24" t="s">
        <v>31</v>
      </c>
      <c r="B26" s="7">
        <v>7</v>
      </c>
      <c r="C26" s="7">
        <v>7</v>
      </c>
      <c r="D26" s="7">
        <v>6</v>
      </c>
      <c r="E26" s="7">
        <v>6</v>
      </c>
      <c r="F26" s="7">
        <v>4</v>
      </c>
      <c r="G26" s="7">
        <v>6</v>
      </c>
      <c r="H26" s="7">
        <v>6</v>
      </c>
      <c r="I26" s="7">
        <v>8</v>
      </c>
      <c r="J26" s="22">
        <f t="shared" si="6"/>
        <v>6.5</v>
      </c>
      <c r="K26" s="22">
        <f t="shared" si="7"/>
        <v>6</v>
      </c>
    </row>
    <row r="27" spans="1:15" ht="15.6" x14ac:dyDescent="0.3">
      <c r="A27" s="24" t="s">
        <v>27</v>
      </c>
      <c r="B27" s="2">
        <v>9</v>
      </c>
      <c r="C27" s="2">
        <v>10</v>
      </c>
      <c r="D27" s="2">
        <v>9</v>
      </c>
      <c r="E27" s="2">
        <v>9</v>
      </c>
      <c r="F27" s="2">
        <v>8</v>
      </c>
      <c r="G27" s="2">
        <v>7</v>
      </c>
      <c r="H27" s="2">
        <v>6</v>
      </c>
      <c r="I27" s="2">
        <v>6</v>
      </c>
      <c r="J27" s="22">
        <f t="shared" si="6"/>
        <v>9.25</v>
      </c>
      <c r="K27" s="22">
        <f t="shared" si="7"/>
        <v>6.75</v>
      </c>
    </row>
    <row r="28" spans="1:15" ht="17.399999999999999" thickBot="1" x14ac:dyDescent="0.35">
      <c r="A28" s="26" t="s">
        <v>13</v>
      </c>
      <c r="B28" s="23">
        <v>9</v>
      </c>
      <c r="C28" s="23">
        <v>8</v>
      </c>
      <c r="D28" s="23">
        <v>9</v>
      </c>
      <c r="E28" s="23">
        <v>6</v>
      </c>
      <c r="F28" s="23">
        <v>3</v>
      </c>
      <c r="G28" s="23">
        <v>4</v>
      </c>
      <c r="H28" s="23">
        <v>6</v>
      </c>
      <c r="I28" s="23">
        <v>6</v>
      </c>
      <c r="J28" s="22">
        <f t="shared" si="6"/>
        <v>8</v>
      </c>
      <c r="K28" s="22">
        <f t="shared" si="7"/>
        <v>4.75</v>
      </c>
    </row>
    <row r="29" spans="1:15" ht="14.4" customHeight="1" x14ac:dyDescent="0.3">
      <c r="A29" s="4" t="s">
        <v>15</v>
      </c>
      <c r="B29" s="8">
        <f>SUM(B20:B28)</f>
        <v>64</v>
      </c>
      <c r="C29" s="8">
        <f t="shared" ref="C29:I29" si="8">SUM(C20:C28)</f>
        <v>62</v>
      </c>
      <c r="D29" s="8">
        <f t="shared" si="8"/>
        <v>66</v>
      </c>
      <c r="E29" s="8">
        <f t="shared" si="8"/>
        <v>58</v>
      </c>
      <c r="F29" s="8">
        <f t="shared" si="8"/>
        <v>55</v>
      </c>
      <c r="G29" s="8">
        <f t="shared" si="8"/>
        <v>57</v>
      </c>
      <c r="H29" s="8">
        <f t="shared" si="8"/>
        <v>58</v>
      </c>
      <c r="I29" s="8">
        <f t="shared" si="8"/>
        <v>63</v>
      </c>
      <c r="J29" s="8"/>
    </row>
    <row r="30" spans="1:15" ht="15.6" x14ac:dyDescent="0.3">
      <c r="A30" s="10"/>
      <c r="B30" s="10"/>
      <c r="C30" s="10"/>
      <c r="D30" s="10"/>
      <c r="E30" s="10"/>
      <c r="F30" s="10"/>
      <c r="G30" s="10"/>
      <c r="H30" s="10"/>
      <c r="I30" s="10"/>
      <c r="J30" s="8"/>
    </row>
    <row r="31" spans="1:15" x14ac:dyDescent="0.3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5" ht="14.4" customHeight="1" x14ac:dyDescent="0.35">
      <c r="A32" s="8"/>
      <c r="B32" t="s">
        <v>34</v>
      </c>
      <c r="C32" s="8"/>
      <c r="D32" s="8"/>
      <c r="E32" s="8"/>
      <c r="F32" t="s">
        <v>35</v>
      </c>
      <c r="G32" s="8"/>
      <c r="H32" s="8"/>
      <c r="I32" s="8"/>
      <c r="J32" s="8"/>
      <c r="K32" s="6" t="s">
        <v>36</v>
      </c>
      <c r="L32" s="6" t="s">
        <v>37</v>
      </c>
      <c r="N32" s="6" t="s">
        <v>39</v>
      </c>
      <c r="O32" s="6" t="s">
        <v>40</v>
      </c>
    </row>
    <row r="33" spans="1:15" ht="16.8" x14ac:dyDescent="0.3">
      <c r="A33" s="25"/>
      <c r="B33" s="27">
        <f>B20/B$29</f>
        <v>0.125</v>
      </c>
      <c r="C33" s="28">
        <f t="shared" ref="C33:E33" si="9">C20/C$29</f>
        <v>0.11290322580645161</v>
      </c>
      <c r="D33" s="28">
        <f t="shared" si="9"/>
        <v>7.575757575757576E-2</v>
      </c>
      <c r="E33" s="29">
        <f t="shared" si="9"/>
        <v>0.10344827586206896</v>
      </c>
      <c r="F33" s="27">
        <f>F20/F$29</f>
        <v>0.16363636363636364</v>
      </c>
      <c r="G33" s="28">
        <f t="shared" ref="G33:I33" si="10">G20/G$29</f>
        <v>0.17543859649122806</v>
      </c>
      <c r="H33" s="28">
        <f t="shared" si="10"/>
        <v>0.13793103448275862</v>
      </c>
      <c r="I33" s="29">
        <f t="shared" si="10"/>
        <v>0.12698412698412698</v>
      </c>
      <c r="J33" s="8"/>
      <c r="K33" s="27">
        <f>SUM(B33:E33)/COUNT(B33:E33)</f>
        <v>0.10427726935652408</v>
      </c>
      <c r="L33" s="29">
        <f>SUM(F33:I33)/COUNT(F33:I33)</f>
        <v>0.15099753039861932</v>
      </c>
      <c r="N33" s="36">
        <f>J20*K33</f>
        <v>0.67780225081740653</v>
      </c>
      <c r="O33" s="37">
        <f>K20*L33</f>
        <v>1.321228390987919</v>
      </c>
    </row>
    <row r="34" spans="1:15" ht="15.6" x14ac:dyDescent="0.3">
      <c r="B34" s="30">
        <f t="shared" ref="B34:E41" si="11">B21/B$29</f>
        <v>7.8125E-2</v>
      </c>
      <c r="C34" s="10">
        <f t="shared" si="11"/>
        <v>8.0645161290322578E-2</v>
      </c>
      <c r="D34" s="10">
        <f t="shared" si="11"/>
        <v>0.10606060606060606</v>
      </c>
      <c r="E34" s="31">
        <f t="shared" si="11"/>
        <v>0.10344827586206896</v>
      </c>
      <c r="F34" s="30">
        <f t="shared" ref="F34:I34" si="12">F21/F$29</f>
        <v>9.0909090909090912E-2</v>
      </c>
      <c r="G34" s="10">
        <f t="shared" si="12"/>
        <v>7.0175438596491224E-2</v>
      </c>
      <c r="H34" s="10">
        <f t="shared" si="12"/>
        <v>5.1724137931034482E-2</v>
      </c>
      <c r="I34" s="31">
        <f t="shared" si="12"/>
        <v>7.9365079365079361E-2</v>
      </c>
      <c r="K34" s="30">
        <f t="shared" ref="K34:K41" si="13">SUM(B34:E34)/COUNT(B34:E34)</f>
        <v>9.2069760803249398E-2</v>
      </c>
      <c r="L34" s="31">
        <f t="shared" ref="L34:L41" si="14">SUM(F34:I34)/COUNT(F34:I34)</f>
        <v>7.3043436700423986E-2</v>
      </c>
      <c r="N34" s="38">
        <f t="shared" ref="N34:N41" si="15">J21*K34</f>
        <v>0.52940112461868405</v>
      </c>
      <c r="O34" s="39">
        <f t="shared" ref="O34:O41" si="16">K21*L34</f>
        <v>0.31043460597680195</v>
      </c>
    </row>
    <row r="35" spans="1:15" ht="15.6" x14ac:dyDescent="0.3">
      <c r="B35" s="30">
        <f t="shared" si="11"/>
        <v>0.140625</v>
      </c>
      <c r="C35" s="10">
        <f t="shared" si="11"/>
        <v>0.16129032258064516</v>
      </c>
      <c r="D35" s="10">
        <f t="shared" si="11"/>
        <v>0.12121212121212122</v>
      </c>
      <c r="E35" s="31">
        <f t="shared" si="11"/>
        <v>0.15517241379310345</v>
      </c>
      <c r="F35" s="30">
        <f t="shared" ref="F35:I35" si="17">F22/F$29</f>
        <v>0.10909090909090909</v>
      </c>
      <c r="G35" s="10">
        <f t="shared" si="17"/>
        <v>0.14035087719298245</v>
      </c>
      <c r="H35" s="10">
        <f t="shared" si="17"/>
        <v>0.1206896551724138</v>
      </c>
      <c r="I35" s="31">
        <f t="shared" si="17"/>
        <v>0.1111111111111111</v>
      </c>
      <c r="K35" s="30">
        <f t="shared" si="13"/>
        <v>0.14457496439646744</v>
      </c>
      <c r="L35" s="31">
        <f t="shared" si="14"/>
        <v>0.12031063814185411</v>
      </c>
      <c r="N35" s="38">
        <f t="shared" si="15"/>
        <v>1.3011746795682071</v>
      </c>
      <c r="O35" s="39">
        <f t="shared" si="16"/>
        <v>0.84217446699297871</v>
      </c>
    </row>
    <row r="36" spans="1:15" ht="15.6" x14ac:dyDescent="0.3">
      <c r="B36" s="30">
        <f t="shared" si="11"/>
        <v>6.25E-2</v>
      </c>
      <c r="C36" s="10">
        <f t="shared" si="11"/>
        <v>9.6774193548387094E-2</v>
      </c>
      <c r="D36" s="10">
        <f t="shared" si="11"/>
        <v>9.0909090909090912E-2</v>
      </c>
      <c r="E36" s="31">
        <f t="shared" si="11"/>
        <v>6.8965517241379309E-2</v>
      </c>
      <c r="F36" s="30">
        <f t="shared" ref="F36:I36" si="18">F23/F$29</f>
        <v>0.14545454545454545</v>
      </c>
      <c r="G36" s="10">
        <f t="shared" si="18"/>
        <v>0.10526315789473684</v>
      </c>
      <c r="H36" s="10">
        <f t="shared" si="18"/>
        <v>0.17241379310344829</v>
      </c>
      <c r="I36" s="31">
        <f t="shared" si="18"/>
        <v>0.12698412698412698</v>
      </c>
      <c r="K36" s="30">
        <f t="shared" si="13"/>
        <v>7.9787200424714322E-2</v>
      </c>
      <c r="L36" s="31">
        <f t="shared" si="14"/>
        <v>0.1375289058592144</v>
      </c>
      <c r="N36" s="38">
        <f t="shared" si="15"/>
        <v>0.39893600212357161</v>
      </c>
      <c r="O36" s="39">
        <f t="shared" si="16"/>
        <v>1.1002312468737152</v>
      </c>
    </row>
    <row r="37" spans="1:15" ht="15.6" x14ac:dyDescent="0.3">
      <c r="B37" s="30">
        <f t="shared" si="11"/>
        <v>9.375E-2</v>
      </c>
      <c r="C37" s="10">
        <f t="shared" si="11"/>
        <v>6.4516129032258063E-2</v>
      </c>
      <c r="D37" s="10">
        <f t="shared" si="11"/>
        <v>0.12121212121212122</v>
      </c>
      <c r="E37" s="31">
        <f t="shared" si="11"/>
        <v>0.1206896551724138</v>
      </c>
      <c r="F37" s="30">
        <f t="shared" ref="F37:I37" si="19">F24/F$29</f>
        <v>0.10909090909090909</v>
      </c>
      <c r="G37" s="10">
        <f t="shared" si="19"/>
        <v>8.771929824561403E-2</v>
      </c>
      <c r="H37" s="10">
        <f t="shared" si="19"/>
        <v>0.10344827586206896</v>
      </c>
      <c r="I37" s="31">
        <f t="shared" si="19"/>
        <v>0.1111111111111111</v>
      </c>
      <c r="K37" s="30">
        <f t="shared" si="13"/>
        <v>0.10004197635419827</v>
      </c>
      <c r="L37" s="31">
        <f t="shared" si="14"/>
        <v>0.10284239857742579</v>
      </c>
      <c r="N37" s="38">
        <f t="shared" si="15"/>
        <v>0.62526235221373916</v>
      </c>
      <c r="O37" s="39">
        <f t="shared" si="16"/>
        <v>0.61705439146455476</v>
      </c>
    </row>
    <row r="38" spans="1:15" ht="15.6" x14ac:dyDescent="0.3">
      <c r="B38" s="30">
        <f t="shared" si="11"/>
        <v>0.109375</v>
      </c>
      <c r="C38" s="10">
        <f t="shared" si="11"/>
        <v>8.0645161290322578E-2</v>
      </c>
      <c r="D38" s="10">
        <f t="shared" si="11"/>
        <v>0.12121212121212122</v>
      </c>
      <c r="E38" s="31">
        <f t="shared" si="11"/>
        <v>8.6206896551724144E-2</v>
      </c>
      <c r="F38" s="30">
        <f t="shared" ref="F38:I38" si="20">F25/F$29</f>
        <v>0.10909090909090909</v>
      </c>
      <c r="G38" s="10">
        <f t="shared" si="20"/>
        <v>0.12280701754385964</v>
      </c>
      <c r="H38" s="10">
        <f t="shared" si="20"/>
        <v>0.10344827586206896</v>
      </c>
      <c r="I38" s="31">
        <f t="shared" si="20"/>
        <v>0.12698412698412698</v>
      </c>
      <c r="K38" s="30">
        <f t="shared" si="13"/>
        <v>9.9359794763541981E-2</v>
      </c>
      <c r="L38" s="31">
        <f t="shared" si="14"/>
        <v>0.11558258237024116</v>
      </c>
      <c r="N38" s="38">
        <f t="shared" si="15"/>
        <v>0.6209987172721374</v>
      </c>
      <c r="O38" s="39">
        <f t="shared" si="16"/>
        <v>0.78018243099912787</v>
      </c>
    </row>
    <row r="39" spans="1:15" ht="15.6" x14ac:dyDescent="0.3">
      <c r="B39" s="30">
        <f t="shared" si="11"/>
        <v>0.109375</v>
      </c>
      <c r="C39" s="10">
        <f t="shared" si="11"/>
        <v>0.11290322580645161</v>
      </c>
      <c r="D39" s="10">
        <f t="shared" si="11"/>
        <v>9.0909090909090912E-2</v>
      </c>
      <c r="E39" s="31">
        <f t="shared" si="11"/>
        <v>0.10344827586206896</v>
      </c>
      <c r="F39" s="30">
        <f t="shared" ref="F39:I39" si="21">F26/F$29</f>
        <v>7.2727272727272724E-2</v>
      </c>
      <c r="G39" s="10">
        <f t="shared" si="21"/>
        <v>0.10526315789473684</v>
      </c>
      <c r="H39" s="10">
        <f t="shared" si="21"/>
        <v>0.10344827586206896</v>
      </c>
      <c r="I39" s="31">
        <f t="shared" si="21"/>
        <v>0.12698412698412698</v>
      </c>
      <c r="K39" s="30">
        <f t="shared" si="13"/>
        <v>0.10415889814440288</v>
      </c>
      <c r="L39" s="31">
        <f t="shared" si="14"/>
        <v>0.10210570836705138</v>
      </c>
      <c r="N39" s="38">
        <f t="shared" si="15"/>
        <v>0.67703283793861868</v>
      </c>
      <c r="O39" s="39">
        <f t="shared" si="16"/>
        <v>0.61263425020230833</v>
      </c>
    </row>
    <row r="40" spans="1:15" ht="15.6" x14ac:dyDescent="0.3">
      <c r="B40" s="30">
        <f t="shared" si="11"/>
        <v>0.140625</v>
      </c>
      <c r="C40" s="10">
        <f t="shared" si="11"/>
        <v>0.16129032258064516</v>
      </c>
      <c r="D40" s="10">
        <f t="shared" si="11"/>
        <v>0.13636363636363635</v>
      </c>
      <c r="E40" s="31">
        <f t="shared" si="11"/>
        <v>0.15517241379310345</v>
      </c>
      <c r="F40" s="30">
        <f t="shared" ref="F40:I40" si="22">F27/F$29</f>
        <v>0.14545454545454545</v>
      </c>
      <c r="G40" s="10">
        <f t="shared" si="22"/>
        <v>0.12280701754385964</v>
      </c>
      <c r="H40" s="10">
        <f t="shared" si="22"/>
        <v>0.10344827586206896</v>
      </c>
      <c r="I40" s="31">
        <f t="shared" si="22"/>
        <v>9.5238095238095233E-2</v>
      </c>
      <c r="K40" s="30">
        <f t="shared" si="13"/>
        <v>0.14836284318434623</v>
      </c>
      <c r="L40" s="31">
        <f t="shared" si="14"/>
        <v>0.11673698352464232</v>
      </c>
      <c r="N40" s="38">
        <f t="shared" si="15"/>
        <v>1.3723562994552025</v>
      </c>
      <c r="O40" s="39">
        <f t="shared" si="16"/>
        <v>0.78797463879133567</v>
      </c>
    </row>
    <row r="41" spans="1:15" ht="15.6" x14ac:dyDescent="0.3">
      <c r="B41" s="32">
        <f t="shared" si="11"/>
        <v>0.140625</v>
      </c>
      <c r="C41" s="33">
        <f>C28/C$29</f>
        <v>0.12903225806451613</v>
      </c>
      <c r="D41" s="33">
        <f t="shared" si="11"/>
        <v>0.13636363636363635</v>
      </c>
      <c r="E41" s="34">
        <f t="shared" si="11"/>
        <v>0.10344827586206896</v>
      </c>
      <c r="F41" s="32">
        <f t="shared" ref="F41" si="23">F28/F$29</f>
        <v>5.4545454545454543E-2</v>
      </c>
      <c r="G41" s="33">
        <f>G28/G$29</f>
        <v>7.0175438596491224E-2</v>
      </c>
      <c r="H41" s="33">
        <f t="shared" ref="H41:I41" si="24">H28/H$29</f>
        <v>0.10344827586206896</v>
      </c>
      <c r="I41" s="34">
        <f t="shared" si="24"/>
        <v>9.5238095238095233E-2</v>
      </c>
      <c r="K41" s="32">
        <f t="shared" si="13"/>
        <v>0.12736729257255536</v>
      </c>
      <c r="L41" s="34">
        <f t="shared" si="14"/>
        <v>8.0851816060527493E-2</v>
      </c>
      <c r="N41" s="40">
        <f t="shared" si="15"/>
        <v>1.0189383405804429</v>
      </c>
      <c r="O41" s="41">
        <f t="shared" si="16"/>
        <v>0.38404612628750556</v>
      </c>
    </row>
    <row r="42" spans="1:15" x14ac:dyDescent="0.3">
      <c r="M42" s="4"/>
    </row>
    <row r="43" spans="1:15" ht="15.6" x14ac:dyDescent="0.3">
      <c r="B43" s="35" t="s">
        <v>38</v>
      </c>
      <c r="C43" s="10">
        <f>SUM(N33:N41)*SUM(M4:M12)</f>
        <v>7.2219026045880099</v>
      </c>
    </row>
    <row r="44" spans="1:15" x14ac:dyDescent="0.3">
      <c r="B44" s="35" t="s">
        <v>41</v>
      </c>
      <c r="C44">
        <f>SUM(O33:O41)*SUM(M4:M12)</f>
        <v>6.7559605485762466</v>
      </c>
    </row>
  </sheetData>
  <mergeCells count="21">
    <mergeCell ref="A15:A19"/>
    <mergeCell ref="F2:F3"/>
    <mergeCell ref="B15:I15"/>
    <mergeCell ref="B16:E17"/>
    <mergeCell ref="F16:I17"/>
    <mergeCell ref="A1:A3"/>
    <mergeCell ref="B1:E1"/>
    <mergeCell ref="B2:B3"/>
    <mergeCell ref="C2:C3"/>
    <mergeCell ref="D2:D3"/>
    <mergeCell ref="E2:E3"/>
    <mergeCell ref="B18:B19"/>
    <mergeCell ref="C18:C19"/>
    <mergeCell ref="D18:D19"/>
    <mergeCell ref="E18:E19"/>
    <mergeCell ref="F18:F19"/>
    <mergeCell ref="J18:J19"/>
    <mergeCell ref="K18:K19"/>
    <mergeCell ref="G18:G19"/>
    <mergeCell ref="H18:H19"/>
    <mergeCell ref="I18:I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050A-118A-4A20-829F-B13D74258F73}">
  <dimension ref="A1:K32"/>
  <sheetViews>
    <sheetView topLeftCell="A14" workbookViewId="0">
      <selection activeCell="H24" sqref="H24"/>
    </sheetView>
  </sheetViews>
  <sheetFormatPr defaultRowHeight="14.4" x14ac:dyDescent="0.3"/>
  <sheetData>
    <row r="1" spans="1:11" x14ac:dyDescent="0.3">
      <c r="A1" t="s">
        <v>42</v>
      </c>
      <c r="B1" t="s">
        <v>47</v>
      </c>
    </row>
    <row r="2" spans="1:11" x14ac:dyDescent="0.3">
      <c r="A2" t="s">
        <v>43</v>
      </c>
      <c r="B2" t="s">
        <v>48</v>
      </c>
    </row>
    <row r="3" spans="1:11" x14ac:dyDescent="0.3">
      <c r="A3" t="s">
        <v>44</v>
      </c>
      <c r="B3" t="s">
        <v>49</v>
      </c>
    </row>
    <row r="4" spans="1:11" x14ac:dyDescent="0.3">
      <c r="A4" t="s">
        <v>45</v>
      </c>
      <c r="B4" t="s">
        <v>50</v>
      </c>
    </row>
    <row r="5" spans="1:11" x14ac:dyDescent="0.3">
      <c r="A5" t="s">
        <v>46</v>
      </c>
      <c r="B5" t="s">
        <v>51</v>
      </c>
    </row>
    <row r="6" spans="1:11" x14ac:dyDescent="0.3">
      <c r="A6" t="s">
        <v>52</v>
      </c>
      <c r="B6" t="s">
        <v>56</v>
      </c>
    </row>
    <row r="7" spans="1:11" x14ac:dyDescent="0.3">
      <c r="A7" t="s">
        <v>53</v>
      </c>
      <c r="B7" t="s">
        <v>57</v>
      </c>
    </row>
    <row r="8" spans="1:11" x14ac:dyDescent="0.3">
      <c r="A8" t="s">
        <v>54</v>
      </c>
      <c r="B8" t="s">
        <v>58</v>
      </c>
    </row>
    <row r="9" spans="1:11" x14ac:dyDescent="0.3">
      <c r="A9" t="s">
        <v>55</v>
      </c>
      <c r="B9" t="s">
        <v>59</v>
      </c>
    </row>
    <row r="11" spans="1:11" x14ac:dyDescent="0.3">
      <c r="A11" s="62"/>
      <c r="B11" s="63" t="s">
        <v>42</v>
      </c>
      <c r="C11" s="63" t="s">
        <v>43</v>
      </c>
      <c r="D11" s="63" t="s">
        <v>44</v>
      </c>
      <c r="E11" s="63" t="s">
        <v>45</v>
      </c>
      <c r="F11" s="63" t="s">
        <v>46</v>
      </c>
      <c r="G11" s="63" t="s">
        <v>52</v>
      </c>
      <c r="H11" s="63" t="s">
        <v>53</v>
      </c>
      <c r="I11" s="63" t="s">
        <v>54</v>
      </c>
      <c r="J11" s="63" t="s">
        <v>55</v>
      </c>
      <c r="K11" s="20" t="s">
        <v>15</v>
      </c>
    </row>
    <row r="12" spans="1:11" x14ac:dyDescent="0.3">
      <c r="A12" s="64" t="s">
        <v>42</v>
      </c>
      <c r="B12" s="65">
        <v>1</v>
      </c>
      <c r="C12" s="66">
        <v>0</v>
      </c>
      <c r="D12" s="66">
        <v>1</v>
      </c>
      <c r="E12" s="66">
        <v>0</v>
      </c>
      <c r="F12" s="66">
        <v>1</v>
      </c>
      <c r="G12" s="66">
        <v>0</v>
      </c>
      <c r="H12" s="66">
        <v>0</v>
      </c>
      <c r="I12" s="66">
        <v>1</v>
      </c>
      <c r="J12" s="67">
        <v>0</v>
      </c>
      <c r="K12" s="22">
        <f>SUM(B12:J12)</f>
        <v>4</v>
      </c>
    </row>
    <row r="13" spans="1:11" x14ac:dyDescent="0.3">
      <c r="A13" s="64" t="s">
        <v>43</v>
      </c>
      <c r="B13" s="68">
        <v>2</v>
      </c>
      <c r="C13" s="69">
        <v>1</v>
      </c>
      <c r="D13" s="69">
        <v>1</v>
      </c>
      <c r="E13" s="69">
        <v>2</v>
      </c>
      <c r="F13" s="69">
        <v>2</v>
      </c>
      <c r="G13" s="69">
        <v>1</v>
      </c>
      <c r="H13" s="69">
        <v>0</v>
      </c>
      <c r="I13" s="69">
        <v>1</v>
      </c>
      <c r="J13" s="70">
        <v>1</v>
      </c>
      <c r="K13" s="22">
        <f t="shared" ref="K13:K20" si="0">SUM(B13:J13)</f>
        <v>11</v>
      </c>
    </row>
    <row r="14" spans="1:11" x14ac:dyDescent="0.3">
      <c r="A14" s="64" t="s">
        <v>44</v>
      </c>
      <c r="B14" s="68">
        <v>1</v>
      </c>
      <c r="C14" s="69">
        <v>1</v>
      </c>
      <c r="D14" s="69">
        <v>1</v>
      </c>
      <c r="E14" s="69">
        <v>2</v>
      </c>
      <c r="F14" s="69">
        <v>2</v>
      </c>
      <c r="G14" s="69">
        <v>1</v>
      </c>
      <c r="H14" s="69">
        <v>1</v>
      </c>
      <c r="I14" s="69">
        <v>2</v>
      </c>
      <c r="J14" s="70">
        <v>1</v>
      </c>
      <c r="K14" s="22">
        <f t="shared" si="0"/>
        <v>12</v>
      </c>
    </row>
    <row r="15" spans="1:11" x14ac:dyDescent="0.3">
      <c r="A15" s="64" t="s">
        <v>45</v>
      </c>
      <c r="B15" s="68">
        <v>2</v>
      </c>
      <c r="C15" s="69">
        <v>0</v>
      </c>
      <c r="D15" s="69">
        <v>0</v>
      </c>
      <c r="E15" s="69">
        <v>1</v>
      </c>
      <c r="F15" s="69">
        <v>2</v>
      </c>
      <c r="G15" s="69">
        <v>1</v>
      </c>
      <c r="H15" s="69">
        <v>1</v>
      </c>
      <c r="I15" s="69">
        <v>2</v>
      </c>
      <c r="J15" s="70">
        <v>0</v>
      </c>
      <c r="K15" s="22">
        <f t="shared" si="0"/>
        <v>9</v>
      </c>
    </row>
    <row r="16" spans="1:11" x14ac:dyDescent="0.3">
      <c r="A16" s="64" t="s">
        <v>46</v>
      </c>
      <c r="B16" s="68">
        <v>1</v>
      </c>
      <c r="C16" s="69">
        <v>0</v>
      </c>
      <c r="D16" s="69">
        <v>0</v>
      </c>
      <c r="E16" s="69">
        <v>0</v>
      </c>
      <c r="F16" s="69">
        <v>1</v>
      </c>
      <c r="G16" s="69">
        <v>1</v>
      </c>
      <c r="H16" s="69">
        <v>0</v>
      </c>
      <c r="I16" s="69">
        <v>1</v>
      </c>
      <c r="J16" s="70">
        <v>0</v>
      </c>
      <c r="K16" s="22">
        <f t="shared" si="0"/>
        <v>4</v>
      </c>
    </row>
    <row r="17" spans="1:11" x14ac:dyDescent="0.3">
      <c r="A17" s="64" t="s">
        <v>52</v>
      </c>
      <c r="B17" s="68">
        <v>2</v>
      </c>
      <c r="C17" s="69">
        <v>1</v>
      </c>
      <c r="D17" s="69">
        <v>1</v>
      </c>
      <c r="E17" s="69">
        <v>1</v>
      </c>
      <c r="F17" s="69">
        <v>1</v>
      </c>
      <c r="G17" s="69">
        <v>1</v>
      </c>
      <c r="H17" s="69">
        <v>1</v>
      </c>
      <c r="I17" s="69">
        <v>2</v>
      </c>
      <c r="J17" s="70">
        <v>0</v>
      </c>
      <c r="K17" s="22">
        <f t="shared" si="0"/>
        <v>10</v>
      </c>
    </row>
    <row r="18" spans="1:11" x14ac:dyDescent="0.3">
      <c r="A18" s="64" t="s">
        <v>53</v>
      </c>
      <c r="B18" s="68">
        <v>2</v>
      </c>
      <c r="C18" s="69">
        <v>2</v>
      </c>
      <c r="D18" s="69">
        <v>1</v>
      </c>
      <c r="E18" s="69">
        <v>1</v>
      </c>
      <c r="F18" s="69">
        <v>2</v>
      </c>
      <c r="G18" s="69">
        <v>1</v>
      </c>
      <c r="H18" s="69">
        <v>1</v>
      </c>
      <c r="I18" s="69">
        <v>2</v>
      </c>
      <c r="J18" s="70">
        <v>0</v>
      </c>
      <c r="K18" s="22">
        <f t="shared" si="0"/>
        <v>12</v>
      </c>
    </row>
    <row r="19" spans="1:11" x14ac:dyDescent="0.3">
      <c r="A19" s="64" t="s">
        <v>54</v>
      </c>
      <c r="B19" s="68">
        <v>1</v>
      </c>
      <c r="C19" s="69">
        <v>1</v>
      </c>
      <c r="D19" s="69">
        <v>0</v>
      </c>
      <c r="E19" s="69">
        <v>0</v>
      </c>
      <c r="F19" s="69">
        <v>1</v>
      </c>
      <c r="G19" s="69">
        <v>0</v>
      </c>
      <c r="H19" s="69">
        <v>0</v>
      </c>
      <c r="I19" s="69">
        <v>1</v>
      </c>
      <c r="J19" s="70">
        <v>0</v>
      </c>
      <c r="K19" s="22">
        <f t="shared" si="0"/>
        <v>4</v>
      </c>
    </row>
    <row r="20" spans="1:11" x14ac:dyDescent="0.3">
      <c r="A20" s="64" t="s">
        <v>55</v>
      </c>
      <c r="B20" s="71">
        <v>2</v>
      </c>
      <c r="C20" s="72">
        <v>1</v>
      </c>
      <c r="D20" s="72">
        <v>1</v>
      </c>
      <c r="E20" s="72">
        <v>2</v>
      </c>
      <c r="F20" s="72">
        <v>2</v>
      </c>
      <c r="G20" s="72">
        <v>2</v>
      </c>
      <c r="H20" s="72">
        <v>2</v>
      </c>
      <c r="I20" s="72">
        <v>2</v>
      </c>
      <c r="J20" s="73">
        <v>1</v>
      </c>
      <c r="K20" s="22">
        <f t="shared" si="0"/>
        <v>15</v>
      </c>
    </row>
    <row r="21" spans="1:11" x14ac:dyDescent="0.3">
      <c r="A21" s="74" t="s">
        <v>15</v>
      </c>
      <c r="B21" s="22">
        <f>SUM(B12:B20)</f>
        <v>14</v>
      </c>
      <c r="C21" s="22">
        <f t="shared" ref="C21:J21" si="1">SUM(C12:C20)</f>
        <v>7</v>
      </c>
      <c r="D21" s="22">
        <f t="shared" si="1"/>
        <v>6</v>
      </c>
      <c r="E21" s="22">
        <f t="shared" si="1"/>
        <v>9</v>
      </c>
      <c r="F21" s="22">
        <f t="shared" si="1"/>
        <v>14</v>
      </c>
      <c r="G21" s="22">
        <f t="shared" si="1"/>
        <v>8</v>
      </c>
      <c r="H21" s="22">
        <f t="shared" si="1"/>
        <v>6</v>
      </c>
      <c r="I21" s="22">
        <f t="shared" si="1"/>
        <v>14</v>
      </c>
      <c r="J21" s="22">
        <f t="shared" si="1"/>
        <v>3</v>
      </c>
    </row>
    <row r="23" spans="1:11" x14ac:dyDescent="0.3">
      <c r="A23" s="75" t="s">
        <v>60</v>
      </c>
      <c r="H23" t="s">
        <v>61</v>
      </c>
    </row>
    <row r="24" spans="1:11" x14ac:dyDescent="0.3">
      <c r="A24" t="str">
        <f>B9</f>
        <v>Уровень доходов населения</v>
      </c>
      <c r="H24" t="s">
        <v>62</v>
      </c>
    </row>
    <row r="25" spans="1:11" x14ac:dyDescent="0.3">
      <c r="A25" t="str">
        <f>B3</f>
        <v>Продуманная рекламная компания</v>
      </c>
    </row>
    <row r="26" spans="1:11" x14ac:dyDescent="0.3">
      <c r="A26" t="str">
        <f>B7</f>
        <v>Своевременность выход на рынок</v>
      </c>
    </row>
    <row r="27" spans="1:11" x14ac:dyDescent="0.3">
      <c r="A27" t="str">
        <f>B2</f>
        <v>Ценовая политика</v>
      </c>
    </row>
    <row r="28" spans="1:11" x14ac:dyDescent="0.3">
      <c r="A28" t="str">
        <f>B6</f>
        <v>Качество предварительных маркетинговых исследований</v>
      </c>
    </row>
    <row r="29" spans="1:11" x14ac:dyDescent="0.3">
      <c r="A29" t="str">
        <f>B4</f>
        <v>Качество товара</v>
      </c>
    </row>
    <row r="30" spans="1:11" x14ac:dyDescent="0.3">
      <c r="A30" t="str">
        <f>B1</f>
        <v>Авторитет проивзодителя</v>
      </c>
    </row>
    <row r="31" spans="1:11" x14ac:dyDescent="0.3">
      <c r="A31" t="str">
        <f>B5</f>
        <v>Уровень конкуренции</v>
      </c>
    </row>
    <row r="32" spans="1:11" x14ac:dyDescent="0.3">
      <c r="A32" t="str">
        <f>B8</f>
        <v>Наличие разветвленной сбытовой сети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2015-06-05T18:19:34Z</dcterms:created>
  <dcterms:modified xsi:type="dcterms:W3CDTF">2019-12-06T15:29:21Z</dcterms:modified>
</cp:coreProperties>
</file>