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\\KUT20FS-02\scinfo23$\230373g\My Documents\MATLAB\ex4i\act\"/>
    </mc:Choice>
  </mc:AlternateContent>
  <xr:revisionPtr revIDLastSave="0" documentId="8_{014DC3EF-3CFA-449E-AB55-F2FE3E1628C0}" xr6:coauthVersionLast="36" xr6:coauthVersionMax="36" xr10:uidLastSave="{00000000-0000-0000-0000-000000000000}"/>
  <bookViews>
    <workbookView xWindow="0" yWindow="0" windowWidth="21570" windowHeight="7890" activeTab="3" xr2:uid="{00000000-000D-0000-FFFF-FFFF00000000}"/>
  </bookViews>
  <sheets>
    <sheet name="group1+11" sheetId="1" r:id="rId1"/>
    <sheet name="group2+10" sheetId="2" r:id="rId2"/>
    <sheet name="group3+9" sheetId="3" r:id="rId3"/>
    <sheet name="group4+8" sheetId="4" r:id="rId4"/>
    <sheet name="group5+6+7" sheetId="5" r:id="rId5"/>
  </sheets>
  <calcPr calcId="191029"/>
</workbook>
</file>

<file path=xl/calcChain.xml><?xml version="1.0" encoding="utf-8"?>
<calcChain xmlns="http://schemas.openxmlformats.org/spreadsheetml/2006/main">
  <c r="G22" i="4" l="1"/>
  <c r="G25" i="4" s="1"/>
  <c r="G26" i="4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C22" i="4"/>
  <c r="D22" i="4" s="1"/>
  <c r="C21" i="4"/>
  <c r="B29" i="4"/>
  <c r="B28" i="4"/>
  <c r="B27" i="4"/>
  <c r="B26" i="4"/>
  <c r="B25" i="4"/>
  <c r="B24" i="4"/>
  <c r="B23" i="4"/>
  <c r="B22" i="4"/>
  <c r="B21" i="4"/>
  <c r="M17" i="4"/>
  <c r="L17" i="4"/>
  <c r="K17" i="4"/>
  <c r="J17" i="4"/>
  <c r="I17" i="4"/>
  <c r="H17" i="4"/>
  <c r="G17" i="4"/>
  <c r="F17" i="4"/>
  <c r="E17" i="4"/>
  <c r="D17" i="4"/>
  <c r="C17" i="4"/>
  <c r="B17" i="4"/>
  <c r="E14" i="4"/>
  <c r="C16" i="4"/>
  <c r="M16" i="4"/>
  <c r="L16" i="4"/>
  <c r="K16" i="4"/>
  <c r="J16" i="4"/>
  <c r="I16" i="4"/>
  <c r="H16" i="4"/>
  <c r="G16" i="4"/>
  <c r="F16" i="4"/>
  <c r="E16" i="4"/>
  <c r="D16" i="4"/>
  <c r="B16" i="4"/>
  <c r="M15" i="4"/>
  <c r="L15" i="4"/>
  <c r="K15" i="4"/>
  <c r="J15" i="4"/>
  <c r="I15" i="4"/>
  <c r="H15" i="4"/>
  <c r="G14" i="4"/>
  <c r="F14" i="4"/>
  <c r="G15" i="4"/>
  <c r="F15" i="4"/>
  <c r="E15" i="4"/>
  <c r="D15" i="4"/>
  <c r="C15" i="4"/>
  <c r="B15" i="4"/>
  <c r="B14" i="4"/>
  <c r="M14" i="4"/>
  <c r="L14" i="4"/>
  <c r="K14" i="4"/>
  <c r="J14" i="4"/>
  <c r="I14" i="4"/>
  <c r="H14" i="4"/>
  <c r="D14" i="4"/>
  <c r="C14" i="4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D23" i="4" l="1"/>
  <c r="C31" i="4"/>
  <c r="C32" i="4"/>
  <c r="C33" i="4" s="1"/>
  <c r="C34" i="4" s="1"/>
  <c r="D21" i="4"/>
  <c r="B31" i="4"/>
  <c r="B32" i="4"/>
  <c r="B33" i="4" s="1"/>
  <c r="B34" i="4" s="1"/>
  <c r="D31" i="4"/>
  <c r="D32" i="4"/>
  <c r="D33" i="4" s="1"/>
  <c r="D34" i="4" s="1"/>
</calcChain>
</file>

<file path=xl/sharedStrings.xml><?xml version="1.0" encoding="utf-8"?>
<sst xmlns="http://schemas.openxmlformats.org/spreadsheetml/2006/main" count="125" uniqueCount="23">
  <si>
    <t>目標刺激：円</t>
  </si>
  <si>
    <t>目標刺激：円+棒</t>
  </si>
  <si>
    <t>目標刺激あり(円+棒の中に円)</t>
  </si>
  <si>
    <t>目標刺激なし(円+棒のみ)</t>
  </si>
  <si>
    <t>目標刺激あり(円の中に円+棒)</t>
  </si>
  <si>
    <t>目標刺激なし(円のみ)</t>
  </si>
  <si>
    <t>参加者番号</t>
  </si>
  <si>
    <t>反応時間の平均値</t>
  </si>
  <si>
    <t>（不偏）分散</t>
  </si>
  <si>
    <t>標準偏差</t>
  </si>
  <si>
    <t>標準誤差</t>
  </si>
  <si>
    <t>表示形式は「自動」にしてください。左上の「123」と書かれている場所で変更できます。</t>
  </si>
  <si>
    <t>回帰直線の傾き（目標刺激あり条件）</t>
  </si>
  <si>
    <t>傾きの差</t>
  </si>
  <si>
    <r>
      <rPr>
        <i/>
        <sz val="10"/>
        <color rgb="FF000000"/>
        <rFont val="Arial, sans-serif"/>
      </rPr>
      <t xml:space="preserve">t </t>
    </r>
    <r>
      <rPr>
        <sz val="10"/>
        <color rgb="FF000000"/>
        <rFont val="Arial, sans-serif"/>
      </rPr>
      <t>値</t>
    </r>
  </si>
  <si>
    <t>有意確率</t>
  </si>
  <si>
    <t>TDIST</t>
  </si>
  <si>
    <t>TTEST</t>
  </si>
  <si>
    <t>傾きの平均値</t>
  </si>
  <si>
    <r>
      <rPr>
        <i/>
        <sz val="10"/>
        <color rgb="FF000000"/>
        <rFont val="Arial, sans-serif"/>
      </rPr>
      <t xml:space="preserve">t </t>
    </r>
    <r>
      <rPr>
        <sz val="10"/>
        <color rgb="FF000000"/>
        <rFont val="Arial, sans-serif"/>
      </rPr>
      <t>値</t>
    </r>
  </si>
  <si>
    <r>
      <rPr>
        <i/>
        <sz val="10"/>
        <color rgb="FF000000"/>
        <rFont val="Arial, sans-serif"/>
      </rPr>
      <t xml:space="preserve">t </t>
    </r>
    <r>
      <rPr>
        <sz val="10"/>
        <color rgb="FF000000"/>
        <rFont val="Arial, sans-serif"/>
      </rPr>
      <t>値</t>
    </r>
  </si>
  <si>
    <r>
      <rPr>
        <i/>
        <sz val="10"/>
        <color rgb="FF000000"/>
        <rFont val="Arial, sans-serif"/>
      </rPr>
      <t xml:space="preserve">t </t>
    </r>
    <r>
      <rPr>
        <sz val="10"/>
        <color rgb="FF000000"/>
        <rFont val="Arial, sans-serif"/>
      </rPr>
      <t>値</t>
    </r>
  </si>
  <si>
    <r>
      <rPr>
        <i/>
        <sz val="10"/>
        <color rgb="FF000000"/>
        <rFont val="Arial, sans-serif"/>
      </rPr>
      <t xml:space="preserve">t </t>
    </r>
    <r>
      <rPr>
        <sz val="10"/>
        <color rgb="FF000000"/>
        <rFont val="Arial, sans-serif"/>
      </rPr>
      <t>値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</si>
</sst>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"/>
    <numFmt numFmtId="177" formatCode="0.000000000"/>
    <numFmt numFmtId="178" formatCode="0.000000000000"/>
  </numFmts>
  <fonts count="12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'Arial'"/>
    </font>
    <font>
      <sz val="10"/>
      <name val="Liberation Sans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color rgb="FF000000"/>
      <name val="Arial, sans-serif"/>
    </font>
    <font>
      <sz val="10"/>
      <color rgb="FF000000"/>
      <name val="Arial, sans-serif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/>
    <xf numFmtId="0" fontId="3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1" fontId="1" fillId="0" borderId="6" xfId="0" applyNumberFormat="1" applyFont="1" applyBorder="1" applyAlignment="1"/>
    <xf numFmtId="0" fontId="2" fillId="0" borderId="5" xfId="0" applyFont="1" applyBorder="1" applyAlignment="1"/>
    <xf numFmtId="0" fontId="1" fillId="0" borderId="7" xfId="0" applyFont="1" applyBorder="1" applyAlignment="1"/>
    <xf numFmtId="0" fontId="2" fillId="0" borderId="8" xfId="0" applyFont="1" applyBorder="1"/>
    <xf numFmtId="0" fontId="4" fillId="0" borderId="8" xfId="0" applyFont="1" applyBorder="1" applyAlignment="1">
      <alignment horizontal="right"/>
    </xf>
    <xf numFmtId="4" fontId="2" fillId="0" borderId="0" xfId="0" applyNumberFormat="1" applyFont="1"/>
    <xf numFmtId="0" fontId="2" fillId="0" borderId="0" xfId="0" applyFont="1" applyAlignment="1"/>
    <xf numFmtId="0" fontId="1" fillId="0" borderId="9" xfId="0" applyFont="1" applyBorder="1" applyAlignment="1"/>
    <xf numFmtId="0" fontId="2" fillId="0" borderId="10" xfId="0" applyFont="1" applyBorder="1" applyAlignment="1"/>
    <xf numFmtId="0" fontId="0" fillId="2" borderId="11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5" fillId="0" borderId="0" xfId="0" applyFont="1" applyAlignment="1"/>
    <xf numFmtId="0" fontId="1" fillId="0" borderId="0" xfId="0" applyFont="1" applyAlignment="1"/>
    <xf numFmtId="0" fontId="1" fillId="0" borderId="9" xfId="0" applyFont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176" fontId="1" fillId="0" borderId="0" xfId="0" applyNumberFormat="1" applyFont="1" applyAlignment="1">
      <alignment horizontal="right"/>
    </xf>
    <xf numFmtId="177" fontId="1" fillId="0" borderId="6" xfId="0" applyNumberFormat="1" applyFont="1" applyBorder="1" applyAlignment="1"/>
    <xf numFmtId="0" fontId="2" fillId="0" borderId="0" xfId="0" applyFont="1"/>
    <xf numFmtId="177" fontId="1" fillId="0" borderId="7" xfId="0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10" fontId="1" fillId="0" borderId="5" xfId="0" applyNumberFormat="1" applyFont="1" applyBorder="1" applyAlignment="1"/>
    <xf numFmtId="178" fontId="1" fillId="0" borderId="11" xfId="0" applyNumberFormat="1" applyFont="1" applyBorder="1" applyAlignment="1"/>
    <xf numFmtId="0" fontId="1" fillId="0" borderId="12" xfId="0" applyFont="1" applyBorder="1" applyAlignment="1"/>
    <xf numFmtId="0" fontId="1" fillId="0" borderId="13" xfId="0" applyFont="1" applyBorder="1" applyAlignment="1"/>
    <xf numFmtId="10" fontId="1" fillId="0" borderId="0" xfId="0" applyNumberFormat="1" applyFont="1" applyAlignment="1"/>
    <xf numFmtId="1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  <xf numFmtId="11" fontId="6" fillId="0" borderId="0" xfId="0" applyNumberFormat="1" applyFont="1" applyAlignment="1">
      <alignment horizontal="right"/>
    </xf>
    <xf numFmtId="0" fontId="7" fillId="0" borderId="0" xfId="0" applyFont="1"/>
    <xf numFmtId="0" fontId="1" fillId="0" borderId="9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2" fillId="0" borderId="7" xfId="0" applyFont="1" applyBorder="1" applyAlignment="1"/>
    <xf numFmtId="0" fontId="2" fillId="0" borderId="9" xfId="0" applyFont="1" applyBorder="1" applyAlignment="1"/>
    <xf numFmtId="0" fontId="2" fillId="0" borderId="7" xfId="0" applyFont="1" applyBorder="1"/>
    <xf numFmtId="0" fontId="1" fillId="0" borderId="11" xfId="0" applyFont="1" applyBorder="1" applyAlignment="1"/>
    <xf numFmtId="0" fontId="1" fillId="0" borderId="1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1" fillId="0" borderId="2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11" fillId="0" borderId="6" xfId="0" applyFont="1" applyBorder="1" applyAlignment="1">
      <alignment horizontal="right"/>
    </xf>
    <xf numFmtId="176" fontId="0" fillId="2" borderId="11" xfId="0" applyNumberFormat="1" applyFont="1" applyFill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8147410941662"/>
          <c:y val="2.389048307737043E-2"/>
          <c:w val="0.8648635170603674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'group4+8'!$B$2:$D$2</c:f>
              <c:strCache>
                <c:ptCount val="3"/>
                <c:pt idx="0">
                  <c:v>目標刺激あり(円+棒の中に円)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'group4+8'!$B$17:$D$17</c:f>
                <c:numCache>
                  <c:formatCode>General</c:formatCode>
                  <c:ptCount val="3"/>
                  <c:pt idx="0">
                    <c:v>37.486458460372539</c:v>
                  </c:pt>
                  <c:pt idx="1">
                    <c:v>55.315509177404806</c:v>
                  </c:pt>
                  <c:pt idx="2">
                    <c:v>75.334623882750989</c:v>
                  </c:pt>
                </c:numCache>
              </c:numRef>
            </c:plus>
            <c:minus>
              <c:numRef>
                <c:f>'group4+8'!$B$17:$D$17</c:f>
                <c:numCache>
                  <c:formatCode>General</c:formatCode>
                  <c:ptCount val="3"/>
                  <c:pt idx="0">
                    <c:v>37.486458460372539</c:v>
                  </c:pt>
                  <c:pt idx="1">
                    <c:v>55.315509177404806</c:v>
                  </c:pt>
                  <c:pt idx="2">
                    <c:v>75.334623882750989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'group4+8'!$B$3:$D$3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 formatCode="0">
                  <c:v>16</c:v>
                </c:pt>
              </c:numCache>
            </c:numRef>
          </c:xVal>
          <c:yVal>
            <c:numRef>
              <c:f>'group4+8'!$B$14:$D$14</c:f>
              <c:numCache>
                <c:formatCode>General</c:formatCode>
                <c:ptCount val="3"/>
                <c:pt idx="0">
                  <c:v>840.88888888888891</c:v>
                </c:pt>
                <c:pt idx="1">
                  <c:v>969.33333333333337</c:v>
                </c:pt>
                <c:pt idx="2">
                  <c:v>1183.3333333333333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A1-48F7-BD31-25197CAE6934}"/>
            </c:ext>
          </c:extLst>
        </c:ser>
        <c:ser>
          <c:idx val="1"/>
          <c:order val="1"/>
          <c:tx>
            <c:strRef>
              <c:f>'group4+8'!$E$2:$G$2</c:f>
              <c:strCache>
                <c:ptCount val="3"/>
                <c:pt idx="0">
                  <c:v>目標刺激なし(円+棒のみ)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'group4+8'!$E$17:$G$17</c:f>
                <c:numCache>
                  <c:formatCode>General</c:formatCode>
                  <c:ptCount val="3"/>
                  <c:pt idx="0">
                    <c:v>35.404583995596333</c:v>
                  </c:pt>
                  <c:pt idx="1">
                    <c:v>74.021956202197188</c:v>
                  </c:pt>
                  <c:pt idx="2">
                    <c:v>191.30121036318553</c:v>
                  </c:pt>
                </c:numCache>
              </c:numRef>
            </c:plus>
            <c:minus>
              <c:numRef>
                <c:f>'group4+8'!$E$17:$G$17</c:f>
                <c:numCache>
                  <c:formatCode>General</c:formatCode>
                  <c:ptCount val="3"/>
                  <c:pt idx="0">
                    <c:v>35.404583995596333</c:v>
                  </c:pt>
                  <c:pt idx="1">
                    <c:v>74.021956202197188</c:v>
                  </c:pt>
                  <c:pt idx="2">
                    <c:v>191.30121036318553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'group4+8'!$E$3:$G$3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'group4+8'!$E$14:$G$14</c:f>
              <c:numCache>
                <c:formatCode>General</c:formatCode>
                <c:ptCount val="3"/>
                <c:pt idx="0">
                  <c:v>876.11111111111109</c:v>
                </c:pt>
                <c:pt idx="1">
                  <c:v>1095.3333333333333</c:v>
                </c:pt>
                <c:pt idx="2">
                  <c:v>1286.6666666666667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A1-48F7-BD31-25197CAE6934}"/>
            </c:ext>
          </c:extLst>
        </c:ser>
        <c:ser>
          <c:idx val="2"/>
          <c:order val="2"/>
          <c:tx>
            <c:strRef>
              <c:f>'group4+8'!$H$2:$J$2</c:f>
              <c:strCache>
                <c:ptCount val="3"/>
                <c:pt idx="0">
                  <c:v>目標刺激あり(円の中に円+棒)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'group4+8'!$H$17:$J$17</c:f>
                <c:numCache>
                  <c:formatCode>General</c:formatCode>
                  <c:ptCount val="3"/>
                  <c:pt idx="0">
                    <c:v>52.932084368136827</c:v>
                  </c:pt>
                  <c:pt idx="1">
                    <c:v>106.34639418219855</c:v>
                  </c:pt>
                  <c:pt idx="2">
                    <c:v>124.62374236273693</c:v>
                  </c:pt>
                </c:numCache>
              </c:numRef>
            </c:plus>
            <c:minus>
              <c:numRef>
                <c:f>'group4+8'!$H$17:$J$17</c:f>
                <c:numCache>
                  <c:formatCode>General</c:formatCode>
                  <c:ptCount val="3"/>
                  <c:pt idx="0">
                    <c:v>52.932084368136827</c:v>
                  </c:pt>
                  <c:pt idx="1">
                    <c:v>106.34639418219855</c:v>
                  </c:pt>
                  <c:pt idx="2">
                    <c:v>124.62374236273693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'group4+8'!$H$3:$J$3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'group4+8'!$H$14:$J$14</c:f>
              <c:numCache>
                <c:formatCode>General</c:formatCode>
                <c:ptCount val="3"/>
                <c:pt idx="0">
                  <c:v>798.66666666666663</c:v>
                </c:pt>
                <c:pt idx="1">
                  <c:v>889.66666666666663</c:v>
                </c:pt>
                <c:pt idx="2">
                  <c:v>887.77777777777783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A1-48F7-BD31-25197CAE6934}"/>
            </c:ext>
          </c:extLst>
        </c:ser>
        <c:ser>
          <c:idx val="3"/>
          <c:order val="3"/>
          <c:tx>
            <c:strRef>
              <c:f>'group4+8'!$K$2:$M$2</c:f>
              <c:strCache>
                <c:ptCount val="3"/>
                <c:pt idx="0">
                  <c:v>目標刺激なし(円のみ)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'group4+8'!$K$17:$M$17</c:f>
                <c:numCache>
                  <c:formatCode>General</c:formatCode>
                  <c:ptCount val="3"/>
                  <c:pt idx="0">
                    <c:v>42.091500857589345</c:v>
                  </c:pt>
                  <c:pt idx="1">
                    <c:v>37.42020316537949</c:v>
                  </c:pt>
                  <c:pt idx="2">
                    <c:v>48.685245058639175</c:v>
                  </c:pt>
                </c:numCache>
              </c:numRef>
            </c:plus>
            <c:minus>
              <c:numRef>
                <c:f>'group4+8'!$K$17:$M$17</c:f>
                <c:numCache>
                  <c:formatCode>General</c:formatCode>
                  <c:ptCount val="3"/>
                  <c:pt idx="0">
                    <c:v>42.091500857589345</c:v>
                  </c:pt>
                  <c:pt idx="1">
                    <c:v>37.42020316537949</c:v>
                  </c:pt>
                  <c:pt idx="2">
                    <c:v>48.685245058639175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'group4+8'!$K$3:$M$3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'group4+8'!$K$14:$M$14</c:f>
              <c:numCache>
                <c:formatCode>General</c:formatCode>
                <c:ptCount val="3"/>
                <c:pt idx="0">
                  <c:v>766</c:v>
                </c:pt>
                <c:pt idx="1">
                  <c:v>781.22222222222217</c:v>
                </c:pt>
                <c:pt idx="2">
                  <c:v>839.44444444444446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A1-48F7-BD31-25197CAE6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473519"/>
        <c:axId val="812564943"/>
      </c:scatterChart>
      <c:valAx>
        <c:axId val="90247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set</a:t>
                </a:r>
                <a:r>
                  <a:rPr lang="en-US" altLang="ja-JP" baseline="0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2564943"/>
        <c:crosses val="autoZero"/>
        <c:crossBetween val="midCat"/>
      </c:valAx>
      <c:valAx>
        <c:axId val="8125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average</a:t>
                </a:r>
                <a:r>
                  <a:rPr lang="en-US" altLang="ja-JP" baseline="0"/>
                  <a:t> response time[ms]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2473519"/>
        <c:crosses val="autoZero"/>
        <c:crossBetween val="midCat"/>
      </c:valAx>
      <c:spPr>
        <a:noFill/>
        <a:ln>
          <a:solidFill>
            <a:schemeClr val="accent6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18</xdr:row>
      <xdr:rowOff>114300</xdr:rowOff>
    </xdr:from>
    <xdr:to>
      <xdr:col>12</xdr:col>
      <xdr:colOff>695325</xdr:colOff>
      <xdr:row>37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E9B06D4-034E-4231-AA72-E5C743258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Q38"/>
  <sheetViews>
    <sheetView workbookViewId="0"/>
  </sheetViews>
  <sheetFormatPr defaultColWidth="14.42578125" defaultRowHeight="15.75" customHeight="1"/>
  <cols>
    <col min="1" max="1" width="17.28515625" customWidth="1"/>
    <col min="2" max="13" width="15" customWidth="1"/>
  </cols>
  <sheetData>
    <row r="1" spans="1:17" ht="12.75">
      <c r="A1" s="1"/>
      <c r="B1" s="42" t="s">
        <v>0</v>
      </c>
      <c r="C1" s="43"/>
      <c r="D1" s="43"/>
      <c r="E1" s="43"/>
      <c r="F1" s="43"/>
      <c r="G1" s="44"/>
      <c r="H1" s="45" t="s">
        <v>1</v>
      </c>
      <c r="I1" s="43"/>
      <c r="J1" s="43"/>
      <c r="K1" s="43"/>
      <c r="L1" s="43"/>
      <c r="M1" s="44"/>
    </row>
    <row r="2" spans="1:17" ht="12.75">
      <c r="A2" s="2"/>
      <c r="B2" s="42" t="s">
        <v>2</v>
      </c>
      <c r="C2" s="43"/>
      <c r="D2" s="44"/>
      <c r="E2" s="45" t="s">
        <v>3</v>
      </c>
      <c r="F2" s="43"/>
      <c r="G2" s="44"/>
      <c r="H2" s="45" t="s">
        <v>4</v>
      </c>
      <c r="I2" s="43"/>
      <c r="J2" s="43"/>
      <c r="K2" s="42" t="s">
        <v>5</v>
      </c>
      <c r="L2" s="43"/>
      <c r="M2" s="44"/>
    </row>
    <row r="3" spans="1:17" ht="12.75">
      <c r="A3" s="3" t="s">
        <v>6</v>
      </c>
      <c r="B3" s="4">
        <v>4</v>
      </c>
      <c r="C3" s="5">
        <v>8</v>
      </c>
      <c r="D3" s="6">
        <v>16</v>
      </c>
      <c r="E3" s="5">
        <v>4</v>
      </c>
      <c r="F3" s="5">
        <v>8</v>
      </c>
      <c r="G3" s="5">
        <v>16</v>
      </c>
      <c r="H3" s="5">
        <v>4</v>
      </c>
      <c r="I3" s="5">
        <v>8</v>
      </c>
      <c r="J3" s="5">
        <v>16</v>
      </c>
      <c r="K3" s="5">
        <v>4</v>
      </c>
      <c r="L3" s="5">
        <v>8</v>
      </c>
      <c r="M3" s="5">
        <v>16</v>
      </c>
    </row>
    <row r="4" spans="1:17" ht="18" customHeight="1">
      <c r="A4" s="1">
        <v>1230310</v>
      </c>
      <c r="B4" s="7">
        <v>1074</v>
      </c>
      <c r="C4" s="8">
        <v>1329</v>
      </c>
      <c r="D4" s="8">
        <v>2079</v>
      </c>
      <c r="E4" s="8">
        <v>1232</v>
      </c>
      <c r="F4" s="8">
        <v>1329</v>
      </c>
      <c r="G4" s="8">
        <v>2079</v>
      </c>
      <c r="H4" s="8">
        <v>896</v>
      </c>
      <c r="I4" s="8">
        <v>1074</v>
      </c>
      <c r="J4" s="8">
        <v>1023</v>
      </c>
      <c r="K4" s="8">
        <v>867</v>
      </c>
      <c r="L4" s="8">
        <v>1112</v>
      </c>
      <c r="M4" s="8">
        <v>1178</v>
      </c>
      <c r="N4" s="9"/>
    </row>
    <row r="5" spans="1:17" ht="18" customHeight="1">
      <c r="A5" s="8">
        <v>1230325</v>
      </c>
      <c r="B5" s="8">
        <v>692</v>
      </c>
      <c r="C5" s="8">
        <v>664</v>
      </c>
      <c r="D5" s="8">
        <v>681</v>
      </c>
      <c r="E5" s="8">
        <v>711</v>
      </c>
      <c r="F5" s="8">
        <v>993</v>
      </c>
      <c r="G5" s="8">
        <v>1129</v>
      </c>
      <c r="H5" s="8">
        <v>699</v>
      </c>
      <c r="I5" s="8">
        <v>790</v>
      </c>
      <c r="J5" s="8">
        <v>1129</v>
      </c>
      <c r="K5" s="8">
        <v>711</v>
      </c>
      <c r="L5" s="8">
        <v>993</v>
      </c>
      <c r="M5" s="8">
        <v>1129</v>
      </c>
      <c r="N5" s="10"/>
    </row>
    <row r="6" spans="1:17" ht="18" customHeight="1">
      <c r="A6" s="8">
        <v>1230355</v>
      </c>
      <c r="B6" s="8">
        <v>796</v>
      </c>
      <c r="C6" s="8">
        <v>845</v>
      </c>
      <c r="D6" s="8">
        <v>1085</v>
      </c>
      <c r="E6" s="8">
        <v>714</v>
      </c>
      <c r="F6" s="8">
        <v>802</v>
      </c>
      <c r="G6" s="8">
        <v>784</v>
      </c>
      <c r="H6" s="8">
        <v>705</v>
      </c>
      <c r="I6" s="8">
        <v>714</v>
      </c>
      <c r="J6" s="8">
        <v>722</v>
      </c>
      <c r="K6" s="8">
        <v>905</v>
      </c>
      <c r="L6" s="8">
        <v>1151</v>
      </c>
      <c r="M6" s="8">
        <v>1406</v>
      </c>
      <c r="N6" s="9"/>
      <c r="O6" s="11"/>
    </row>
    <row r="7" spans="1:17" ht="18" customHeight="1">
      <c r="A7" s="8">
        <v>1230360</v>
      </c>
      <c r="B7" s="8">
        <v>727</v>
      </c>
      <c r="C7" s="8">
        <v>818</v>
      </c>
      <c r="D7" s="8">
        <v>1079</v>
      </c>
      <c r="E7" s="8">
        <v>746</v>
      </c>
      <c r="F7" s="8">
        <v>731</v>
      </c>
      <c r="G7" s="8">
        <v>744</v>
      </c>
      <c r="H7" s="8">
        <v>651</v>
      </c>
      <c r="I7" s="8">
        <v>710</v>
      </c>
      <c r="J7" s="8">
        <v>748</v>
      </c>
      <c r="K7" s="8">
        <v>811</v>
      </c>
      <c r="L7" s="8">
        <v>943</v>
      </c>
      <c r="M7" s="8">
        <v>1239</v>
      </c>
      <c r="O7" s="12"/>
      <c r="P7" s="12"/>
    </row>
    <row r="8" spans="1:17" ht="18" customHeight="1">
      <c r="A8" s="8">
        <v>1220328</v>
      </c>
      <c r="B8" s="8">
        <v>1463</v>
      </c>
      <c r="C8" s="8">
        <v>1475</v>
      </c>
      <c r="D8" s="8"/>
      <c r="E8" s="8"/>
      <c r="F8" s="8"/>
      <c r="G8" s="8"/>
      <c r="H8" s="8"/>
      <c r="I8" s="8"/>
      <c r="J8" s="8"/>
      <c r="K8" s="8"/>
      <c r="L8" s="8"/>
      <c r="M8" s="8"/>
      <c r="N8" s="12"/>
      <c r="O8" s="12"/>
      <c r="Q8" s="12"/>
    </row>
    <row r="9" spans="1:17" ht="18" customHeight="1">
      <c r="A9" s="8">
        <v>1230390</v>
      </c>
      <c r="B9" s="8">
        <v>1057</v>
      </c>
      <c r="C9" s="8">
        <v>1276</v>
      </c>
      <c r="D9" s="8">
        <v>1312</v>
      </c>
      <c r="E9" s="8">
        <v>1356</v>
      </c>
      <c r="F9" s="8">
        <v>1276</v>
      </c>
      <c r="G9" s="8">
        <v>1691</v>
      </c>
      <c r="H9" s="8">
        <v>930</v>
      </c>
      <c r="I9" s="8">
        <v>1001</v>
      </c>
      <c r="J9" s="8">
        <v>1040</v>
      </c>
      <c r="K9" s="8">
        <v>1063</v>
      </c>
      <c r="L9" s="8">
        <v>844</v>
      </c>
      <c r="M9" s="8">
        <v>972</v>
      </c>
      <c r="N9" s="12"/>
      <c r="O9" s="12"/>
    </row>
    <row r="10" spans="1:17" ht="18" customHeight="1">
      <c r="A10" s="8">
        <v>1230346</v>
      </c>
      <c r="B10" s="8">
        <v>1049</v>
      </c>
      <c r="C10" s="8">
        <v>1100</v>
      </c>
      <c r="D10" s="8">
        <v>1357</v>
      </c>
      <c r="E10" s="8">
        <v>1057</v>
      </c>
      <c r="F10" s="8">
        <v>1324</v>
      </c>
      <c r="G10" s="8">
        <v>1763</v>
      </c>
      <c r="H10" s="8">
        <v>972</v>
      </c>
      <c r="I10" s="8">
        <v>914</v>
      </c>
      <c r="J10" s="8">
        <v>862</v>
      </c>
      <c r="K10" s="8">
        <v>872</v>
      </c>
      <c r="L10" s="8">
        <v>830</v>
      </c>
      <c r="M10" s="8">
        <v>887</v>
      </c>
      <c r="O10" s="12"/>
    </row>
    <row r="11" spans="1:17" ht="18" customHeight="1">
      <c r="A11" s="8">
        <v>1230330</v>
      </c>
      <c r="B11" s="8">
        <v>773</v>
      </c>
      <c r="C11" s="8">
        <v>898</v>
      </c>
      <c r="D11" s="8">
        <v>901</v>
      </c>
      <c r="E11" s="8">
        <v>796</v>
      </c>
      <c r="F11" s="8">
        <v>1124</v>
      </c>
      <c r="G11" s="8">
        <v>1262</v>
      </c>
      <c r="H11" s="8">
        <v>728</v>
      </c>
      <c r="I11" s="8">
        <v>667</v>
      </c>
      <c r="J11" s="8">
        <v>714</v>
      </c>
      <c r="K11" s="8">
        <v>619</v>
      </c>
      <c r="L11" s="8">
        <v>639</v>
      </c>
      <c r="M11" s="8">
        <v>615</v>
      </c>
      <c r="O11" s="12"/>
    </row>
    <row r="12" spans="1:17" ht="18" customHeight="1">
      <c r="A12" s="8">
        <v>1230338</v>
      </c>
      <c r="B12" s="8">
        <v>800</v>
      </c>
      <c r="C12" s="8">
        <v>771</v>
      </c>
      <c r="D12" s="8">
        <v>871</v>
      </c>
      <c r="E12" s="8">
        <v>577</v>
      </c>
      <c r="F12" s="8">
        <v>694</v>
      </c>
      <c r="G12" s="12">
        <v>703</v>
      </c>
      <c r="H12" s="13">
        <v>633</v>
      </c>
      <c r="I12" s="12">
        <v>738</v>
      </c>
      <c r="J12" s="13">
        <v>617</v>
      </c>
      <c r="K12" s="8">
        <v>577</v>
      </c>
      <c r="L12" s="8">
        <v>694</v>
      </c>
      <c r="M12" s="8">
        <v>703</v>
      </c>
      <c r="O12" s="12"/>
    </row>
    <row r="13" spans="1:17" ht="18" customHeight="1">
      <c r="A13" s="8">
        <v>1230378</v>
      </c>
      <c r="B13" s="14">
        <v>1001</v>
      </c>
      <c r="C13" s="8">
        <v>937</v>
      </c>
      <c r="D13" s="8">
        <v>1222</v>
      </c>
      <c r="E13" s="8">
        <v>1073</v>
      </c>
      <c r="F13" s="8">
        <v>1390</v>
      </c>
      <c r="G13" s="8">
        <v>1868</v>
      </c>
      <c r="H13" s="8">
        <v>844</v>
      </c>
      <c r="I13" s="8">
        <v>850</v>
      </c>
      <c r="J13" s="8">
        <v>914</v>
      </c>
      <c r="K13" s="8">
        <v>785</v>
      </c>
      <c r="L13" s="8">
        <v>819</v>
      </c>
      <c r="M13" s="8">
        <v>835</v>
      </c>
      <c r="O13" s="12"/>
    </row>
    <row r="14" spans="1:17" ht="12.75">
      <c r="A14" s="5" t="s">
        <v>7</v>
      </c>
      <c r="B14" s="8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O14" s="12"/>
    </row>
    <row r="15" spans="1:17" ht="12.75">
      <c r="A15" s="5" t="s">
        <v>8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7" ht="12.75">
      <c r="A16" s="5" t="s">
        <v>9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4" ht="12.75">
      <c r="A17" s="5" t="s">
        <v>10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4" ht="12.75">
      <c r="A18" s="1"/>
      <c r="B18" s="17" t="s">
        <v>11</v>
      </c>
      <c r="C18" s="1"/>
      <c r="D18" s="1"/>
      <c r="F18" s="18"/>
      <c r="G18" s="18"/>
      <c r="H18" s="18"/>
      <c r="I18" s="18"/>
      <c r="J18" s="1"/>
      <c r="K18" s="18"/>
      <c r="L18" s="18"/>
      <c r="M18" s="18"/>
    </row>
    <row r="19" spans="1:14" ht="12.75">
      <c r="A19" s="46" t="s">
        <v>12</v>
      </c>
      <c r="B19" s="47"/>
      <c r="C19" s="47"/>
      <c r="D19" s="1"/>
      <c r="E19" s="17"/>
      <c r="F19" s="18"/>
      <c r="G19" s="18"/>
      <c r="H19" s="18"/>
      <c r="I19" s="18"/>
      <c r="J19" s="1"/>
      <c r="K19" s="18"/>
      <c r="L19" s="18"/>
      <c r="M19" s="18"/>
    </row>
    <row r="20" spans="1:14" ht="12.75">
      <c r="A20" s="5" t="s">
        <v>6</v>
      </c>
      <c r="B20" s="5" t="s">
        <v>0</v>
      </c>
      <c r="C20" s="5" t="s">
        <v>1</v>
      </c>
      <c r="D20" s="5" t="s">
        <v>13</v>
      </c>
      <c r="E20" s="18"/>
      <c r="J20" s="12"/>
      <c r="K20" s="18"/>
      <c r="L20" s="1"/>
      <c r="M20" s="18"/>
      <c r="N20" s="12"/>
    </row>
    <row r="21" spans="1:14" ht="14.25" customHeight="1">
      <c r="A21" s="19">
        <v>1230310</v>
      </c>
      <c r="B21" s="20"/>
      <c r="C21" s="20"/>
      <c r="D21" s="20"/>
      <c r="E21" s="1"/>
      <c r="F21" s="1"/>
      <c r="L21" s="21"/>
      <c r="M21" s="18"/>
    </row>
    <row r="22" spans="1:14" ht="14.25" customHeight="1">
      <c r="A22" s="19">
        <v>1230325</v>
      </c>
      <c r="B22" s="20"/>
      <c r="C22" s="20"/>
      <c r="D22" s="20"/>
      <c r="E22" s="1"/>
      <c r="F22" s="5" t="s">
        <v>14</v>
      </c>
      <c r="G22" s="22"/>
      <c r="H22" s="12"/>
      <c r="I22" s="23"/>
      <c r="L22" s="18"/>
      <c r="M22" s="18"/>
    </row>
    <row r="23" spans="1:14" ht="14.25" customHeight="1">
      <c r="A23" s="19">
        <v>1230355</v>
      </c>
      <c r="B23" s="20"/>
      <c r="C23" s="24"/>
      <c r="D23" s="20"/>
      <c r="E23" s="18"/>
      <c r="H23" s="12"/>
      <c r="I23" s="25"/>
      <c r="L23" s="25"/>
      <c r="M23" s="18"/>
    </row>
    <row r="24" spans="1:14" ht="14.25" customHeight="1">
      <c r="A24" s="19">
        <v>1230360</v>
      </c>
      <c r="B24" s="20"/>
      <c r="C24" s="24"/>
      <c r="D24" s="20"/>
      <c r="E24" s="18"/>
      <c r="F24" s="4" t="s">
        <v>15</v>
      </c>
      <c r="G24" s="26"/>
      <c r="H24" s="18"/>
      <c r="I24" s="18"/>
      <c r="J24" s="18"/>
      <c r="K24" s="1"/>
      <c r="L24" s="18"/>
      <c r="M24" s="18"/>
    </row>
    <row r="25" spans="1:14" ht="14.25" customHeight="1">
      <c r="A25" s="19">
        <v>1220328</v>
      </c>
      <c r="B25" s="20"/>
      <c r="C25" s="20"/>
      <c r="D25" s="20"/>
      <c r="E25" s="1"/>
      <c r="F25" s="4" t="s">
        <v>16</v>
      </c>
      <c r="G25" s="27"/>
      <c r="H25" s="1"/>
      <c r="J25" s="18"/>
      <c r="K25" s="18"/>
      <c r="L25" s="18"/>
      <c r="M25" s="18"/>
    </row>
    <row r="26" spans="1:14" ht="14.25" customHeight="1">
      <c r="A26" s="19">
        <v>1230390</v>
      </c>
      <c r="B26" s="20"/>
      <c r="C26" s="20"/>
      <c r="D26" s="20"/>
      <c r="E26" s="1"/>
      <c r="F26" s="28" t="s">
        <v>17</v>
      </c>
      <c r="G26" s="29"/>
      <c r="H26" s="18"/>
      <c r="I26" s="18"/>
      <c r="K26" s="18"/>
      <c r="L26" s="18"/>
      <c r="M26" s="18"/>
    </row>
    <row r="27" spans="1:14" ht="14.25" customHeight="1">
      <c r="A27" s="19">
        <v>1230346</v>
      </c>
      <c r="B27" s="20"/>
      <c r="C27" s="20"/>
      <c r="D27" s="20"/>
      <c r="E27" s="1"/>
      <c r="H27" s="30"/>
      <c r="I27" s="31"/>
      <c r="J27" s="32"/>
      <c r="K27" s="33"/>
      <c r="L27" s="31"/>
      <c r="M27" s="18"/>
    </row>
    <row r="28" spans="1:14" ht="14.25" customHeight="1">
      <c r="A28" s="19">
        <v>1230330</v>
      </c>
      <c r="B28" s="20"/>
      <c r="C28" s="20"/>
      <c r="D28" s="20"/>
      <c r="E28" s="18"/>
      <c r="G28" s="18"/>
      <c r="H28" s="30"/>
      <c r="I28" s="31"/>
      <c r="J28" s="33"/>
      <c r="K28" s="33"/>
      <c r="L28" s="31"/>
      <c r="M28" s="18"/>
    </row>
    <row r="29" spans="1:14" ht="14.25" customHeight="1">
      <c r="A29" s="19">
        <v>1230338</v>
      </c>
      <c r="B29" s="20"/>
      <c r="C29" s="20"/>
      <c r="D29" s="20"/>
      <c r="E29" s="18"/>
      <c r="G29" s="18"/>
      <c r="H29" s="30"/>
      <c r="I29" s="31"/>
      <c r="J29" s="33"/>
      <c r="K29" s="33"/>
      <c r="L29" s="31"/>
      <c r="M29" s="18"/>
    </row>
    <row r="30" spans="1:14" ht="14.25" customHeight="1">
      <c r="A30" s="19">
        <v>1230378</v>
      </c>
      <c r="B30" s="20"/>
      <c r="C30" s="20"/>
      <c r="D30" s="20"/>
      <c r="E30" s="18"/>
      <c r="G30" s="18"/>
      <c r="H30" s="30"/>
      <c r="I30" s="31"/>
      <c r="J30" s="33"/>
      <c r="K30" s="33"/>
      <c r="L30" s="31"/>
      <c r="M30" s="18"/>
    </row>
    <row r="31" spans="1:14" ht="12.75">
      <c r="A31" s="5" t="s">
        <v>18</v>
      </c>
      <c r="B31" s="15"/>
      <c r="C31" s="15"/>
      <c r="D31" s="15"/>
      <c r="E31" s="18"/>
      <c r="F31" s="18"/>
      <c r="G31" s="34"/>
      <c r="H31" s="34"/>
      <c r="I31" s="1"/>
      <c r="K31" s="18"/>
      <c r="L31" s="18"/>
      <c r="M31" s="18"/>
    </row>
    <row r="32" spans="1:14" ht="12.75">
      <c r="A32" s="5" t="s">
        <v>8</v>
      </c>
      <c r="B32" s="16"/>
      <c r="C32" s="16"/>
      <c r="D32" s="16"/>
      <c r="E32" s="18"/>
      <c r="F32" s="18"/>
      <c r="G32" s="18"/>
      <c r="H32" s="18"/>
      <c r="I32" s="32"/>
      <c r="J32" s="18"/>
      <c r="K32" s="18"/>
      <c r="L32" s="18"/>
      <c r="M32" s="18"/>
    </row>
    <row r="33" spans="1:13" ht="12.75">
      <c r="A33" s="5" t="s">
        <v>9</v>
      </c>
      <c r="B33" s="16"/>
      <c r="C33" s="16"/>
      <c r="D33" s="16"/>
      <c r="E33" s="18"/>
      <c r="F33" s="18"/>
      <c r="H33" s="18"/>
      <c r="I33" s="18"/>
      <c r="J33" s="18"/>
      <c r="K33" s="18"/>
      <c r="L33" s="18"/>
      <c r="M33" s="18"/>
    </row>
    <row r="34" spans="1:13" ht="12.75">
      <c r="A34" s="5" t="s">
        <v>10</v>
      </c>
      <c r="B34" s="16"/>
      <c r="C34" s="16"/>
      <c r="D34" s="16"/>
      <c r="E34" s="1"/>
      <c r="G34" s="1"/>
      <c r="I34" s="1"/>
      <c r="J34" s="1"/>
      <c r="K34" s="1"/>
      <c r="L34" s="18"/>
      <c r="M34" s="18"/>
    </row>
    <row r="35" spans="1:13" ht="12.75">
      <c r="A35" s="18"/>
      <c r="B35" s="18"/>
      <c r="C35" s="18"/>
      <c r="D35" s="18"/>
      <c r="E35" s="1"/>
      <c r="F35" s="1"/>
      <c r="G35" s="1"/>
      <c r="H35" s="1"/>
      <c r="I35" s="1"/>
      <c r="J35" s="1"/>
      <c r="K35" s="1"/>
      <c r="L35" s="18"/>
      <c r="M35" s="18"/>
    </row>
    <row r="36" spans="1:13" ht="12.75">
      <c r="G36" s="1"/>
      <c r="H36" s="1"/>
      <c r="I36" s="1"/>
      <c r="J36" s="1"/>
      <c r="K36" s="1"/>
    </row>
    <row r="37" spans="1:13" ht="12.75">
      <c r="D37" s="18"/>
      <c r="G37" s="1"/>
      <c r="H37" s="1"/>
      <c r="I37" s="1"/>
      <c r="J37" s="1"/>
      <c r="K37" s="1"/>
    </row>
    <row r="38" spans="1:13" ht="12.75">
      <c r="A38" s="35"/>
      <c r="D38" s="18"/>
    </row>
  </sheetData>
  <mergeCells count="7">
    <mergeCell ref="A19:C19"/>
    <mergeCell ref="B1:G1"/>
    <mergeCell ref="H1:M1"/>
    <mergeCell ref="B2:D2"/>
    <mergeCell ref="E2:G2"/>
    <mergeCell ref="H2:J2"/>
    <mergeCell ref="K2:M2"/>
  </mergeCells>
  <phoneticPr fontId="10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8"/>
  <sheetViews>
    <sheetView workbookViewId="0"/>
  </sheetViews>
  <sheetFormatPr defaultColWidth="14.42578125" defaultRowHeight="15.75" customHeight="1"/>
  <cols>
    <col min="1" max="1" width="17.28515625" customWidth="1"/>
    <col min="2" max="13" width="15" customWidth="1"/>
  </cols>
  <sheetData>
    <row r="1" spans="1:17" ht="12.75">
      <c r="A1" s="1"/>
      <c r="B1" s="42" t="s">
        <v>0</v>
      </c>
      <c r="C1" s="43"/>
      <c r="D1" s="43"/>
      <c r="E1" s="43"/>
      <c r="F1" s="43"/>
      <c r="G1" s="44"/>
      <c r="H1" s="45" t="s">
        <v>1</v>
      </c>
      <c r="I1" s="43"/>
      <c r="J1" s="43"/>
      <c r="K1" s="43"/>
      <c r="L1" s="43"/>
      <c r="M1" s="44"/>
    </row>
    <row r="2" spans="1:17" ht="12.75">
      <c r="A2" s="2"/>
      <c r="B2" s="42" t="s">
        <v>2</v>
      </c>
      <c r="C2" s="43"/>
      <c r="D2" s="44"/>
      <c r="E2" s="45" t="s">
        <v>3</v>
      </c>
      <c r="F2" s="43"/>
      <c r="G2" s="44"/>
      <c r="H2" s="45" t="s">
        <v>4</v>
      </c>
      <c r="I2" s="43"/>
      <c r="J2" s="43"/>
      <c r="K2" s="42" t="s">
        <v>5</v>
      </c>
      <c r="L2" s="43"/>
      <c r="M2" s="44"/>
    </row>
    <row r="3" spans="1:17" ht="12.75">
      <c r="A3" s="3" t="s">
        <v>6</v>
      </c>
      <c r="B3" s="4">
        <v>4</v>
      </c>
      <c r="C3" s="5">
        <v>8</v>
      </c>
      <c r="D3" s="6">
        <v>16</v>
      </c>
      <c r="E3" s="5">
        <v>4</v>
      </c>
      <c r="F3" s="5">
        <v>8</v>
      </c>
      <c r="G3" s="5">
        <v>16</v>
      </c>
      <c r="H3" s="5">
        <v>4</v>
      </c>
      <c r="I3" s="5">
        <v>8</v>
      </c>
      <c r="J3" s="5">
        <v>16</v>
      </c>
      <c r="K3" s="5">
        <v>4</v>
      </c>
      <c r="L3" s="5">
        <v>8</v>
      </c>
      <c r="M3" s="5">
        <v>16</v>
      </c>
    </row>
    <row r="4" spans="1:17" ht="18" customHeight="1">
      <c r="A4" s="1">
        <v>1230370</v>
      </c>
      <c r="B4" s="7">
        <v>651</v>
      </c>
      <c r="C4" s="8">
        <v>706</v>
      </c>
      <c r="D4" s="8">
        <v>807</v>
      </c>
      <c r="E4" s="8">
        <v>577</v>
      </c>
      <c r="F4" s="8">
        <v>618</v>
      </c>
      <c r="G4" s="8">
        <v>594</v>
      </c>
      <c r="H4" s="8">
        <v>634</v>
      </c>
      <c r="I4" s="8">
        <v>618</v>
      </c>
      <c r="J4" s="8">
        <v>656</v>
      </c>
      <c r="K4" s="8">
        <v>724</v>
      </c>
      <c r="L4" s="8">
        <v>851</v>
      </c>
      <c r="M4" s="8">
        <v>733</v>
      </c>
      <c r="N4" s="9"/>
    </row>
    <row r="5" spans="1:17" ht="18" customHeight="1">
      <c r="A5" s="8">
        <v>1230290</v>
      </c>
      <c r="B5" s="8">
        <v>909</v>
      </c>
      <c r="C5" s="8">
        <v>1091</v>
      </c>
      <c r="D5" s="8">
        <v>1283</v>
      </c>
      <c r="E5" s="8">
        <v>963</v>
      </c>
      <c r="F5" s="8">
        <v>1091</v>
      </c>
      <c r="G5" s="8">
        <v>1593</v>
      </c>
      <c r="H5" s="8">
        <v>909</v>
      </c>
      <c r="I5" s="8">
        <v>943</v>
      </c>
      <c r="J5" s="8">
        <v>999</v>
      </c>
      <c r="K5" s="8">
        <v>868</v>
      </c>
      <c r="L5" s="8">
        <v>817</v>
      </c>
      <c r="M5" s="8">
        <v>804</v>
      </c>
      <c r="N5" s="10"/>
    </row>
    <row r="6" spans="1:17" ht="18" customHeight="1">
      <c r="A6" s="8">
        <v>1230385</v>
      </c>
      <c r="B6" s="8">
        <v>812</v>
      </c>
      <c r="C6" s="8">
        <v>966</v>
      </c>
      <c r="D6" s="8">
        <v>1126</v>
      </c>
      <c r="E6" s="8">
        <v>913</v>
      </c>
      <c r="F6" s="8">
        <v>702</v>
      </c>
      <c r="G6" s="8">
        <v>1774</v>
      </c>
      <c r="H6" s="8">
        <v>697</v>
      </c>
      <c r="I6" s="8">
        <v>647</v>
      </c>
      <c r="J6" s="8">
        <v>678</v>
      </c>
      <c r="K6" s="8">
        <v>645</v>
      </c>
      <c r="L6" s="8">
        <v>702</v>
      </c>
      <c r="M6" s="8">
        <v>800</v>
      </c>
      <c r="N6" s="9"/>
      <c r="O6" s="11"/>
    </row>
    <row r="7" spans="1:17" ht="18" customHeight="1">
      <c r="A7" s="8">
        <v>1230303</v>
      </c>
      <c r="B7" s="8">
        <v>887</v>
      </c>
      <c r="C7" s="8">
        <v>803</v>
      </c>
      <c r="D7" s="8">
        <v>797</v>
      </c>
      <c r="E7" s="8">
        <v>707</v>
      </c>
      <c r="F7" s="8">
        <v>774</v>
      </c>
      <c r="G7" s="8">
        <v>746</v>
      </c>
      <c r="H7" s="8">
        <v>898</v>
      </c>
      <c r="I7" s="8">
        <v>928</v>
      </c>
      <c r="J7" s="8">
        <v>1086</v>
      </c>
      <c r="K7" s="8">
        <v>898</v>
      </c>
      <c r="L7" s="8">
        <v>1086</v>
      </c>
      <c r="M7" s="8">
        <v>1468</v>
      </c>
      <c r="O7" s="12"/>
      <c r="P7" s="12"/>
    </row>
    <row r="8" spans="1:17" ht="18" customHeight="1">
      <c r="A8" s="8">
        <v>1230354</v>
      </c>
      <c r="B8" s="8">
        <v>758</v>
      </c>
      <c r="C8" s="8">
        <v>979</v>
      </c>
      <c r="D8" s="8">
        <v>1105</v>
      </c>
      <c r="E8" s="8">
        <v>1000</v>
      </c>
      <c r="F8" s="8">
        <v>1307</v>
      </c>
      <c r="G8" s="8">
        <v>1732</v>
      </c>
      <c r="H8" s="8">
        <v>700</v>
      </c>
      <c r="I8" s="8">
        <v>718</v>
      </c>
      <c r="J8" s="8">
        <v>720</v>
      </c>
      <c r="K8" s="8">
        <v>700</v>
      </c>
      <c r="L8" s="8">
        <v>771</v>
      </c>
      <c r="M8" s="8">
        <v>828</v>
      </c>
      <c r="N8" s="12"/>
      <c r="O8" s="12"/>
      <c r="Q8" s="12"/>
    </row>
    <row r="9" spans="1:17" ht="18" customHeight="1">
      <c r="A9" s="8">
        <v>1230285</v>
      </c>
      <c r="B9" s="8">
        <v>808</v>
      </c>
      <c r="C9" s="8">
        <v>1096</v>
      </c>
      <c r="D9" s="8">
        <v>1006</v>
      </c>
      <c r="E9" s="8">
        <v>936</v>
      </c>
      <c r="F9" s="8">
        <v>1376</v>
      </c>
      <c r="G9" s="8">
        <v>1815</v>
      </c>
      <c r="H9" s="8">
        <v>807</v>
      </c>
      <c r="I9" s="8">
        <v>640</v>
      </c>
      <c r="J9" s="8">
        <v>709</v>
      </c>
      <c r="K9" s="8">
        <v>719</v>
      </c>
      <c r="L9" s="8">
        <v>785</v>
      </c>
      <c r="M9" s="8">
        <v>825</v>
      </c>
      <c r="N9" s="12"/>
      <c r="O9" s="12"/>
    </row>
    <row r="10" spans="1:17" ht="18" customHeight="1">
      <c r="A10" s="8">
        <v>1230347</v>
      </c>
      <c r="B10" s="8">
        <v>862</v>
      </c>
      <c r="C10" s="8">
        <v>812</v>
      </c>
      <c r="D10" s="8">
        <v>1014</v>
      </c>
      <c r="E10" s="8">
        <v>873</v>
      </c>
      <c r="F10" s="8">
        <v>1065</v>
      </c>
      <c r="G10" s="8">
        <v>1408</v>
      </c>
      <c r="H10" s="8">
        <v>830</v>
      </c>
      <c r="I10" s="8">
        <v>856</v>
      </c>
      <c r="J10" s="8">
        <v>853</v>
      </c>
      <c r="K10" s="8">
        <v>772</v>
      </c>
      <c r="L10" s="8">
        <v>744</v>
      </c>
      <c r="M10" s="8">
        <v>750</v>
      </c>
      <c r="O10" s="12"/>
    </row>
    <row r="11" spans="1:17" ht="18" customHeight="1">
      <c r="A11" s="8">
        <v>1230319</v>
      </c>
      <c r="B11" s="8">
        <v>883</v>
      </c>
      <c r="C11" s="8">
        <v>954</v>
      </c>
      <c r="D11" s="8">
        <v>1141</v>
      </c>
      <c r="E11" s="8">
        <v>887</v>
      </c>
      <c r="F11" s="8">
        <v>1018</v>
      </c>
      <c r="G11" s="8">
        <v>1285</v>
      </c>
      <c r="H11" s="8">
        <v>745</v>
      </c>
      <c r="I11" s="8">
        <v>805</v>
      </c>
      <c r="J11" s="8">
        <v>794</v>
      </c>
      <c r="K11" s="8">
        <v>696</v>
      </c>
      <c r="L11" s="8">
        <v>780</v>
      </c>
      <c r="M11" s="8">
        <v>811</v>
      </c>
      <c r="O11" s="12"/>
    </row>
    <row r="12" spans="1:17" ht="18" customHeight="1">
      <c r="A12" s="8">
        <v>1230367</v>
      </c>
      <c r="B12" s="8">
        <v>888</v>
      </c>
      <c r="C12" s="8">
        <v>878</v>
      </c>
      <c r="D12" s="8">
        <v>1111</v>
      </c>
      <c r="E12" s="8">
        <v>931</v>
      </c>
      <c r="F12" s="8">
        <v>1251</v>
      </c>
      <c r="G12" s="12">
        <v>1537</v>
      </c>
      <c r="H12" s="13">
        <v>782</v>
      </c>
      <c r="I12" s="12">
        <v>814</v>
      </c>
      <c r="J12" s="13">
        <v>807</v>
      </c>
      <c r="K12" s="8">
        <v>805</v>
      </c>
      <c r="L12" s="8">
        <v>740</v>
      </c>
      <c r="M12" s="8">
        <v>873</v>
      </c>
      <c r="O12" s="12"/>
    </row>
    <row r="13" spans="1:17" ht="18" customHeight="1">
      <c r="A13" s="8">
        <v>1230324</v>
      </c>
      <c r="B13" s="14">
        <v>714</v>
      </c>
      <c r="C13" s="8">
        <v>846</v>
      </c>
      <c r="D13" s="8">
        <v>1139</v>
      </c>
      <c r="E13" s="8">
        <v>664</v>
      </c>
      <c r="F13" s="8">
        <v>695</v>
      </c>
      <c r="G13" s="8">
        <v>683</v>
      </c>
      <c r="H13" s="8">
        <v>714</v>
      </c>
      <c r="I13" s="8">
        <v>819</v>
      </c>
      <c r="J13" s="8">
        <v>731</v>
      </c>
      <c r="K13" s="8">
        <v>859</v>
      </c>
      <c r="L13" s="8">
        <v>1067</v>
      </c>
      <c r="M13" s="8">
        <v>1272</v>
      </c>
      <c r="O13" s="12"/>
    </row>
    <row r="14" spans="1:17" ht="12.75">
      <c r="A14" s="5" t="s">
        <v>7</v>
      </c>
      <c r="B14" s="8">
        <v>817</v>
      </c>
      <c r="C14" s="15">
        <v>913</v>
      </c>
      <c r="D14" s="15">
        <v>1053</v>
      </c>
      <c r="E14" s="15">
        <v>845</v>
      </c>
      <c r="F14" s="15">
        <v>990</v>
      </c>
      <c r="G14" s="15">
        <v>1317</v>
      </c>
      <c r="H14" s="15">
        <v>772</v>
      </c>
      <c r="I14" s="15">
        <v>779</v>
      </c>
      <c r="J14" s="15">
        <v>803</v>
      </c>
      <c r="K14" s="15">
        <v>769</v>
      </c>
      <c r="L14" s="15">
        <v>834</v>
      </c>
      <c r="M14" s="15">
        <v>916</v>
      </c>
      <c r="O14" s="12"/>
    </row>
    <row r="15" spans="1:17" ht="12.75">
      <c r="A15" s="5" t="s">
        <v>8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7" ht="12.75">
      <c r="A16" s="5" t="s">
        <v>9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4" ht="12.75">
      <c r="A17" s="5" t="s">
        <v>10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4" ht="12.75">
      <c r="A18" s="1"/>
      <c r="B18" s="17" t="s">
        <v>11</v>
      </c>
      <c r="C18" s="1"/>
      <c r="D18" s="1"/>
      <c r="F18" s="18"/>
      <c r="G18" s="18"/>
      <c r="H18" s="18"/>
      <c r="I18" s="18"/>
      <c r="J18" s="1"/>
      <c r="K18" s="18"/>
      <c r="L18" s="18"/>
      <c r="M18" s="18"/>
    </row>
    <row r="19" spans="1:14" ht="12.75">
      <c r="A19" s="46" t="s">
        <v>12</v>
      </c>
      <c r="B19" s="47"/>
      <c r="C19" s="47"/>
      <c r="D19" s="1"/>
      <c r="E19" s="17"/>
      <c r="F19" s="18"/>
      <c r="G19" s="18"/>
      <c r="H19" s="18"/>
      <c r="I19" s="18"/>
      <c r="J19" s="1"/>
      <c r="K19" s="18"/>
      <c r="L19" s="18"/>
      <c r="M19" s="18"/>
    </row>
    <row r="20" spans="1:14" ht="12.75">
      <c r="A20" s="5" t="s">
        <v>6</v>
      </c>
      <c r="B20" s="5" t="s">
        <v>0</v>
      </c>
      <c r="C20" s="5" t="s">
        <v>1</v>
      </c>
      <c r="D20" s="5" t="s">
        <v>13</v>
      </c>
      <c r="E20" s="18"/>
      <c r="J20" s="12"/>
      <c r="K20" s="18"/>
      <c r="L20" s="1"/>
      <c r="M20" s="18"/>
      <c r="N20" s="12"/>
    </row>
    <row r="21" spans="1:14" ht="14.25" customHeight="1">
      <c r="A21" s="19"/>
      <c r="B21" s="20"/>
      <c r="C21" s="20"/>
      <c r="D21" s="20"/>
      <c r="E21" s="1"/>
      <c r="F21" s="1"/>
      <c r="L21" s="21"/>
      <c r="M21" s="18"/>
    </row>
    <row r="22" spans="1:14" ht="14.25" customHeight="1">
      <c r="A22" s="19"/>
      <c r="B22" s="20"/>
      <c r="C22" s="20"/>
      <c r="D22" s="20"/>
      <c r="E22" s="1"/>
      <c r="F22" s="5" t="s">
        <v>19</v>
      </c>
      <c r="G22" s="22"/>
      <c r="H22" s="12"/>
      <c r="I22" s="12"/>
      <c r="J22" s="23"/>
      <c r="L22" s="18"/>
      <c r="M22" s="18"/>
    </row>
    <row r="23" spans="1:14" ht="14.25" customHeight="1">
      <c r="A23" s="19"/>
      <c r="B23" s="20"/>
      <c r="C23" s="24"/>
      <c r="D23" s="20"/>
      <c r="E23" s="18"/>
      <c r="H23" s="12"/>
      <c r="I23" s="25"/>
      <c r="L23" s="25"/>
      <c r="M23" s="18"/>
    </row>
    <row r="24" spans="1:14" ht="14.25" customHeight="1">
      <c r="A24" s="19"/>
      <c r="B24" s="20"/>
      <c r="C24" s="24"/>
      <c r="D24" s="20"/>
      <c r="E24" s="18"/>
      <c r="F24" s="4" t="s">
        <v>15</v>
      </c>
      <c r="G24" s="26"/>
      <c r="H24" s="18"/>
      <c r="I24" s="18"/>
      <c r="J24" s="18"/>
      <c r="K24" s="1"/>
      <c r="L24" s="18"/>
      <c r="M24" s="18"/>
    </row>
    <row r="25" spans="1:14" ht="14.25" customHeight="1">
      <c r="A25" s="19"/>
      <c r="B25" s="20"/>
      <c r="C25" s="20"/>
      <c r="D25" s="20"/>
      <c r="E25" s="1"/>
      <c r="F25" s="4" t="s">
        <v>16</v>
      </c>
      <c r="G25" s="27"/>
      <c r="H25" s="1"/>
      <c r="J25" s="18"/>
      <c r="K25" s="18"/>
      <c r="L25" s="18"/>
      <c r="M25" s="18"/>
    </row>
    <row r="26" spans="1:14" ht="14.25" customHeight="1">
      <c r="A26" s="19"/>
      <c r="B26" s="20"/>
      <c r="C26" s="20"/>
      <c r="D26" s="20"/>
      <c r="E26" s="1"/>
      <c r="F26" s="28" t="s">
        <v>17</v>
      </c>
      <c r="G26" s="29"/>
      <c r="H26" s="18"/>
      <c r="I26" s="18"/>
      <c r="K26" s="18"/>
      <c r="L26" s="18"/>
      <c r="M26" s="18"/>
    </row>
    <row r="27" spans="1:14" ht="14.25" customHeight="1">
      <c r="A27" s="19"/>
      <c r="B27" s="20"/>
      <c r="C27" s="20"/>
      <c r="D27" s="20"/>
      <c r="E27" s="1"/>
      <c r="H27" s="30"/>
      <c r="I27" s="31"/>
      <c r="J27" s="32"/>
      <c r="K27" s="33"/>
      <c r="L27" s="31"/>
      <c r="M27" s="18"/>
    </row>
    <row r="28" spans="1:14" ht="14.25" customHeight="1">
      <c r="A28" s="19"/>
      <c r="B28" s="20"/>
      <c r="C28" s="20"/>
      <c r="D28" s="20"/>
      <c r="E28" s="18"/>
      <c r="G28" s="18"/>
      <c r="H28" s="30"/>
      <c r="I28" s="31"/>
      <c r="J28" s="33"/>
      <c r="K28" s="33"/>
      <c r="L28" s="31"/>
      <c r="M28" s="18"/>
    </row>
    <row r="29" spans="1:14" ht="14.25" customHeight="1">
      <c r="A29" s="19"/>
      <c r="B29" s="20"/>
      <c r="C29" s="20"/>
      <c r="D29" s="20"/>
      <c r="E29" s="18"/>
      <c r="G29" s="18"/>
      <c r="H29" s="30"/>
      <c r="I29" s="31"/>
      <c r="J29" s="33"/>
      <c r="K29" s="33"/>
      <c r="L29" s="31"/>
      <c r="M29" s="18"/>
    </row>
    <row r="30" spans="1:14" ht="14.25" customHeight="1">
      <c r="A30" s="19"/>
      <c r="B30" s="20"/>
      <c r="C30" s="20"/>
      <c r="D30" s="20"/>
      <c r="E30" s="18"/>
      <c r="G30" s="18"/>
      <c r="H30" s="30"/>
      <c r="I30" s="31"/>
      <c r="J30" s="33"/>
      <c r="K30" s="33"/>
      <c r="L30" s="31"/>
      <c r="M30" s="18"/>
    </row>
    <row r="31" spans="1:14" ht="12.75">
      <c r="A31" s="5" t="s">
        <v>18</v>
      </c>
      <c r="B31" s="15"/>
      <c r="C31" s="15"/>
      <c r="D31" s="15"/>
      <c r="E31" s="18"/>
      <c r="F31" s="18"/>
      <c r="G31" s="34"/>
      <c r="H31" s="34"/>
      <c r="I31" s="1"/>
      <c r="K31" s="18"/>
      <c r="L31" s="18"/>
      <c r="M31" s="18"/>
    </row>
    <row r="32" spans="1:14" ht="12.75">
      <c r="A32" s="5" t="s">
        <v>8</v>
      </c>
      <c r="B32" s="16"/>
      <c r="C32" s="16"/>
      <c r="D32" s="16"/>
      <c r="E32" s="18"/>
      <c r="F32" s="18"/>
      <c r="G32" s="18"/>
      <c r="H32" s="18"/>
      <c r="I32" s="32"/>
      <c r="J32" s="18"/>
      <c r="K32" s="18"/>
      <c r="L32" s="18"/>
      <c r="M32" s="18"/>
    </row>
    <row r="33" spans="1:13" ht="12.75">
      <c r="A33" s="5" t="s">
        <v>9</v>
      </c>
      <c r="B33" s="16"/>
      <c r="C33" s="16"/>
      <c r="D33" s="16"/>
      <c r="E33" s="18"/>
      <c r="F33" s="18"/>
      <c r="H33" s="18"/>
      <c r="I33" s="18"/>
      <c r="J33" s="18"/>
      <c r="K33" s="18"/>
      <c r="L33" s="18"/>
      <c r="M33" s="18"/>
    </row>
    <row r="34" spans="1:13" ht="12.75">
      <c r="A34" s="5" t="s">
        <v>10</v>
      </c>
      <c r="B34" s="16"/>
      <c r="C34" s="16"/>
      <c r="D34" s="16"/>
      <c r="E34" s="1"/>
      <c r="G34" s="1"/>
      <c r="I34" s="1"/>
      <c r="J34" s="1"/>
      <c r="K34" s="1"/>
      <c r="L34" s="18"/>
      <c r="M34" s="18"/>
    </row>
    <row r="35" spans="1:13" ht="12.75">
      <c r="A35" s="18"/>
      <c r="B35" s="18"/>
      <c r="C35" s="18"/>
      <c r="D35" s="18"/>
      <c r="E35" s="1"/>
      <c r="F35" s="1"/>
      <c r="G35" s="1"/>
      <c r="H35" s="1"/>
      <c r="I35" s="1"/>
      <c r="J35" s="1"/>
      <c r="K35" s="1"/>
      <c r="L35" s="18"/>
      <c r="M35" s="18"/>
    </row>
    <row r="36" spans="1:13" ht="12.75">
      <c r="G36" s="1"/>
      <c r="H36" s="1"/>
      <c r="I36" s="1"/>
      <c r="J36" s="1"/>
      <c r="K36" s="1"/>
    </row>
    <row r="37" spans="1:13" ht="12.75">
      <c r="D37" s="18"/>
      <c r="G37" s="1"/>
      <c r="H37" s="1"/>
      <c r="I37" s="1"/>
      <c r="J37" s="1"/>
      <c r="K37" s="1"/>
    </row>
    <row r="38" spans="1:13" ht="12.75">
      <c r="A38" s="35"/>
      <c r="D38" s="18"/>
    </row>
  </sheetData>
  <mergeCells count="7">
    <mergeCell ref="A19:C19"/>
    <mergeCell ref="B1:G1"/>
    <mergeCell ref="H1:M1"/>
    <mergeCell ref="B2:D2"/>
    <mergeCell ref="E2:G2"/>
    <mergeCell ref="H2:J2"/>
    <mergeCell ref="K2:M2"/>
  </mergeCells>
  <phoneticPr fontId="10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Q38"/>
  <sheetViews>
    <sheetView workbookViewId="0"/>
  </sheetViews>
  <sheetFormatPr defaultColWidth="14.42578125" defaultRowHeight="15.75" customHeight="1"/>
  <cols>
    <col min="1" max="1" width="17.28515625" customWidth="1"/>
    <col min="2" max="13" width="15" customWidth="1"/>
  </cols>
  <sheetData>
    <row r="1" spans="1:17" ht="12.75">
      <c r="A1" s="1"/>
      <c r="B1" s="42" t="s">
        <v>0</v>
      </c>
      <c r="C1" s="43"/>
      <c r="D1" s="43"/>
      <c r="E1" s="43"/>
      <c r="F1" s="43"/>
      <c r="G1" s="44"/>
      <c r="H1" s="45" t="s">
        <v>1</v>
      </c>
      <c r="I1" s="43"/>
      <c r="J1" s="43"/>
      <c r="K1" s="43"/>
      <c r="L1" s="43"/>
      <c r="M1" s="44"/>
    </row>
    <row r="2" spans="1:17" ht="12.75">
      <c r="A2" s="2"/>
      <c r="B2" s="42" t="s">
        <v>2</v>
      </c>
      <c r="C2" s="43"/>
      <c r="D2" s="44"/>
      <c r="E2" s="45" t="s">
        <v>3</v>
      </c>
      <c r="F2" s="43"/>
      <c r="G2" s="44"/>
      <c r="H2" s="45" t="s">
        <v>4</v>
      </c>
      <c r="I2" s="43"/>
      <c r="J2" s="43"/>
      <c r="K2" s="42" t="s">
        <v>5</v>
      </c>
      <c r="L2" s="43"/>
      <c r="M2" s="44"/>
    </row>
    <row r="3" spans="1:17" ht="12.75">
      <c r="A3" s="3" t="s">
        <v>6</v>
      </c>
      <c r="B3" s="4">
        <v>4</v>
      </c>
      <c r="C3" s="5">
        <v>8</v>
      </c>
      <c r="D3" s="6">
        <v>16</v>
      </c>
      <c r="E3" s="5">
        <v>4</v>
      </c>
      <c r="F3" s="5">
        <v>8</v>
      </c>
      <c r="G3" s="5">
        <v>16</v>
      </c>
      <c r="H3" s="5">
        <v>4</v>
      </c>
      <c r="I3" s="5">
        <v>8</v>
      </c>
      <c r="J3" s="5">
        <v>16</v>
      </c>
      <c r="K3" s="5">
        <v>4</v>
      </c>
      <c r="L3" s="5">
        <v>8</v>
      </c>
      <c r="M3" s="5">
        <v>16</v>
      </c>
    </row>
    <row r="4" spans="1:17" ht="18" customHeight="1">
      <c r="A4" s="1">
        <v>1230342</v>
      </c>
      <c r="B4" s="7">
        <v>874</v>
      </c>
      <c r="C4" s="8">
        <v>960</v>
      </c>
      <c r="D4" s="8">
        <v>1263</v>
      </c>
      <c r="E4" s="8">
        <v>889</v>
      </c>
      <c r="F4" s="8">
        <v>1238</v>
      </c>
      <c r="G4" s="8">
        <v>1816</v>
      </c>
      <c r="H4" s="8">
        <v>748</v>
      </c>
      <c r="I4" s="8">
        <v>742</v>
      </c>
      <c r="J4" s="8">
        <v>873</v>
      </c>
      <c r="K4" s="8">
        <v>700</v>
      </c>
      <c r="L4" s="8">
        <v>738</v>
      </c>
      <c r="M4" s="8">
        <v>773</v>
      </c>
      <c r="N4" s="9"/>
    </row>
    <row r="5" spans="1:17" ht="18" customHeight="1">
      <c r="A5" s="8">
        <v>1230292</v>
      </c>
      <c r="B5" s="8">
        <v>965</v>
      </c>
      <c r="C5" s="8">
        <v>1162</v>
      </c>
      <c r="D5" s="8">
        <v>1282</v>
      </c>
      <c r="E5" s="8">
        <v>1217</v>
      </c>
      <c r="F5" s="8">
        <v>1956</v>
      </c>
      <c r="G5" s="8">
        <v>2569</v>
      </c>
      <c r="H5" s="8">
        <v>919</v>
      </c>
      <c r="I5" s="8">
        <v>935</v>
      </c>
      <c r="J5" s="8">
        <v>954</v>
      </c>
      <c r="K5" s="8">
        <v>964</v>
      </c>
      <c r="L5" s="8">
        <v>1162</v>
      </c>
      <c r="M5" s="8">
        <v>1282</v>
      </c>
      <c r="N5" s="10"/>
    </row>
    <row r="6" spans="1:17" ht="18" customHeight="1">
      <c r="A6" s="8">
        <v>1230332</v>
      </c>
      <c r="B6" s="8">
        <v>790</v>
      </c>
      <c r="C6" s="8">
        <v>867</v>
      </c>
      <c r="D6" s="8">
        <v>862</v>
      </c>
      <c r="E6" s="8">
        <v>750</v>
      </c>
      <c r="F6" s="8">
        <v>734</v>
      </c>
      <c r="G6" s="8">
        <v>781</v>
      </c>
      <c r="H6" s="8">
        <v>738</v>
      </c>
      <c r="I6" s="8">
        <v>690</v>
      </c>
      <c r="J6" s="8">
        <v>720</v>
      </c>
      <c r="K6" s="8">
        <v>889</v>
      </c>
      <c r="L6" s="8">
        <v>1156</v>
      </c>
      <c r="M6" s="8">
        <v>1398</v>
      </c>
      <c r="N6" s="9"/>
      <c r="O6" s="11"/>
    </row>
    <row r="7" spans="1:17" ht="18" customHeight="1">
      <c r="A7" s="8">
        <v>1230335</v>
      </c>
      <c r="B7" s="8">
        <v>848</v>
      </c>
      <c r="C7" s="8">
        <v>914</v>
      </c>
      <c r="D7" s="8">
        <v>1032</v>
      </c>
      <c r="E7" s="8">
        <v>681</v>
      </c>
      <c r="F7" s="8">
        <v>706</v>
      </c>
      <c r="G7" s="8">
        <v>759</v>
      </c>
      <c r="H7" s="8">
        <v>716</v>
      </c>
      <c r="I7" s="8">
        <v>696</v>
      </c>
      <c r="J7" s="8">
        <v>758</v>
      </c>
      <c r="K7" s="8">
        <v>811</v>
      </c>
      <c r="L7" s="8">
        <v>1125</v>
      </c>
      <c r="M7" s="8">
        <v>1506</v>
      </c>
      <c r="O7" s="12"/>
      <c r="P7" s="12"/>
    </row>
    <row r="8" spans="1:17" ht="18" customHeight="1">
      <c r="A8" s="8">
        <v>1230364</v>
      </c>
      <c r="B8" s="8">
        <v>896</v>
      </c>
      <c r="C8" s="8">
        <v>996</v>
      </c>
      <c r="D8" s="8">
        <v>1088</v>
      </c>
      <c r="E8" s="8">
        <v>684</v>
      </c>
      <c r="F8" s="8">
        <v>755</v>
      </c>
      <c r="G8" s="8">
        <v>851</v>
      </c>
      <c r="H8" s="8">
        <v>793</v>
      </c>
      <c r="I8" s="8">
        <v>732</v>
      </c>
      <c r="J8" s="8">
        <v>798</v>
      </c>
      <c r="K8" s="8">
        <v>817</v>
      </c>
      <c r="L8" s="8">
        <v>1034</v>
      </c>
      <c r="M8" s="8">
        <v>1773</v>
      </c>
      <c r="N8" s="12"/>
      <c r="O8" s="12"/>
      <c r="Q8" s="12"/>
    </row>
    <row r="9" spans="1:17" ht="18" customHeight="1">
      <c r="A9" s="8">
        <v>1230343</v>
      </c>
      <c r="B9" s="8">
        <v>784</v>
      </c>
      <c r="C9" s="8">
        <v>819</v>
      </c>
      <c r="D9" s="8">
        <v>1063</v>
      </c>
      <c r="E9" s="8">
        <v>806</v>
      </c>
      <c r="F9" s="8">
        <v>1024</v>
      </c>
      <c r="G9" s="8">
        <v>1414</v>
      </c>
      <c r="H9" s="8">
        <v>877</v>
      </c>
      <c r="I9" s="8">
        <v>701</v>
      </c>
      <c r="J9" s="8">
        <v>784</v>
      </c>
      <c r="K9" s="8">
        <v>708</v>
      </c>
      <c r="L9" s="8">
        <v>754</v>
      </c>
      <c r="M9" s="8">
        <v>840</v>
      </c>
      <c r="N9" s="12"/>
      <c r="O9" s="12"/>
    </row>
    <row r="10" spans="1:17" ht="18" customHeight="1">
      <c r="A10" s="8">
        <v>1230298</v>
      </c>
      <c r="B10" s="8">
        <v>1068</v>
      </c>
      <c r="C10" s="8">
        <v>1313</v>
      </c>
      <c r="D10" s="8">
        <v>1493</v>
      </c>
      <c r="E10" s="8">
        <v>1038</v>
      </c>
      <c r="F10" s="8">
        <v>1325</v>
      </c>
      <c r="G10" s="8">
        <v>2059</v>
      </c>
      <c r="H10" s="8">
        <v>1008</v>
      </c>
      <c r="I10" s="8">
        <v>867</v>
      </c>
      <c r="J10" s="8">
        <v>1083</v>
      </c>
      <c r="K10" s="8">
        <v>896</v>
      </c>
      <c r="L10" s="8">
        <v>913</v>
      </c>
      <c r="M10" s="8">
        <v>1004</v>
      </c>
      <c r="O10" s="12"/>
    </row>
    <row r="11" spans="1:17" ht="18" customHeight="1">
      <c r="A11" s="8">
        <v>1230323</v>
      </c>
      <c r="B11" s="8">
        <v>793</v>
      </c>
      <c r="C11" s="8">
        <v>930</v>
      </c>
      <c r="D11" s="8">
        <v>1219</v>
      </c>
      <c r="E11" s="8">
        <v>665</v>
      </c>
      <c r="F11" s="8">
        <v>683</v>
      </c>
      <c r="G11" s="8">
        <v>698</v>
      </c>
      <c r="H11" s="8">
        <v>764</v>
      </c>
      <c r="I11" s="8">
        <v>765</v>
      </c>
      <c r="J11" s="8">
        <v>748</v>
      </c>
      <c r="K11" s="8">
        <v>884</v>
      </c>
      <c r="L11" s="8">
        <v>1171</v>
      </c>
      <c r="M11" s="8">
        <v>1380</v>
      </c>
      <c r="O11" s="12"/>
    </row>
    <row r="12" spans="1:17" ht="18" customHeight="1">
      <c r="A12" s="8">
        <v>1230300</v>
      </c>
      <c r="B12" s="8">
        <v>785</v>
      </c>
      <c r="C12" s="8">
        <v>908</v>
      </c>
      <c r="D12" s="8">
        <v>954</v>
      </c>
      <c r="E12" s="8">
        <v>724</v>
      </c>
      <c r="F12" s="8">
        <v>716</v>
      </c>
      <c r="G12" s="12">
        <v>698</v>
      </c>
      <c r="H12" s="13">
        <v>748</v>
      </c>
      <c r="I12" s="12">
        <v>731</v>
      </c>
      <c r="J12" s="13">
        <v>727</v>
      </c>
      <c r="K12" s="8">
        <v>829</v>
      </c>
      <c r="L12" s="8">
        <v>1114</v>
      </c>
      <c r="M12" s="8">
        <v>1518</v>
      </c>
      <c r="O12" s="12"/>
    </row>
    <row r="13" spans="1:17" ht="18" customHeight="1">
      <c r="A13" s="8">
        <v>1230374</v>
      </c>
      <c r="B13" s="14">
        <v>690</v>
      </c>
      <c r="C13" s="8">
        <v>770</v>
      </c>
      <c r="D13" s="8">
        <v>1059</v>
      </c>
      <c r="E13" s="8">
        <v>623</v>
      </c>
      <c r="F13" s="8">
        <v>593</v>
      </c>
      <c r="G13" s="8">
        <v>627</v>
      </c>
      <c r="H13" s="8">
        <v>632</v>
      </c>
      <c r="I13" s="8">
        <v>786</v>
      </c>
      <c r="J13" s="8">
        <v>870</v>
      </c>
      <c r="K13" s="8">
        <v>744</v>
      </c>
      <c r="L13" s="8">
        <v>961</v>
      </c>
      <c r="M13" s="8">
        <v>1168</v>
      </c>
      <c r="O13" s="12"/>
    </row>
    <row r="14" spans="1:17" ht="12.75">
      <c r="A14" s="5" t="s">
        <v>7</v>
      </c>
      <c r="B14" s="8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O14" s="12"/>
    </row>
    <row r="15" spans="1:17" ht="12.75">
      <c r="A15" s="5" t="s">
        <v>8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7" ht="12.75">
      <c r="A16" s="5" t="s">
        <v>9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4" ht="12.75">
      <c r="A17" s="5" t="s">
        <v>10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4" ht="12.75">
      <c r="A18" s="1"/>
      <c r="B18" s="17" t="s">
        <v>11</v>
      </c>
      <c r="C18" s="1"/>
      <c r="D18" s="1"/>
      <c r="F18" s="18"/>
      <c r="G18" s="18"/>
      <c r="H18" s="18"/>
      <c r="I18" s="18"/>
      <c r="J18" s="1"/>
      <c r="K18" s="18"/>
      <c r="L18" s="18"/>
      <c r="M18" s="18"/>
    </row>
    <row r="19" spans="1:14" ht="12.75">
      <c r="A19" s="46" t="s">
        <v>12</v>
      </c>
      <c r="B19" s="47"/>
      <c r="C19" s="47"/>
      <c r="D19" s="1"/>
      <c r="E19" s="17"/>
      <c r="F19" s="18"/>
      <c r="G19" s="18"/>
      <c r="H19" s="18"/>
      <c r="I19" s="18"/>
      <c r="J19" s="1"/>
      <c r="K19" s="18"/>
      <c r="L19" s="18"/>
      <c r="M19" s="18"/>
    </row>
    <row r="20" spans="1:14" ht="12.75">
      <c r="A20" s="5" t="s">
        <v>6</v>
      </c>
      <c r="B20" s="5" t="s">
        <v>0</v>
      </c>
      <c r="C20" s="5" t="s">
        <v>1</v>
      </c>
      <c r="D20" s="5" t="s">
        <v>13</v>
      </c>
      <c r="E20" s="18"/>
      <c r="J20" s="12"/>
      <c r="K20" s="18"/>
      <c r="L20" s="1"/>
      <c r="M20" s="18"/>
      <c r="N20" s="12"/>
    </row>
    <row r="21" spans="1:14" ht="14.25" customHeight="1">
      <c r="A21" s="19">
        <v>1230342</v>
      </c>
      <c r="B21" s="20"/>
      <c r="C21" s="20"/>
      <c r="D21" s="20"/>
      <c r="E21" s="1"/>
      <c r="F21" s="1"/>
      <c r="L21" s="21"/>
      <c r="M21" s="18"/>
    </row>
    <row r="22" spans="1:14" ht="14.25" customHeight="1">
      <c r="A22" s="19">
        <v>1230292</v>
      </c>
      <c r="B22" s="20"/>
      <c r="C22" s="20"/>
      <c r="D22" s="20"/>
      <c r="E22" s="1"/>
      <c r="F22" s="5" t="s">
        <v>20</v>
      </c>
      <c r="G22" s="22"/>
      <c r="H22" s="12"/>
      <c r="I22" s="12"/>
      <c r="J22" s="23"/>
      <c r="L22" s="18"/>
      <c r="M22" s="18"/>
    </row>
    <row r="23" spans="1:14" ht="14.25" customHeight="1">
      <c r="A23" s="19">
        <v>1230332</v>
      </c>
      <c r="B23" s="20"/>
      <c r="C23" s="24"/>
      <c r="D23" s="20"/>
      <c r="E23" s="18"/>
      <c r="H23" s="12"/>
      <c r="I23" s="25"/>
      <c r="L23" s="25"/>
      <c r="M23" s="18"/>
    </row>
    <row r="24" spans="1:14" ht="14.25" customHeight="1">
      <c r="A24" s="19">
        <v>1230335</v>
      </c>
      <c r="B24" s="20"/>
      <c r="C24" s="24"/>
      <c r="D24" s="20"/>
      <c r="E24" s="18"/>
      <c r="F24" s="4" t="s">
        <v>15</v>
      </c>
      <c r="G24" s="26"/>
      <c r="H24" s="18"/>
      <c r="I24" s="18"/>
      <c r="J24" s="18"/>
      <c r="K24" s="1"/>
      <c r="L24" s="18"/>
      <c r="M24" s="18"/>
    </row>
    <row r="25" spans="1:14" ht="14.25" customHeight="1">
      <c r="A25" s="19">
        <v>1230364</v>
      </c>
      <c r="B25" s="20"/>
      <c r="C25" s="20"/>
      <c r="D25" s="20"/>
      <c r="E25" s="1"/>
      <c r="F25" s="4" t="s">
        <v>16</v>
      </c>
      <c r="G25" s="27"/>
      <c r="H25" s="1"/>
      <c r="J25" s="18"/>
      <c r="K25" s="18"/>
      <c r="L25" s="18"/>
      <c r="M25" s="18"/>
    </row>
    <row r="26" spans="1:14" ht="14.25" customHeight="1">
      <c r="A26" s="19">
        <v>1230343</v>
      </c>
      <c r="B26" s="20"/>
      <c r="C26" s="20"/>
      <c r="D26" s="20"/>
      <c r="E26" s="1"/>
      <c r="F26" s="28" t="s">
        <v>17</v>
      </c>
      <c r="G26" s="29"/>
      <c r="H26" s="18"/>
      <c r="I26" s="18"/>
      <c r="K26" s="18"/>
      <c r="L26" s="18"/>
      <c r="M26" s="18"/>
    </row>
    <row r="27" spans="1:14" ht="14.25" customHeight="1">
      <c r="A27" s="19">
        <v>1230298</v>
      </c>
      <c r="B27" s="20"/>
      <c r="C27" s="20"/>
      <c r="D27" s="20"/>
      <c r="E27" s="1"/>
      <c r="H27" s="30"/>
      <c r="I27" s="31"/>
      <c r="J27" s="32"/>
      <c r="K27" s="33"/>
      <c r="L27" s="31"/>
      <c r="M27" s="18"/>
    </row>
    <row r="28" spans="1:14" ht="14.25" customHeight="1">
      <c r="A28" s="19"/>
      <c r="B28" s="20"/>
      <c r="C28" s="20"/>
      <c r="D28" s="20"/>
      <c r="E28" s="18"/>
      <c r="G28" s="18"/>
      <c r="H28" s="30"/>
      <c r="I28" s="31"/>
      <c r="J28" s="33"/>
      <c r="K28" s="33"/>
      <c r="L28" s="31"/>
      <c r="M28" s="18"/>
    </row>
    <row r="29" spans="1:14" ht="14.25" customHeight="1">
      <c r="A29" s="19">
        <v>1230374</v>
      </c>
      <c r="B29" s="20"/>
      <c r="C29" s="20"/>
      <c r="D29" s="20"/>
      <c r="E29" s="18"/>
      <c r="G29" s="18"/>
      <c r="H29" s="30"/>
      <c r="I29" s="31"/>
      <c r="J29" s="33"/>
      <c r="K29" s="33"/>
      <c r="L29" s="31"/>
      <c r="M29" s="18"/>
    </row>
    <row r="30" spans="1:14" ht="14.25" customHeight="1">
      <c r="A30" s="19"/>
      <c r="B30" s="20"/>
      <c r="C30" s="20"/>
      <c r="D30" s="20"/>
      <c r="E30" s="18"/>
      <c r="G30" s="18"/>
      <c r="H30" s="30"/>
      <c r="I30" s="31"/>
      <c r="J30" s="33"/>
      <c r="K30" s="33"/>
      <c r="L30" s="31"/>
      <c r="M30" s="18"/>
    </row>
    <row r="31" spans="1:14" ht="12.75">
      <c r="A31" s="5" t="s">
        <v>18</v>
      </c>
      <c r="B31" s="15"/>
      <c r="C31" s="15"/>
      <c r="D31" s="15"/>
      <c r="E31" s="18"/>
      <c r="F31" s="18"/>
      <c r="G31" s="34"/>
      <c r="H31" s="34"/>
      <c r="I31" s="1"/>
      <c r="K31" s="18"/>
      <c r="L31" s="18"/>
      <c r="M31" s="18"/>
    </row>
    <row r="32" spans="1:14" ht="12.75">
      <c r="A32" s="5" t="s">
        <v>8</v>
      </c>
      <c r="B32" s="16"/>
      <c r="C32" s="16"/>
      <c r="D32" s="16"/>
      <c r="E32" s="18"/>
      <c r="F32" s="18"/>
      <c r="G32" s="18"/>
      <c r="H32" s="18"/>
      <c r="I32" s="32"/>
      <c r="J32" s="18"/>
      <c r="K32" s="18"/>
      <c r="L32" s="18"/>
      <c r="M32" s="18"/>
    </row>
    <row r="33" spans="1:13" ht="12.75">
      <c r="A33" s="5" t="s">
        <v>9</v>
      </c>
      <c r="B33" s="16"/>
      <c r="C33" s="16"/>
      <c r="D33" s="16"/>
      <c r="E33" s="18"/>
      <c r="F33" s="18"/>
      <c r="H33" s="18"/>
      <c r="I33" s="18"/>
      <c r="J33" s="18"/>
      <c r="K33" s="18"/>
      <c r="L33" s="18"/>
      <c r="M33" s="18"/>
    </row>
    <row r="34" spans="1:13" ht="12.75">
      <c r="A34" s="5" t="s">
        <v>10</v>
      </c>
      <c r="B34" s="16"/>
      <c r="C34" s="16"/>
      <c r="D34" s="16"/>
      <c r="E34" s="1"/>
      <c r="G34" s="1"/>
      <c r="I34" s="1"/>
      <c r="J34" s="1"/>
      <c r="K34" s="1"/>
      <c r="L34" s="18"/>
      <c r="M34" s="18"/>
    </row>
    <row r="35" spans="1:13" ht="12.75">
      <c r="A35" s="18"/>
      <c r="B35" s="18"/>
      <c r="C35" s="18"/>
      <c r="D35" s="18"/>
      <c r="E35" s="1"/>
      <c r="F35" s="1"/>
      <c r="G35" s="1"/>
      <c r="H35" s="1"/>
      <c r="I35" s="1"/>
      <c r="J35" s="1"/>
      <c r="K35" s="1"/>
      <c r="L35" s="18"/>
      <c r="M35" s="18"/>
    </row>
    <row r="36" spans="1:13" ht="12.75">
      <c r="G36" s="1"/>
      <c r="H36" s="1"/>
      <c r="I36" s="1"/>
      <c r="J36" s="1"/>
      <c r="K36" s="1"/>
    </row>
    <row r="37" spans="1:13" ht="12.75">
      <c r="D37" s="18"/>
      <c r="G37" s="1"/>
      <c r="H37" s="1"/>
      <c r="I37" s="1"/>
      <c r="J37" s="1"/>
      <c r="K37" s="1"/>
    </row>
    <row r="38" spans="1:13" ht="12.75">
      <c r="A38" s="35"/>
      <c r="D38" s="18"/>
    </row>
  </sheetData>
  <mergeCells count="7">
    <mergeCell ref="A19:C19"/>
    <mergeCell ref="B1:G1"/>
    <mergeCell ref="H1:M1"/>
    <mergeCell ref="B2:D2"/>
    <mergeCell ref="E2:G2"/>
    <mergeCell ref="H2:J2"/>
    <mergeCell ref="K2:M2"/>
  </mergeCells>
  <phoneticPr fontId="10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Q38"/>
  <sheetViews>
    <sheetView tabSelected="1" workbookViewId="0">
      <selection activeCell="G32" sqref="G32"/>
    </sheetView>
  </sheetViews>
  <sheetFormatPr defaultColWidth="14.42578125" defaultRowHeight="15.75" customHeight="1"/>
  <cols>
    <col min="1" max="1" width="17.28515625" customWidth="1"/>
    <col min="2" max="13" width="15" customWidth="1"/>
  </cols>
  <sheetData>
    <row r="1" spans="1:17" ht="12.75">
      <c r="A1" s="1"/>
      <c r="B1" s="42" t="s">
        <v>0</v>
      </c>
      <c r="C1" s="43"/>
      <c r="D1" s="43"/>
      <c r="E1" s="43"/>
      <c r="F1" s="43"/>
      <c r="G1" s="44"/>
      <c r="H1" s="45" t="s">
        <v>1</v>
      </c>
      <c r="I1" s="43"/>
      <c r="J1" s="43"/>
      <c r="K1" s="43"/>
      <c r="L1" s="43"/>
      <c r="M1" s="44"/>
    </row>
    <row r="2" spans="1:17" ht="12.75">
      <c r="A2" s="2"/>
      <c r="B2" s="42" t="s">
        <v>2</v>
      </c>
      <c r="C2" s="43"/>
      <c r="D2" s="44"/>
      <c r="E2" s="45" t="s">
        <v>3</v>
      </c>
      <c r="F2" s="43"/>
      <c r="G2" s="44"/>
      <c r="H2" s="45" t="s">
        <v>4</v>
      </c>
      <c r="I2" s="43"/>
      <c r="J2" s="43"/>
      <c r="K2" s="42" t="s">
        <v>5</v>
      </c>
      <c r="L2" s="43"/>
      <c r="M2" s="44"/>
    </row>
    <row r="3" spans="1:17" ht="12.75">
      <c r="A3" s="3" t="s">
        <v>6</v>
      </c>
      <c r="B3" s="4">
        <v>4</v>
      </c>
      <c r="C3" s="5">
        <v>8</v>
      </c>
      <c r="D3" s="6">
        <v>16</v>
      </c>
      <c r="E3" s="5">
        <v>4</v>
      </c>
      <c r="F3" s="5">
        <v>8</v>
      </c>
      <c r="G3" s="5">
        <v>16</v>
      </c>
      <c r="H3" s="5">
        <v>4</v>
      </c>
      <c r="I3" s="5">
        <v>8</v>
      </c>
      <c r="J3" s="5">
        <v>16</v>
      </c>
      <c r="K3" s="5">
        <v>4</v>
      </c>
      <c r="L3" s="5">
        <v>8</v>
      </c>
      <c r="M3" s="5">
        <v>16</v>
      </c>
    </row>
    <row r="4" spans="1:17" ht="18" customHeight="1">
      <c r="A4" s="1">
        <v>1230396</v>
      </c>
      <c r="B4" s="7">
        <v>919</v>
      </c>
      <c r="C4" s="8">
        <v>1071</v>
      </c>
      <c r="D4" s="8">
        <v>1266</v>
      </c>
      <c r="E4" s="8">
        <v>1050</v>
      </c>
      <c r="F4" s="8">
        <v>1171</v>
      </c>
      <c r="G4" s="8">
        <v>1433</v>
      </c>
      <c r="H4" s="8">
        <v>946</v>
      </c>
      <c r="I4" s="8">
        <v>917</v>
      </c>
      <c r="J4" s="8">
        <v>887</v>
      </c>
      <c r="K4" s="8">
        <v>847</v>
      </c>
      <c r="L4" s="8">
        <v>936</v>
      </c>
      <c r="M4" s="8">
        <v>910</v>
      </c>
      <c r="N4" s="9"/>
    </row>
    <row r="5" spans="1:17" ht="18" customHeight="1">
      <c r="A5" s="8">
        <v>1230334</v>
      </c>
      <c r="B5" s="8">
        <v>997</v>
      </c>
      <c r="C5" s="8">
        <v>1309</v>
      </c>
      <c r="D5" s="8">
        <v>1581</v>
      </c>
      <c r="E5" s="8">
        <v>863</v>
      </c>
      <c r="F5" s="8">
        <v>819</v>
      </c>
      <c r="G5" s="8">
        <v>904</v>
      </c>
      <c r="H5" s="8">
        <v>1123</v>
      </c>
      <c r="I5" s="8">
        <v>1702</v>
      </c>
      <c r="J5" s="8">
        <v>1862</v>
      </c>
      <c r="K5" s="36">
        <v>997</v>
      </c>
      <c r="L5" s="37">
        <v>949</v>
      </c>
      <c r="M5" s="37">
        <v>846</v>
      </c>
      <c r="N5" s="10"/>
    </row>
    <row r="6" spans="1:17" ht="18" customHeight="1">
      <c r="A6" s="8">
        <v>1230340</v>
      </c>
      <c r="B6" s="8">
        <v>831</v>
      </c>
      <c r="C6" s="8">
        <v>820</v>
      </c>
      <c r="D6" s="8">
        <v>946</v>
      </c>
      <c r="E6" s="8">
        <v>814</v>
      </c>
      <c r="F6" s="8">
        <v>1012</v>
      </c>
      <c r="G6" s="8">
        <v>782</v>
      </c>
      <c r="H6" s="8">
        <v>831</v>
      </c>
      <c r="I6" s="8">
        <v>923</v>
      </c>
      <c r="J6" s="8">
        <v>877</v>
      </c>
      <c r="K6" s="8">
        <v>790</v>
      </c>
      <c r="L6" s="8">
        <v>792</v>
      </c>
      <c r="M6" s="8">
        <v>1135</v>
      </c>
      <c r="N6" s="9"/>
      <c r="O6" s="11"/>
    </row>
    <row r="7" spans="1:17" ht="18" customHeight="1">
      <c r="A7" s="8">
        <v>1230331</v>
      </c>
      <c r="B7" s="8">
        <v>904</v>
      </c>
      <c r="C7" s="8">
        <v>865</v>
      </c>
      <c r="D7" s="8">
        <v>1255</v>
      </c>
      <c r="E7" s="8">
        <v>855</v>
      </c>
      <c r="F7" s="8">
        <v>1181</v>
      </c>
      <c r="G7" s="8">
        <v>1749</v>
      </c>
      <c r="H7" s="8">
        <v>727</v>
      </c>
      <c r="I7" s="8">
        <v>741</v>
      </c>
      <c r="J7" s="8">
        <v>693</v>
      </c>
      <c r="K7" s="8">
        <v>603</v>
      </c>
      <c r="L7" s="8">
        <v>646</v>
      </c>
      <c r="M7" s="8">
        <v>727</v>
      </c>
      <c r="O7" s="12"/>
      <c r="P7" s="12"/>
    </row>
    <row r="8" spans="1:17" ht="18" customHeight="1">
      <c r="A8" s="8">
        <v>1230327</v>
      </c>
      <c r="B8" s="8">
        <v>811</v>
      </c>
      <c r="C8" s="8">
        <v>1036</v>
      </c>
      <c r="D8" s="8">
        <v>1343</v>
      </c>
      <c r="E8" s="8">
        <v>970</v>
      </c>
      <c r="F8" s="8">
        <v>1556</v>
      </c>
      <c r="G8" s="8">
        <v>2137</v>
      </c>
      <c r="H8" s="8">
        <v>611</v>
      </c>
      <c r="I8" s="8">
        <v>723</v>
      </c>
      <c r="J8" s="8">
        <v>743</v>
      </c>
      <c r="K8" s="8">
        <v>835</v>
      </c>
      <c r="L8" s="8">
        <v>805</v>
      </c>
      <c r="M8" s="8">
        <v>948</v>
      </c>
      <c r="N8" s="12"/>
      <c r="O8" s="12"/>
      <c r="Q8" s="12"/>
    </row>
    <row r="9" spans="1:17" ht="18" customHeight="1">
      <c r="A9" s="38">
        <v>1230394</v>
      </c>
      <c r="B9" s="8">
        <v>738</v>
      </c>
      <c r="C9" s="8">
        <v>839</v>
      </c>
      <c r="D9" s="8">
        <v>913</v>
      </c>
      <c r="E9" s="8">
        <v>952</v>
      </c>
      <c r="F9" s="8">
        <v>1163</v>
      </c>
      <c r="G9" s="8">
        <v>996</v>
      </c>
      <c r="H9" s="8">
        <v>701</v>
      </c>
      <c r="I9" s="8">
        <v>692</v>
      </c>
      <c r="J9" s="8">
        <v>672</v>
      </c>
      <c r="K9" s="8">
        <v>603</v>
      </c>
      <c r="L9" s="8">
        <v>656</v>
      </c>
      <c r="M9" s="8">
        <v>637</v>
      </c>
      <c r="N9" s="12"/>
      <c r="O9" s="12"/>
    </row>
    <row r="10" spans="1:17" ht="18" customHeight="1">
      <c r="A10" s="8">
        <v>1230348</v>
      </c>
      <c r="B10" s="8">
        <v>650</v>
      </c>
      <c r="C10" s="8">
        <v>809</v>
      </c>
      <c r="D10" s="8">
        <v>945</v>
      </c>
      <c r="E10" s="8">
        <v>698</v>
      </c>
      <c r="F10" s="8">
        <v>879</v>
      </c>
      <c r="G10" s="8">
        <v>1029</v>
      </c>
      <c r="H10" s="8">
        <v>652</v>
      </c>
      <c r="I10" s="8">
        <v>657</v>
      </c>
      <c r="J10" s="8">
        <v>698</v>
      </c>
      <c r="K10" s="8">
        <v>681</v>
      </c>
      <c r="L10" s="8">
        <v>669</v>
      </c>
      <c r="M10" s="8">
        <v>739</v>
      </c>
      <c r="O10" s="12"/>
    </row>
    <row r="11" spans="1:17" ht="18" customHeight="1">
      <c r="A11" s="8">
        <v>1230372</v>
      </c>
      <c r="B11" s="8">
        <v>764</v>
      </c>
      <c r="C11" s="8">
        <v>905</v>
      </c>
      <c r="D11" s="8">
        <v>1086</v>
      </c>
      <c r="E11" s="8">
        <v>783</v>
      </c>
      <c r="F11" s="8">
        <v>920</v>
      </c>
      <c r="G11" s="8">
        <v>1257</v>
      </c>
      <c r="H11" s="8">
        <v>764</v>
      </c>
      <c r="I11" s="8">
        <v>852</v>
      </c>
      <c r="J11" s="8">
        <v>735</v>
      </c>
      <c r="K11" s="8">
        <v>738</v>
      </c>
      <c r="L11" s="8">
        <v>815</v>
      </c>
      <c r="M11" s="8">
        <v>824</v>
      </c>
      <c r="O11" s="12"/>
    </row>
    <row r="12" spans="1:17" ht="18" customHeight="1">
      <c r="A12" s="8">
        <v>1230373</v>
      </c>
      <c r="B12" s="8">
        <v>954</v>
      </c>
      <c r="C12" s="8">
        <v>1070</v>
      </c>
      <c r="D12" s="8">
        <v>1315</v>
      </c>
      <c r="E12" s="8">
        <v>900</v>
      </c>
      <c r="F12" s="8">
        <v>1157</v>
      </c>
      <c r="G12" s="12">
        <v>1293</v>
      </c>
      <c r="H12" s="13">
        <v>833</v>
      </c>
      <c r="I12" s="12">
        <v>800</v>
      </c>
      <c r="J12" s="13">
        <v>823</v>
      </c>
      <c r="K12" s="8">
        <v>800</v>
      </c>
      <c r="L12" s="8">
        <v>763</v>
      </c>
      <c r="M12" s="8">
        <v>789</v>
      </c>
      <c r="O12" s="12"/>
    </row>
    <row r="13" spans="1:17" ht="18" customHeight="1">
      <c r="A13" s="8"/>
      <c r="B13" s="1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O13" s="12"/>
    </row>
    <row r="14" spans="1:17" ht="12.75">
      <c r="A14" s="5" t="s">
        <v>7</v>
      </c>
      <c r="B14" s="8">
        <f>AVERAGE(B4:B12)</f>
        <v>840.88888888888891</v>
      </c>
      <c r="C14" s="15">
        <f>AVERAGE(C4:C12)</f>
        <v>969.33333333333337</v>
      </c>
      <c r="D14" s="15">
        <f>AVERAGE(D4:D12)</f>
        <v>1183.3333333333333</v>
      </c>
      <c r="E14" s="15">
        <f>AVERAGE(E4:E12)</f>
        <v>876.11111111111109</v>
      </c>
      <c r="F14" s="15">
        <f>AVERAGE(F4:F12)</f>
        <v>1095.3333333333333</v>
      </c>
      <c r="G14" s="15">
        <f>AVERAGE(G4:G12)</f>
        <v>1286.6666666666667</v>
      </c>
      <c r="H14" s="15">
        <f>AVERAGE(H4:H12)</f>
        <v>798.66666666666663</v>
      </c>
      <c r="I14" s="15">
        <f>AVERAGE(I4:I12)</f>
        <v>889.66666666666663</v>
      </c>
      <c r="J14" s="15">
        <f>AVERAGE(J4:J12)</f>
        <v>887.77777777777783</v>
      </c>
      <c r="K14" s="15">
        <f>AVERAGE(K4:K12)</f>
        <v>766</v>
      </c>
      <c r="L14" s="15">
        <f>AVERAGE(L4:L12)</f>
        <v>781.22222222222217</v>
      </c>
      <c r="M14" s="15">
        <f>AVERAGE(M4:M12)</f>
        <v>839.44444444444446</v>
      </c>
      <c r="O14" s="12"/>
    </row>
    <row r="15" spans="1:17" ht="12.75">
      <c r="A15" s="5" t="s">
        <v>8</v>
      </c>
      <c r="B15" s="16">
        <f>_xlfn.VAR.S(B4:B12)</f>
        <v>12647.111111111124</v>
      </c>
      <c r="C15" s="16">
        <f>_xlfn.VAR.S(C4:C12)</f>
        <v>27538.25</v>
      </c>
      <c r="D15" s="16">
        <f>_xlfn.VAR.S(D4:D12)</f>
        <v>51077.75</v>
      </c>
      <c r="E15" s="48">
        <f>_xlfn.VAR.S(E4:E12)</f>
        <v>11281.361111111124</v>
      </c>
      <c r="F15" s="16">
        <f>_xlfn.VAR.S(F4:F12)</f>
        <v>49313.25</v>
      </c>
      <c r="G15" s="16">
        <f>_xlfn.VAR.S(G2:G12)</f>
        <v>329365.37777777785</v>
      </c>
      <c r="H15" s="16">
        <f>_xlfn.VAR.S(H4:H12)</f>
        <v>25216.25</v>
      </c>
      <c r="I15" s="16">
        <f>_xlfn.VAR.S(I4:I12)</f>
        <v>101786</v>
      </c>
      <c r="J15" s="16">
        <f>_xlfn.VAR.S(J4:J12)</f>
        <v>139779.6944444445</v>
      </c>
      <c r="K15" s="48">
        <f>_xlfn.VAR.S(K4:K12)</f>
        <v>15945.25</v>
      </c>
      <c r="L15" s="16">
        <f>_xlfn.VAR.S(L4:L12)</f>
        <v>12602.444444444496</v>
      </c>
      <c r="M15" s="16">
        <f>_xlfn.VAR.S(M4:M12)</f>
        <v>21332.277777777752</v>
      </c>
    </row>
    <row r="16" spans="1:17" ht="12.75">
      <c r="A16" s="5" t="s">
        <v>9</v>
      </c>
      <c r="B16" s="16">
        <f>SQRT(B15)</f>
        <v>112.45937538111762</v>
      </c>
      <c r="C16" s="16">
        <f>SQRT(C15)</f>
        <v>165.94652753221442</v>
      </c>
      <c r="D16" s="16">
        <f>SQRT(D15)</f>
        <v>226.00387164825295</v>
      </c>
      <c r="E16" s="16">
        <f>SQRT(E15)</f>
        <v>106.21375198678899</v>
      </c>
      <c r="F16" s="16">
        <f>SQRT(F15)</f>
        <v>222.06586860659158</v>
      </c>
      <c r="G16" s="16">
        <f>SQRT(G15)</f>
        <v>573.9036310895566</v>
      </c>
      <c r="H16" s="16">
        <f>SQRT(H15)</f>
        <v>158.79625310441048</v>
      </c>
      <c r="I16" s="16">
        <f>SQRT(I15)</f>
        <v>319.03918254659567</v>
      </c>
      <c r="J16" s="16">
        <f>SQRT(J15)</f>
        <v>373.87122708821079</v>
      </c>
      <c r="K16" s="16">
        <f>SQRT(K15)</f>
        <v>126.27450257276803</v>
      </c>
      <c r="L16" s="16">
        <f>SQRT(L15)</f>
        <v>112.26060949613847</v>
      </c>
      <c r="M16" s="16">
        <f>SQRT(M15)</f>
        <v>146.05573517591753</v>
      </c>
    </row>
    <row r="17" spans="1:14" ht="12.75">
      <c r="A17" s="5" t="s">
        <v>10</v>
      </c>
      <c r="B17" s="16">
        <f>B16/SQRT(9)</f>
        <v>37.486458460372539</v>
      </c>
      <c r="C17" s="16">
        <f>C16/SQRT(9)</f>
        <v>55.315509177404806</v>
      </c>
      <c r="D17" s="16">
        <f>D16/SQRT(9)</f>
        <v>75.334623882750989</v>
      </c>
      <c r="E17" s="16">
        <f>E16/SQRT(9)</f>
        <v>35.404583995596333</v>
      </c>
      <c r="F17" s="16">
        <f>F16/SQRT(9)</f>
        <v>74.021956202197188</v>
      </c>
      <c r="G17" s="16">
        <f>G16/SQRT(9)</f>
        <v>191.30121036318553</v>
      </c>
      <c r="H17" s="16">
        <f>H16/SQRT(9)</f>
        <v>52.932084368136827</v>
      </c>
      <c r="I17" s="16">
        <f>I16/SQRT(9)</f>
        <v>106.34639418219855</v>
      </c>
      <c r="J17" s="16">
        <f>J16/SQRT(9)</f>
        <v>124.62374236273693</v>
      </c>
      <c r="K17" s="16">
        <f>K16/SQRT(9)</f>
        <v>42.091500857589345</v>
      </c>
      <c r="L17" s="16">
        <f>L16/SQRT(9)</f>
        <v>37.42020316537949</v>
      </c>
      <c r="M17" s="16">
        <f>M16/SQRT(9)</f>
        <v>48.685245058639175</v>
      </c>
    </row>
    <row r="18" spans="1:14" ht="12.75">
      <c r="A18" s="1"/>
      <c r="B18" s="17" t="s">
        <v>11</v>
      </c>
      <c r="C18" s="1"/>
      <c r="D18" s="1"/>
      <c r="F18" s="18"/>
      <c r="G18" s="18"/>
      <c r="H18" s="18"/>
      <c r="I18" s="18"/>
      <c r="J18" s="1"/>
      <c r="K18" s="18"/>
      <c r="L18" s="18"/>
      <c r="M18" s="18"/>
    </row>
    <row r="19" spans="1:14" ht="12.75">
      <c r="A19" s="46" t="s">
        <v>12</v>
      </c>
      <c r="B19" s="47"/>
      <c r="C19" s="47"/>
      <c r="D19" s="1"/>
      <c r="E19" s="17"/>
      <c r="F19" s="18"/>
      <c r="G19" s="18"/>
      <c r="H19" s="18"/>
      <c r="I19" s="18"/>
      <c r="J19" s="1"/>
      <c r="K19" s="18"/>
      <c r="L19" s="18"/>
      <c r="M19" s="18"/>
    </row>
    <row r="20" spans="1:14" ht="12.75">
      <c r="A20" s="5" t="s">
        <v>6</v>
      </c>
      <c r="B20" s="5" t="s">
        <v>0</v>
      </c>
      <c r="C20" s="5" t="s">
        <v>1</v>
      </c>
      <c r="D20" s="5" t="s">
        <v>13</v>
      </c>
      <c r="E20" s="18"/>
      <c r="J20" s="12"/>
      <c r="K20" s="18"/>
      <c r="L20" s="1"/>
      <c r="M20" s="18"/>
      <c r="N20" s="12"/>
    </row>
    <row r="21" spans="1:14" ht="14.25" customHeight="1">
      <c r="A21" s="18">
        <v>1230396</v>
      </c>
      <c r="B21" s="20">
        <f>SLOPE(B4:D4, B3:D3)</f>
        <v>28.267857142857146</v>
      </c>
      <c r="C21" s="20">
        <f>SLOPE(H4:J4, H3:J3)</f>
        <v>-4.75</v>
      </c>
      <c r="D21" s="20">
        <f>B21-C21</f>
        <v>33.017857142857146</v>
      </c>
      <c r="E21" s="1"/>
      <c r="F21" s="1"/>
      <c r="L21" s="21"/>
      <c r="M21" s="18"/>
    </row>
    <row r="22" spans="1:14" ht="14.25" customHeight="1">
      <c r="A22" s="8">
        <v>1230334</v>
      </c>
      <c r="B22" s="20">
        <f>SLOPE(B5:D5, B3:D3)</f>
        <v>46.571428571428577</v>
      </c>
      <c r="C22" s="20">
        <f>SLOPE(H5:J5, H3:J3)</f>
        <v>55.642857142857153</v>
      </c>
      <c r="D22" s="20">
        <f>B22-C22</f>
        <v>-9.0714285714285765</v>
      </c>
      <c r="E22" s="1"/>
      <c r="F22" s="5" t="s">
        <v>21</v>
      </c>
      <c r="G22" s="22">
        <f>D31/D34</f>
        <v>4.4164632494246012</v>
      </c>
      <c r="H22" s="12"/>
      <c r="I22" s="12"/>
      <c r="J22" s="23"/>
      <c r="L22" s="18"/>
      <c r="M22" s="18"/>
    </row>
    <row r="23" spans="1:14" ht="14.25" customHeight="1">
      <c r="A23" s="8">
        <v>1230340</v>
      </c>
      <c r="B23" s="20">
        <f>SLOPE(B6:D6, B3:D3)</f>
        <v>10.464285714285715</v>
      </c>
      <c r="C23" s="24">
        <f>SLOPE(H6:J6, H3:J3)</f>
        <v>2.4642857142857144</v>
      </c>
      <c r="D23" s="20">
        <f>B23-C23</f>
        <v>8</v>
      </c>
      <c r="E23" s="18"/>
      <c r="H23" s="12"/>
      <c r="I23" s="25"/>
      <c r="L23" s="25"/>
      <c r="M23" s="18"/>
    </row>
    <row r="24" spans="1:14" ht="14.25" customHeight="1">
      <c r="A24" s="8">
        <v>1230331</v>
      </c>
      <c r="B24" s="20">
        <f>SLOPE(B7:D7, B3:D3)</f>
        <v>32.035714285714292</v>
      </c>
      <c r="C24" s="24">
        <f>SLOPE(H7:J7, H3:J3)</f>
        <v>-3.285714285714286</v>
      </c>
      <c r="D24" s="20">
        <f>B24-C24</f>
        <v>35.321428571428577</v>
      </c>
      <c r="E24" s="18"/>
      <c r="F24" s="4" t="s">
        <v>15</v>
      </c>
      <c r="G24" s="26"/>
      <c r="H24" s="18"/>
      <c r="I24" s="18"/>
      <c r="J24" s="18"/>
      <c r="K24" s="1"/>
      <c r="L24" s="18"/>
      <c r="M24" s="18"/>
    </row>
    <row r="25" spans="1:14" ht="14.25" customHeight="1">
      <c r="A25" s="8">
        <v>1230327</v>
      </c>
      <c r="B25" s="20">
        <f>SLOPE(B8:D8, B3:D3)</f>
        <v>43.482142857142868</v>
      </c>
      <c r="C25" s="20">
        <f>SLOPE(H8:J8, H3:J3)</f>
        <v>9.7857142857142883</v>
      </c>
      <c r="D25" s="20">
        <f>B25-C25</f>
        <v>33.696428571428584</v>
      </c>
      <c r="E25" s="1"/>
      <c r="F25" s="4" t="s">
        <v>16</v>
      </c>
      <c r="G25" s="27">
        <f>TDIST(G22, 8, 2)</f>
        <v>2.237022817980194E-3</v>
      </c>
      <c r="H25" s="1"/>
      <c r="J25" s="18"/>
      <c r="K25" s="18"/>
      <c r="L25" s="18"/>
      <c r="M25" s="18"/>
    </row>
    <row r="26" spans="1:14" ht="14.25" customHeight="1">
      <c r="A26" s="38">
        <v>1230394</v>
      </c>
      <c r="B26" s="20">
        <f>SLOPE(B9:D9, B3:D3)</f>
        <v>13.821428571428573</v>
      </c>
      <c r="C26" s="20">
        <f>SLOPE(H9:J9, H3:J3)</f>
        <v>-2.4285714285714288</v>
      </c>
      <c r="D26" s="20">
        <f>B26-C26</f>
        <v>16.25</v>
      </c>
      <c r="E26" s="1"/>
      <c r="F26" s="28" t="s">
        <v>17</v>
      </c>
      <c r="G26" s="29">
        <f>TTEST(B21:B29, C21:C29, 2, 1)</f>
        <v>2.2370228179801914E-3</v>
      </c>
      <c r="H26" s="18"/>
      <c r="I26" s="18"/>
      <c r="K26" s="18"/>
      <c r="L26" s="18"/>
      <c r="M26" s="18"/>
    </row>
    <row r="27" spans="1:14" ht="14.25" customHeight="1">
      <c r="A27" s="8">
        <v>1230348</v>
      </c>
      <c r="B27" s="20">
        <f>SLOPE(B10:D10, B3:D3)</f>
        <v>23.500000000000004</v>
      </c>
      <c r="C27" s="20">
        <f>SLOPE(H10:J10, H3:J3)</f>
        <v>4.0178571428571432</v>
      </c>
      <c r="D27" s="20">
        <f>B27-C27</f>
        <v>19.482142857142861</v>
      </c>
      <c r="E27" s="1"/>
      <c r="H27" s="30"/>
      <c r="I27" s="31"/>
      <c r="J27" s="32"/>
      <c r="K27" s="33"/>
      <c r="L27" s="31"/>
      <c r="M27" s="18"/>
    </row>
    <row r="28" spans="1:14" ht="14.25" customHeight="1">
      <c r="A28" s="8">
        <v>1230372</v>
      </c>
      <c r="B28" s="20">
        <f>SLOPE(B11:D11, B3:D3)</f>
        <v>26.232142857142858</v>
      </c>
      <c r="C28" s="20">
        <f>SLOPE(H11:J11, H3:J3)</f>
        <v>-4.1607142857142865</v>
      </c>
      <c r="D28" s="20">
        <f>B28-C28</f>
        <v>30.392857142857146</v>
      </c>
      <c r="E28" s="18"/>
      <c r="G28" s="18"/>
      <c r="H28" s="30"/>
      <c r="I28" s="31"/>
      <c r="J28" s="33"/>
      <c r="K28" s="33"/>
      <c r="L28" s="31"/>
      <c r="M28" s="18"/>
    </row>
    <row r="29" spans="1:14" ht="14.25" customHeight="1">
      <c r="A29" s="8">
        <v>1230373</v>
      </c>
      <c r="B29" s="20">
        <f>SLOPE(B12:D12, B3:D3)</f>
        <v>30.160714285714288</v>
      </c>
      <c r="C29" s="20">
        <f>SLOPE(H12:J12, H3:J3)</f>
        <v>-0.3035714285714286</v>
      </c>
      <c r="D29" s="20">
        <f>B29-C29</f>
        <v>30.464285714285715</v>
      </c>
      <c r="E29" s="18"/>
      <c r="G29" s="18"/>
      <c r="H29" s="30"/>
      <c r="I29" s="31"/>
      <c r="J29" s="33"/>
      <c r="K29" s="33"/>
      <c r="L29" s="31"/>
      <c r="M29" s="18"/>
    </row>
    <row r="30" spans="1:14" ht="14.25" customHeight="1">
      <c r="A30" s="19"/>
      <c r="B30" s="20"/>
      <c r="C30" s="20"/>
      <c r="D30" s="20"/>
      <c r="E30" s="18"/>
      <c r="G30" s="18"/>
      <c r="H30" s="30"/>
      <c r="I30" s="31"/>
      <c r="J30" s="33"/>
      <c r="K30" s="33"/>
      <c r="L30" s="31"/>
      <c r="M30" s="18"/>
    </row>
    <row r="31" spans="1:14" ht="12.75">
      <c r="A31" s="5" t="s">
        <v>18</v>
      </c>
      <c r="B31" s="49">
        <f>AVERAGE(B21:B29)</f>
        <v>28.281746031746039</v>
      </c>
      <c r="C31" s="49">
        <f>AVERAGE(C21:C29)</f>
        <v>6.3313492063492083</v>
      </c>
      <c r="D31" s="49">
        <f>AVERAGE(D21:D29)</f>
        <v>21.950396825396826</v>
      </c>
      <c r="E31" s="18"/>
      <c r="F31" s="18"/>
      <c r="G31" s="34"/>
      <c r="H31" s="34"/>
      <c r="I31" s="1"/>
      <c r="K31" s="18"/>
      <c r="L31" s="18"/>
      <c r="M31" s="18"/>
    </row>
    <row r="32" spans="1:14" ht="12.75">
      <c r="A32" s="5" t="s">
        <v>8</v>
      </c>
      <c r="B32" s="16">
        <f>_xlfn.VAR.S(B21:B29)</f>
        <v>142.10202310090699</v>
      </c>
      <c r="C32" s="16">
        <f>_xlfn.VAR.S(C21:C29)</f>
        <v>363.74873334750578</v>
      </c>
      <c r="D32" s="16">
        <f>_xlfn.VAR.S(D21:D29)</f>
        <v>222.31973674886638</v>
      </c>
      <c r="E32" s="18"/>
      <c r="F32" s="18"/>
      <c r="G32" s="18"/>
      <c r="H32" s="18"/>
      <c r="I32" s="32"/>
      <c r="J32" s="18"/>
      <c r="K32" s="18"/>
      <c r="L32" s="18"/>
      <c r="M32" s="18"/>
    </row>
    <row r="33" spans="1:13" ht="12.75">
      <c r="A33" s="5" t="s">
        <v>9</v>
      </c>
      <c r="B33" s="16">
        <f>SQRT(B32)</f>
        <v>11.920655313400644</v>
      </c>
      <c r="C33" s="16">
        <f>SQRT(C32)</f>
        <v>19.072197916011302</v>
      </c>
      <c r="D33" s="16">
        <f>SQRT(D32)</f>
        <v>14.910390227920475</v>
      </c>
      <c r="E33" s="18"/>
      <c r="F33" s="18"/>
      <c r="H33" s="18"/>
      <c r="I33" s="18"/>
      <c r="J33" s="18"/>
      <c r="K33" s="18"/>
      <c r="L33" s="18"/>
      <c r="M33" s="18"/>
    </row>
    <row r="34" spans="1:13" ht="12.75">
      <c r="A34" s="5" t="s">
        <v>10</v>
      </c>
      <c r="B34" s="16">
        <f>B33/SQRT(COUNT(B21:B29))</f>
        <v>3.9735517711335482</v>
      </c>
      <c r="C34" s="16">
        <f>C33/SQRT(COUNT(C21:C29))</f>
        <v>6.3573993053371005</v>
      </c>
      <c r="D34" s="16">
        <f>D33/SQRT(COUNT(D21:D29))</f>
        <v>4.9701300759734917</v>
      </c>
      <c r="E34" s="1"/>
      <c r="G34" s="1"/>
      <c r="I34" s="1"/>
      <c r="J34" s="1"/>
      <c r="K34" s="1"/>
      <c r="L34" s="18"/>
      <c r="M34" s="18"/>
    </row>
    <row r="35" spans="1:13" ht="12.75">
      <c r="A35" s="18"/>
      <c r="B35" s="18"/>
      <c r="C35" s="18"/>
      <c r="D35" s="18"/>
      <c r="E35" s="1"/>
      <c r="F35" s="1"/>
      <c r="G35" s="1"/>
      <c r="H35" s="1"/>
      <c r="I35" s="1"/>
      <c r="J35" s="1"/>
      <c r="K35" s="1"/>
      <c r="L35" s="18"/>
      <c r="M35" s="18"/>
    </row>
    <row r="36" spans="1:13" ht="12.75">
      <c r="G36" s="1"/>
      <c r="H36" s="1"/>
      <c r="I36" s="1"/>
      <c r="J36" s="1"/>
      <c r="K36" s="1"/>
    </row>
    <row r="37" spans="1:13" ht="12.75">
      <c r="D37" s="18"/>
      <c r="G37" s="1"/>
      <c r="H37" s="1"/>
      <c r="I37" s="1"/>
      <c r="J37" s="1"/>
      <c r="K37" s="1"/>
    </row>
    <row r="38" spans="1:13" ht="12.75">
      <c r="A38" s="35"/>
      <c r="D38" s="18"/>
    </row>
  </sheetData>
  <mergeCells count="7">
    <mergeCell ref="A19:C19"/>
    <mergeCell ref="B1:G1"/>
    <mergeCell ref="H1:M1"/>
    <mergeCell ref="B2:D2"/>
    <mergeCell ref="E2:G2"/>
    <mergeCell ref="H2:J2"/>
    <mergeCell ref="K2:M2"/>
  </mergeCells>
  <phoneticPr fontId="10"/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P48"/>
  <sheetViews>
    <sheetView workbookViewId="0"/>
  </sheetViews>
  <sheetFormatPr defaultColWidth="14.42578125" defaultRowHeight="15.75" customHeight="1"/>
  <cols>
    <col min="1" max="1" width="17.28515625" customWidth="1"/>
    <col min="2" max="13" width="15" customWidth="1"/>
  </cols>
  <sheetData>
    <row r="1" spans="1:16" ht="12.75">
      <c r="A1" s="1"/>
      <c r="B1" s="42" t="s">
        <v>0</v>
      </c>
      <c r="C1" s="43"/>
      <c r="D1" s="43"/>
      <c r="E1" s="43"/>
      <c r="F1" s="43"/>
      <c r="G1" s="44"/>
      <c r="H1" s="45" t="s">
        <v>1</v>
      </c>
      <c r="I1" s="43"/>
      <c r="J1" s="43"/>
      <c r="K1" s="43"/>
      <c r="L1" s="43"/>
      <c r="M1" s="44"/>
    </row>
    <row r="2" spans="1:16" ht="12.75">
      <c r="A2" s="2"/>
      <c r="B2" s="42" t="s">
        <v>2</v>
      </c>
      <c r="C2" s="43"/>
      <c r="D2" s="44"/>
      <c r="E2" s="45" t="s">
        <v>3</v>
      </c>
      <c r="F2" s="43"/>
      <c r="G2" s="44"/>
      <c r="H2" s="45" t="s">
        <v>4</v>
      </c>
      <c r="I2" s="43"/>
      <c r="J2" s="43"/>
      <c r="K2" s="42" t="s">
        <v>5</v>
      </c>
      <c r="L2" s="43"/>
      <c r="M2" s="44"/>
    </row>
    <row r="3" spans="1:16" ht="12.75">
      <c r="A3" s="3" t="s">
        <v>6</v>
      </c>
      <c r="B3" s="4">
        <v>4</v>
      </c>
      <c r="C3" s="5">
        <v>8</v>
      </c>
      <c r="D3" s="6">
        <v>16</v>
      </c>
      <c r="E3" s="5">
        <v>4</v>
      </c>
      <c r="F3" s="5">
        <v>8</v>
      </c>
      <c r="G3" s="5">
        <v>16</v>
      </c>
      <c r="H3" s="5">
        <v>4</v>
      </c>
      <c r="I3" s="5">
        <v>8</v>
      </c>
      <c r="J3" s="5">
        <v>16</v>
      </c>
      <c r="K3" s="5">
        <v>4</v>
      </c>
      <c r="L3" s="5">
        <v>8</v>
      </c>
      <c r="M3" s="5">
        <v>16</v>
      </c>
    </row>
    <row r="4" spans="1:16" ht="18" customHeight="1">
      <c r="A4" s="1">
        <v>1230317</v>
      </c>
      <c r="B4" s="7">
        <v>725</v>
      </c>
      <c r="C4" s="8">
        <v>825</v>
      </c>
      <c r="D4" s="8">
        <v>1020</v>
      </c>
      <c r="E4" s="8">
        <v>695</v>
      </c>
      <c r="F4" s="8">
        <v>719</v>
      </c>
      <c r="G4" s="8">
        <v>759</v>
      </c>
      <c r="H4" s="8">
        <v>674</v>
      </c>
      <c r="I4" s="8">
        <v>616</v>
      </c>
      <c r="J4" s="8">
        <v>651</v>
      </c>
      <c r="K4" s="8">
        <v>872</v>
      </c>
      <c r="L4" s="8">
        <v>1062</v>
      </c>
      <c r="M4" s="8">
        <v>1349</v>
      </c>
      <c r="N4" s="9"/>
    </row>
    <row r="5" spans="1:16" ht="18" customHeight="1">
      <c r="A5" s="8">
        <v>1230304</v>
      </c>
      <c r="B5" s="8">
        <v>925</v>
      </c>
      <c r="C5" s="8">
        <v>942</v>
      </c>
      <c r="D5" s="8">
        <v>1046</v>
      </c>
      <c r="E5" s="8">
        <v>759</v>
      </c>
      <c r="F5" s="8">
        <v>867</v>
      </c>
      <c r="G5" s="8">
        <v>935</v>
      </c>
      <c r="H5" s="8">
        <v>925</v>
      </c>
      <c r="I5" s="8">
        <v>1295</v>
      </c>
      <c r="J5" s="8">
        <v>1519</v>
      </c>
      <c r="K5" s="8">
        <v>697</v>
      </c>
      <c r="L5" s="8">
        <v>721</v>
      </c>
      <c r="M5" s="8">
        <v>793</v>
      </c>
      <c r="N5" s="10"/>
    </row>
    <row r="6" spans="1:16" ht="18" customHeight="1">
      <c r="A6" s="8">
        <v>1230365</v>
      </c>
      <c r="B6" s="8">
        <v>854</v>
      </c>
      <c r="C6" s="8">
        <v>944</v>
      </c>
      <c r="D6" s="8">
        <v>1213</v>
      </c>
      <c r="E6" s="8">
        <v>799</v>
      </c>
      <c r="F6" s="8">
        <v>774</v>
      </c>
      <c r="G6" s="8">
        <v>722</v>
      </c>
      <c r="H6" s="8">
        <v>802</v>
      </c>
      <c r="I6" s="8">
        <v>836</v>
      </c>
      <c r="J6" s="8">
        <v>781</v>
      </c>
      <c r="K6" s="8">
        <v>954</v>
      </c>
      <c r="L6" s="8">
        <v>1200</v>
      </c>
      <c r="M6" s="8">
        <v>1201</v>
      </c>
      <c r="N6" s="9"/>
      <c r="O6" s="11"/>
    </row>
    <row r="7" spans="1:16" ht="18" customHeight="1">
      <c r="A7" s="8">
        <v>1230359</v>
      </c>
      <c r="B7" s="8">
        <v>703</v>
      </c>
      <c r="C7" s="8">
        <v>785</v>
      </c>
      <c r="D7" s="8">
        <v>1157</v>
      </c>
      <c r="E7" s="8">
        <v>796</v>
      </c>
      <c r="F7" s="8">
        <v>1172</v>
      </c>
      <c r="G7" s="8">
        <v>1687</v>
      </c>
      <c r="H7" s="8">
        <v>748</v>
      </c>
      <c r="I7" s="8">
        <v>729</v>
      </c>
      <c r="J7" s="8">
        <v>748</v>
      </c>
      <c r="K7" s="8">
        <v>674</v>
      </c>
      <c r="L7" s="8">
        <v>743</v>
      </c>
      <c r="M7" s="8">
        <v>716</v>
      </c>
      <c r="O7" s="12"/>
      <c r="P7" s="12"/>
    </row>
    <row r="8" spans="1:16" ht="18" customHeight="1">
      <c r="A8" s="8">
        <v>1230352</v>
      </c>
      <c r="B8" s="8">
        <v>770</v>
      </c>
      <c r="C8" s="8">
        <v>848</v>
      </c>
      <c r="D8" s="8">
        <v>947</v>
      </c>
      <c r="E8" s="8">
        <v>787</v>
      </c>
      <c r="F8" s="8">
        <v>1054</v>
      </c>
      <c r="G8" s="8">
        <v>1251</v>
      </c>
      <c r="H8" s="8">
        <v>694</v>
      </c>
      <c r="I8" s="8">
        <v>696</v>
      </c>
      <c r="J8" s="8">
        <v>730</v>
      </c>
      <c r="K8" s="8">
        <v>605</v>
      </c>
      <c r="L8" s="8">
        <v>670</v>
      </c>
      <c r="M8" s="8">
        <v>697</v>
      </c>
      <c r="N8" s="12"/>
      <c r="O8" s="12"/>
    </row>
    <row r="9" spans="1:16" ht="18" customHeight="1">
      <c r="A9" s="8">
        <v>1230393</v>
      </c>
      <c r="B9" s="8">
        <v>730</v>
      </c>
      <c r="C9" s="8">
        <v>981</v>
      </c>
      <c r="D9" s="8">
        <v>1002</v>
      </c>
      <c r="E9" s="8">
        <v>833</v>
      </c>
      <c r="F9" s="8">
        <v>1042</v>
      </c>
      <c r="G9" s="8">
        <v>1028</v>
      </c>
      <c r="H9" s="8">
        <v>831</v>
      </c>
      <c r="I9" s="8">
        <v>785</v>
      </c>
      <c r="J9" s="8">
        <v>814</v>
      </c>
      <c r="K9" s="8">
        <v>720</v>
      </c>
      <c r="L9" s="8">
        <v>668</v>
      </c>
      <c r="M9" s="8">
        <v>776</v>
      </c>
      <c r="O9" s="12"/>
    </row>
    <row r="10" spans="1:16" ht="18" customHeight="1">
      <c r="A10" s="8">
        <v>1230322</v>
      </c>
      <c r="B10" s="8">
        <v>765</v>
      </c>
      <c r="C10" s="8">
        <v>909</v>
      </c>
      <c r="D10" s="8">
        <v>1217</v>
      </c>
      <c r="E10" s="8">
        <v>786</v>
      </c>
      <c r="F10" s="8">
        <v>1121</v>
      </c>
      <c r="G10" s="8">
        <v>1193</v>
      </c>
      <c r="H10" s="8">
        <v>662</v>
      </c>
      <c r="I10" s="8">
        <v>632</v>
      </c>
      <c r="J10" s="8">
        <v>689</v>
      </c>
      <c r="K10" s="8">
        <v>662</v>
      </c>
      <c r="L10" s="8">
        <v>676</v>
      </c>
      <c r="M10" s="8">
        <v>689</v>
      </c>
      <c r="O10" s="12"/>
    </row>
    <row r="11" spans="1:16" ht="18" customHeight="1">
      <c r="A11" s="8">
        <v>1230295</v>
      </c>
      <c r="B11" s="8">
        <v>954</v>
      </c>
      <c r="C11" s="8">
        <v>1245</v>
      </c>
      <c r="D11" s="8">
        <v>1334</v>
      </c>
      <c r="E11" s="8">
        <v>600</v>
      </c>
      <c r="F11" s="8">
        <v>740</v>
      </c>
      <c r="G11" s="8">
        <v>664</v>
      </c>
      <c r="H11" s="8">
        <v>877</v>
      </c>
      <c r="I11" s="8">
        <v>1025</v>
      </c>
      <c r="J11" s="8">
        <v>1159</v>
      </c>
      <c r="K11" s="8">
        <v>819</v>
      </c>
      <c r="L11" s="8">
        <v>874</v>
      </c>
      <c r="M11" s="8">
        <v>890</v>
      </c>
      <c r="O11" s="12"/>
    </row>
    <row r="12" spans="1:16" ht="18" customHeight="1">
      <c r="A12" s="8">
        <v>1230386</v>
      </c>
      <c r="B12" s="8">
        <v>638</v>
      </c>
      <c r="C12" s="8">
        <v>792</v>
      </c>
      <c r="D12" s="8">
        <v>809</v>
      </c>
      <c r="E12" s="8">
        <v>631</v>
      </c>
      <c r="F12" s="8">
        <v>741</v>
      </c>
      <c r="G12" s="8">
        <v>747</v>
      </c>
      <c r="H12" s="8">
        <v>634</v>
      </c>
      <c r="I12" s="8">
        <v>610</v>
      </c>
      <c r="J12" s="8">
        <v>686</v>
      </c>
      <c r="K12" s="8">
        <v>597</v>
      </c>
      <c r="L12" s="8">
        <v>629</v>
      </c>
      <c r="M12" s="8">
        <v>653</v>
      </c>
    </row>
    <row r="13" spans="1:16" ht="18" customHeight="1">
      <c r="A13" s="8">
        <v>1230377</v>
      </c>
      <c r="B13" s="8">
        <v>789</v>
      </c>
      <c r="C13" s="8">
        <v>1065</v>
      </c>
      <c r="D13" s="8">
        <v>1413</v>
      </c>
      <c r="E13" s="8">
        <v>940</v>
      </c>
      <c r="F13" s="8">
        <v>1082</v>
      </c>
      <c r="G13" s="8">
        <v>1211</v>
      </c>
      <c r="H13" s="8">
        <v>822</v>
      </c>
      <c r="I13" s="8">
        <v>812</v>
      </c>
      <c r="J13" s="8">
        <v>803</v>
      </c>
      <c r="K13" s="8">
        <v>755</v>
      </c>
      <c r="L13" s="8">
        <v>758</v>
      </c>
      <c r="M13" s="8">
        <v>892</v>
      </c>
      <c r="O13" s="12"/>
    </row>
    <row r="14" spans="1:16" ht="18" customHeight="1">
      <c r="A14" s="8">
        <v>1230353</v>
      </c>
      <c r="B14" s="8">
        <v>834</v>
      </c>
      <c r="C14" s="8">
        <v>936</v>
      </c>
      <c r="D14" s="8">
        <v>1183</v>
      </c>
      <c r="E14" s="8">
        <v>866</v>
      </c>
      <c r="F14" s="8">
        <v>1338</v>
      </c>
      <c r="G14" s="38">
        <v>1893</v>
      </c>
      <c r="H14" s="8">
        <v>715</v>
      </c>
      <c r="I14" s="8">
        <v>739</v>
      </c>
      <c r="J14" s="8">
        <v>756</v>
      </c>
      <c r="K14" s="8">
        <v>671</v>
      </c>
      <c r="L14" s="8">
        <v>739</v>
      </c>
      <c r="M14" s="8">
        <v>812</v>
      </c>
      <c r="N14" s="1"/>
      <c r="O14" s="1"/>
      <c r="P14" s="1"/>
    </row>
    <row r="15" spans="1:16" ht="18" customHeight="1">
      <c r="A15" s="8">
        <v>1230306</v>
      </c>
      <c r="B15" s="8">
        <v>914</v>
      </c>
      <c r="C15" s="8">
        <v>1082</v>
      </c>
      <c r="D15" s="8">
        <v>1461</v>
      </c>
      <c r="E15" s="8">
        <v>1040</v>
      </c>
      <c r="F15" s="8">
        <v>1271</v>
      </c>
      <c r="G15" s="8">
        <v>1962</v>
      </c>
      <c r="H15" s="8">
        <v>821</v>
      </c>
      <c r="I15" s="8">
        <v>883</v>
      </c>
      <c r="J15" s="8">
        <v>920</v>
      </c>
      <c r="K15" s="8">
        <v>883</v>
      </c>
      <c r="L15" s="8">
        <v>926</v>
      </c>
      <c r="M15" s="8">
        <v>864</v>
      </c>
      <c r="O15" s="12"/>
    </row>
    <row r="16" spans="1:16" ht="18" customHeight="1">
      <c r="A16" s="8">
        <v>1230397</v>
      </c>
      <c r="B16" s="8">
        <v>888</v>
      </c>
      <c r="C16" s="8">
        <v>892</v>
      </c>
      <c r="D16" s="8">
        <v>1082</v>
      </c>
      <c r="E16" s="8">
        <v>770</v>
      </c>
      <c r="F16" s="8">
        <v>817</v>
      </c>
      <c r="G16" s="12">
        <v>959</v>
      </c>
      <c r="H16" s="13">
        <v>959</v>
      </c>
      <c r="J16" s="13"/>
      <c r="K16" s="8">
        <v>754</v>
      </c>
      <c r="L16" s="8">
        <v>804</v>
      </c>
      <c r="M16" s="8">
        <v>777</v>
      </c>
      <c r="O16" s="12"/>
    </row>
    <row r="17" spans="1:16" ht="18" customHeight="1">
      <c r="A17" s="1">
        <v>1230379</v>
      </c>
      <c r="B17" s="39">
        <v>1198</v>
      </c>
      <c r="C17" s="8">
        <v>1104</v>
      </c>
      <c r="D17" s="8">
        <v>1143</v>
      </c>
      <c r="E17" s="8">
        <v>963</v>
      </c>
      <c r="F17" s="8">
        <v>1124</v>
      </c>
      <c r="G17" s="38">
        <v>1139</v>
      </c>
      <c r="H17" s="8">
        <v>1426</v>
      </c>
      <c r="I17" s="8">
        <v>1357</v>
      </c>
      <c r="J17" s="8">
        <v>1619</v>
      </c>
      <c r="K17" s="8">
        <v>1547</v>
      </c>
      <c r="L17" s="8">
        <v>1582</v>
      </c>
      <c r="M17" s="8">
        <v>1920</v>
      </c>
      <c r="O17" s="12"/>
    </row>
    <row r="18" spans="1:16" ht="18" customHeight="1">
      <c r="A18" s="8"/>
      <c r="B18" s="40"/>
      <c r="C18" s="8"/>
      <c r="D18" s="8"/>
      <c r="E18" s="8"/>
      <c r="F18" s="8"/>
      <c r="G18" s="40"/>
      <c r="H18" s="8"/>
      <c r="I18" s="8"/>
      <c r="J18" s="8"/>
      <c r="K18" s="8"/>
      <c r="L18" s="8"/>
      <c r="M18" s="8"/>
      <c r="O18" s="12"/>
    </row>
    <row r="19" spans="1:16" ht="12.75">
      <c r="A19" s="5" t="s">
        <v>7</v>
      </c>
      <c r="B19" s="41">
        <f t="shared" ref="B19:M19" si="0">ROUND(AVERAGEA(B4:B18),0)</f>
        <v>835</v>
      </c>
      <c r="C19" s="41">
        <f t="shared" si="0"/>
        <v>954</v>
      </c>
      <c r="D19" s="41">
        <f t="shared" si="0"/>
        <v>1145</v>
      </c>
      <c r="E19" s="41">
        <f t="shared" si="0"/>
        <v>805</v>
      </c>
      <c r="F19" s="41">
        <f t="shared" si="0"/>
        <v>990</v>
      </c>
      <c r="G19" s="41">
        <f t="shared" si="0"/>
        <v>1154</v>
      </c>
      <c r="H19" s="41">
        <f t="shared" si="0"/>
        <v>828</v>
      </c>
      <c r="I19" s="41">
        <f t="shared" si="0"/>
        <v>847</v>
      </c>
      <c r="J19" s="41">
        <f t="shared" si="0"/>
        <v>913</v>
      </c>
      <c r="K19" s="41">
        <f t="shared" si="0"/>
        <v>801</v>
      </c>
      <c r="L19" s="41">
        <f t="shared" si="0"/>
        <v>861</v>
      </c>
      <c r="M19" s="41">
        <f t="shared" si="0"/>
        <v>931</v>
      </c>
      <c r="O19" s="12"/>
    </row>
    <row r="20" spans="1:16" ht="12.75">
      <c r="A20" s="5" t="s">
        <v>8</v>
      </c>
      <c r="B20" s="16">
        <f t="shared" ref="B20:M20" si="1">ROUND(_xlfn.VAR.S(B4:B18),0)</f>
        <v>19542</v>
      </c>
      <c r="C20" s="16">
        <f t="shared" si="1"/>
        <v>17364</v>
      </c>
      <c r="D20" s="16">
        <f t="shared" si="1"/>
        <v>32365</v>
      </c>
      <c r="E20" s="16">
        <f t="shared" si="1"/>
        <v>14728</v>
      </c>
      <c r="F20" s="16">
        <f t="shared" si="1"/>
        <v>44094</v>
      </c>
      <c r="G20" s="16">
        <f t="shared" si="1"/>
        <v>180595</v>
      </c>
      <c r="H20" s="16">
        <f t="shared" si="1"/>
        <v>39491</v>
      </c>
      <c r="I20" s="16">
        <f t="shared" si="1"/>
        <v>58593</v>
      </c>
      <c r="J20" s="16">
        <f t="shared" si="1"/>
        <v>101773</v>
      </c>
      <c r="K20" s="16">
        <f t="shared" si="1"/>
        <v>57392</v>
      </c>
      <c r="L20" s="16">
        <f t="shared" si="1"/>
        <v>69508</v>
      </c>
      <c r="M20" s="16">
        <f t="shared" si="1"/>
        <v>119324</v>
      </c>
    </row>
    <row r="21" spans="1:16" ht="12.75">
      <c r="A21" s="5" t="s">
        <v>9</v>
      </c>
      <c r="B21" s="16">
        <f t="shared" ref="B21:M21" si="2">ROUND(STDEV(B4:B18),0)</f>
        <v>140</v>
      </c>
      <c r="C21" s="16">
        <f t="shared" si="2"/>
        <v>132</v>
      </c>
      <c r="D21" s="16">
        <f t="shared" si="2"/>
        <v>180</v>
      </c>
      <c r="E21" s="16">
        <f t="shared" si="2"/>
        <v>121</v>
      </c>
      <c r="F21" s="16">
        <f t="shared" si="2"/>
        <v>210</v>
      </c>
      <c r="G21" s="16">
        <f t="shared" si="2"/>
        <v>425</v>
      </c>
      <c r="H21" s="16">
        <f t="shared" si="2"/>
        <v>199</v>
      </c>
      <c r="I21" s="16">
        <f t="shared" si="2"/>
        <v>242</v>
      </c>
      <c r="J21" s="16">
        <f t="shared" si="2"/>
        <v>319</v>
      </c>
      <c r="K21" s="16">
        <f t="shared" si="2"/>
        <v>240</v>
      </c>
      <c r="L21" s="16">
        <f t="shared" si="2"/>
        <v>264</v>
      </c>
      <c r="M21" s="16">
        <f t="shared" si="2"/>
        <v>345</v>
      </c>
    </row>
    <row r="22" spans="1:16" ht="12.75">
      <c r="A22" s="5" t="s">
        <v>10</v>
      </c>
      <c r="B22" s="16">
        <f t="shared" ref="B22:M22" si="3">ROUND(SQRT(_xlfn.VAR.S(B4:B18)/COUNT(B4:B18)),0)</f>
        <v>37</v>
      </c>
      <c r="C22" s="16">
        <f t="shared" si="3"/>
        <v>35</v>
      </c>
      <c r="D22" s="16">
        <f t="shared" si="3"/>
        <v>48</v>
      </c>
      <c r="E22" s="16">
        <f t="shared" si="3"/>
        <v>32</v>
      </c>
      <c r="F22" s="16">
        <f t="shared" si="3"/>
        <v>56</v>
      </c>
      <c r="G22" s="16">
        <f t="shared" si="3"/>
        <v>114</v>
      </c>
      <c r="H22" s="16">
        <f t="shared" si="3"/>
        <v>53</v>
      </c>
      <c r="I22" s="16">
        <f t="shared" si="3"/>
        <v>67</v>
      </c>
      <c r="J22" s="16">
        <f t="shared" si="3"/>
        <v>88</v>
      </c>
      <c r="K22" s="16">
        <f t="shared" si="3"/>
        <v>64</v>
      </c>
      <c r="L22" s="16">
        <f t="shared" si="3"/>
        <v>70</v>
      </c>
      <c r="M22" s="16">
        <f t="shared" si="3"/>
        <v>92</v>
      </c>
    </row>
    <row r="23" spans="1:16" ht="12.75">
      <c r="A23" s="1"/>
      <c r="B23" s="17" t="s">
        <v>11</v>
      </c>
      <c r="C23" s="1"/>
      <c r="D23" s="1"/>
      <c r="F23" s="18"/>
      <c r="G23" s="18"/>
      <c r="H23" s="18"/>
      <c r="I23" s="18"/>
      <c r="J23" s="1"/>
      <c r="K23" s="18"/>
      <c r="L23" s="18"/>
      <c r="M23" s="18"/>
    </row>
    <row r="24" spans="1:16" ht="12.75">
      <c r="A24" s="46" t="s">
        <v>12</v>
      </c>
      <c r="B24" s="47"/>
      <c r="C24" s="47"/>
      <c r="D24" s="1"/>
      <c r="E24" s="17"/>
      <c r="F24" s="18"/>
      <c r="G24" s="18"/>
      <c r="H24" s="18"/>
      <c r="I24" s="18"/>
      <c r="J24" s="1"/>
      <c r="K24" s="18"/>
      <c r="L24" s="18"/>
      <c r="M24" s="18"/>
    </row>
    <row r="25" spans="1:16" ht="12.75">
      <c r="A25" s="5" t="s">
        <v>6</v>
      </c>
      <c r="B25" s="5" t="s">
        <v>0</v>
      </c>
      <c r="C25" s="5" t="s">
        <v>1</v>
      </c>
      <c r="D25" s="5" t="s">
        <v>13</v>
      </c>
      <c r="E25" s="18"/>
      <c r="J25" s="12"/>
      <c r="K25" s="18"/>
      <c r="L25" s="1"/>
      <c r="M25" s="18"/>
      <c r="N25" s="12"/>
    </row>
    <row r="26" spans="1:16" ht="14.25" customHeight="1">
      <c r="A26" s="8">
        <v>1230317</v>
      </c>
      <c r="B26" s="20"/>
      <c r="C26" s="20"/>
      <c r="D26" s="20"/>
      <c r="E26" s="1"/>
      <c r="F26" s="1"/>
      <c r="L26" s="21"/>
      <c r="M26" s="18"/>
    </row>
    <row r="27" spans="1:16" ht="14.25" customHeight="1">
      <c r="A27" s="8">
        <v>1230304</v>
      </c>
      <c r="B27" s="20"/>
      <c r="C27" s="20"/>
      <c r="D27" s="20"/>
      <c r="E27" s="1"/>
      <c r="F27" s="5" t="s">
        <v>22</v>
      </c>
      <c r="G27" s="22"/>
      <c r="H27" s="12"/>
      <c r="I27" s="12"/>
      <c r="J27" s="23"/>
      <c r="L27" s="18"/>
      <c r="M27" s="18"/>
      <c r="P27" s="23"/>
    </row>
    <row r="28" spans="1:16" ht="14.25" customHeight="1">
      <c r="A28" s="8">
        <v>1230365</v>
      </c>
      <c r="B28" s="20"/>
      <c r="C28" s="24"/>
      <c r="D28" s="20"/>
      <c r="E28" s="18"/>
      <c r="H28" s="12"/>
      <c r="I28" s="25"/>
      <c r="L28" s="25"/>
      <c r="M28" s="18"/>
    </row>
    <row r="29" spans="1:16" ht="14.25" customHeight="1">
      <c r="A29" s="8">
        <v>1230359</v>
      </c>
      <c r="B29" s="20"/>
      <c r="C29" s="24"/>
      <c r="D29" s="20"/>
      <c r="E29" s="18"/>
      <c r="F29" s="4" t="s">
        <v>15</v>
      </c>
      <c r="G29" s="26"/>
      <c r="H29" s="18"/>
      <c r="I29" s="18"/>
      <c r="J29" s="18"/>
      <c r="K29" s="1"/>
      <c r="L29" s="18"/>
      <c r="M29" s="18"/>
    </row>
    <row r="30" spans="1:16" ht="14.25" customHeight="1">
      <c r="A30" s="8">
        <v>1230352</v>
      </c>
      <c r="B30" s="20"/>
      <c r="C30" s="20"/>
      <c r="D30" s="20"/>
      <c r="E30" s="1"/>
      <c r="F30" s="4" t="s">
        <v>16</v>
      </c>
      <c r="G30" s="27"/>
      <c r="H30" s="1"/>
      <c r="J30" s="18"/>
      <c r="K30" s="18"/>
      <c r="L30" s="18"/>
      <c r="M30" s="18"/>
    </row>
    <row r="31" spans="1:16" ht="14.25" customHeight="1">
      <c r="A31" s="8">
        <v>1230393</v>
      </c>
      <c r="B31" s="20"/>
      <c r="C31" s="20"/>
      <c r="D31" s="20"/>
      <c r="E31" s="1"/>
      <c r="F31" s="28" t="s">
        <v>17</v>
      </c>
      <c r="G31" s="29"/>
      <c r="H31" s="18"/>
      <c r="I31" s="18"/>
      <c r="K31" s="18"/>
      <c r="L31" s="18"/>
      <c r="M31" s="18"/>
    </row>
    <row r="32" spans="1:16" ht="14.25" customHeight="1">
      <c r="A32" s="8">
        <v>1230322</v>
      </c>
      <c r="B32" s="20"/>
      <c r="C32" s="20"/>
      <c r="D32" s="20"/>
      <c r="E32" s="1"/>
      <c r="H32" s="30"/>
      <c r="I32" s="31"/>
      <c r="J32" s="32"/>
      <c r="K32" s="33"/>
      <c r="L32" s="31"/>
      <c r="M32" s="18"/>
    </row>
    <row r="33" spans="1:13" ht="14.25" customHeight="1">
      <c r="A33" s="8">
        <v>1230295</v>
      </c>
      <c r="B33" s="20"/>
      <c r="C33" s="20"/>
      <c r="D33" s="20"/>
      <c r="E33" s="18"/>
      <c r="G33" s="18"/>
      <c r="H33" s="30"/>
      <c r="I33" s="31"/>
      <c r="J33" s="33"/>
      <c r="K33" s="33"/>
      <c r="L33" s="31"/>
      <c r="M33" s="18"/>
    </row>
    <row r="34" spans="1:13" ht="14.25" customHeight="1">
      <c r="A34" s="8">
        <v>1230386</v>
      </c>
      <c r="B34" s="20"/>
      <c r="C34" s="20"/>
      <c r="D34" s="20"/>
      <c r="E34" s="18"/>
      <c r="G34" s="18"/>
      <c r="H34" s="30"/>
      <c r="I34" s="31"/>
      <c r="J34" s="33"/>
      <c r="K34" s="33"/>
      <c r="L34" s="31"/>
      <c r="M34" s="18"/>
    </row>
    <row r="35" spans="1:13" ht="14.25" customHeight="1">
      <c r="A35" s="8">
        <v>1230377</v>
      </c>
      <c r="B35" s="20"/>
      <c r="C35" s="20"/>
      <c r="D35" s="20"/>
      <c r="E35" s="18"/>
      <c r="G35" s="18"/>
      <c r="H35" s="30"/>
      <c r="I35" s="31"/>
      <c r="J35" s="33"/>
      <c r="K35" s="33"/>
      <c r="L35" s="31"/>
      <c r="M35" s="18"/>
    </row>
    <row r="36" spans="1:13" ht="14.25" customHeight="1">
      <c r="A36" s="8">
        <v>1230353</v>
      </c>
      <c r="B36" s="20"/>
      <c r="C36" s="20"/>
      <c r="D36" s="20"/>
      <c r="E36" s="18"/>
      <c r="G36" s="18"/>
      <c r="H36" s="30"/>
      <c r="I36" s="31"/>
      <c r="J36" s="33"/>
      <c r="K36" s="33"/>
      <c r="L36" s="31"/>
      <c r="M36" s="18"/>
    </row>
    <row r="37" spans="1:13" ht="14.25" customHeight="1">
      <c r="A37" s="8">
        <v>1230306</v>
      </c>
      <c r="B37" s="20"/>
      <c r="C37" s="20"/>
      <c r="D37" s="20"/>
      <c r="E37" s="18"/>
      <c r="G37" s="18"/>
      <c r="H37" s="30"/>
      <c r="I37" s="31"/>
      <c r="J37" s="33"/>
      <c r="K37" s="33"/>
      <c r="L37" s="31"/>
      <c r="M37" s="18"/>
    </row>
    <row r="38" spans="1:13" ht="14.25" customHeight="1">
      <c r="A38" s="19"/>
      <c r="B38" s="20"/>
      <c r="C38" s="20"/>
      <c r="D38" s="20"/>
      <c r="E38" s="18"/>
      <c r="G38" s="18"/>
      <c r="H38" s="30"/>
      <c r="I38" s="31"/>
      <c r="J38" s="33"/>
      <c r="K38" s="33"/>
      <c r="L38" s="31"/>
      <c r="M38" s="18"/>
    </row>
    <row r="39" spans="1:13" ht="14.25" customHeight="1">
      <c r="A39" s="19"/>
      <c r="B39" s="20"/>
      <c r="C39" s="20"/>
      <c r="D39" s="20"/>
      <c r="E39" s="18"/>
      <c r="G39" s="18"/>
      <c r="H39" s="30"/>
      <c r="I39" s="31"/>
      <c r="J39" s="33"/>
      <c r="K39" s="33"/>
      <c r="L39" s="31"/>
      <c r="M39" s="18"/>
    </row>
    <row r="40" spans="1:13" ht="14.25" customHeight="1">
      <c r="A40" s="19"/>
      <c r="B40" s="20"/>
      <c r="C40" s="20"/>
      <c r="D40" s="20"/>
      <c r="E40" s="18"/>
      <c r="G40" s="18"/>
      <c r="H40" s="30"/>
      <c r="I40" s="31"/>
      <c r="J40" s="33"/>
      <c r="K40" s="33"/>
      <c r="L40" s="31"/>
      <c r="M40" s="18"/>
    </row>
    <row r="41" spans="1:13" ht="12.75">
      <c r="A41" s="5" t="s">
        <v>18</v>
      </c>
      <c r="B41" s="15"/>
      <c r="C41" s="15"/>
      <c r="D41" s="15"/>
      <c r="E41" s="18"/>
      <c r="F41" s="18"/>
      <c r="G41" s="34"/>
      <c r="H41" s="34"/>
      <c r="I41" s="1"/>
      <c r="K41" s="18"/>
      <c r="L41" s="18"/>
      <c r="M41" s="18"/>
    </row>
    <row r="42" spans="1:13" ht="12.75">
      <c r="A42" s="5" t="s">
        <v>8</v>
      </c>
      <c r="B42" s="16"/>
      <c r="C42" s="16"/>
      <c r="D42" s="16"/>
      <c r="E42" s="18"/>
      <c r="F42" s="18"/>
      <c r="G42" s="18"/>
      <c r="H42" s="18"/>
      <c r="I42" s="32"/>
      <c r="J42" s="18"/>
      <c r="K42" s="18"/>
      <c r="L42" s="18"/>
      <c r="M42" s="18"/>
    </row>
    <row r="43" spans="1:13" ht="12.75">
      <c r="A43" s="5" t="s">
        <v>9</v>
      </c>
      <c r="B43" s="16"/>
      <c r="C43" s="16"/>
      <c r="D43" s="16"/>
      <c r="E43" s="18"/>
      <c r="F43" s="18"/>
      <c r="H43" s="18"/>
      <c r="I43" s="18"/>
      <c r="J43" s="18"/>
      <c r="K43" s="18"/>
      <c r="L43" s="18"/>
      <c r="M43" s="18"/>
    </row>
    <row r="44" spans="1:13" ht="12.75">
      <c r="A44" s="5" t="s">
        <v>10</v>
      </c>
      <c r="B44" s="16"/>
      <c r="C44" s="16"/>
      <c r="D44" s="16"/>
      <c r="E44" s="1"/>
      <c r="G44" s="1"/>
      <c r="I44" s="1"/>
      <c r="J44" s="1"/>
      <c r="K44" s="1"/>
      <c r="L44" s="18"/>
      <c r="M44" s="18"/>
    </row>
    <row r="45" spans="1:13" ht="12.75">
      <c r="A45" s="18"/>
      <c r="B45" s="18"/>
      <c r="C45" s="18"/>
      <c r="D45" s="18"/>
      <c r="E45" s="1"/>
      <c r="F45" s="1"/>
      <c r="G45" s="1"/>
      <c r="H45" s="1"/>
      <c r="I45" s="1"/>
      <c r="J45" s="1"/>
      <c r="K45" s="1"/>
      <c r="L45" s="18"/>
      <c r="M45" s="18"/>
    </row>
    <row r="46" spans="1:13" ht="12.75">
      <c r="G46" s="1"/>
      <c r="H46" s="1"/>
      <c r="I46" s="1"/>
      <c r="J46" s="1"/>
      <c r="K46" s="1"/>
    </row>
    <row r="47" spans="1:13" ht="12.75">
      <c r="D47" s="18"/>
      <c r="G47" s="1"/>
      <c r="H47" s="1"/>
      <c r="I47" s="1"/>
      <c r="J47" s="1"/>
      <c r="K47" s="1"/>
    </row>
    <row r="48" spans="1:13" ht="12.75">
      <c r="A48" s="35"/>
      <c r="D48" s="18"/>
    </row>
  </sheetData>
  <mergeCells count="7">
    <mergeCell ref="H1:M1"/>
    <mergeCell ref="B1:G1"/>
    <mergeCell ref="A24:C24"/>
    <mergeCell ref="K2:M2"/>
    <mergeCell ref="H2:J2"/>
    <mergeCell ref="E2:G2"/>
    <mergeCell ref="B2:D2"/>
  </mergeCells>
  <phoneticPr fontId="10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group1+11</vt:lpstr>
      <vt:lpstr>group2+10</vt:lpstr>
      <vt:lpstr>group3+9</vt:lpstr>
      <vt:lpstr>group4+8</vt:lpstr>
      <vt:lpstr>group5+6+7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Taiyou Matsumoto</dc:creator>
  <cp:lastModifiedBy>Taiyou Matsumoto</cp:lastModifiedBy>
  <dcterms:created xsi:type="dcterms:W3CDTF">2021-08-02T07:04:15Z</dcterms:created>
  <dcterms:modified xsi:type="dcterms:W3CDTF">2021-08-02T07:04:15Z</dcterms:modified>
</cp:coreProperties>
</file>