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594610\OneDrive - UTS\PhD 2022\Chapter 2 (microsensing)\Writing\Data availability\Hypoxia Response Curve Analysis\"/>
    </mc:Choice>
  </mc:AlternateContent>
  <xr:revisionPtr revIDLastSave="16" documentId="113_{79787F73-9ADF-40E5-9067-501FD74E6693}" xr6:coauthVersionLast="36" xr6:coauthVersionMax="47" xr10:uidLastSave="{72787966-6E50-4914-BBA9-8C05679940F7}"/>
  <bookViews>
    <workbookView xWindow="48795" yWindow="495" windowWidth="19005" windowHeight="20595" xr2:uid="{6DE66C66-9C4A-AA40-9B3E-733FA59F0911}"/>
  </bookViews>
  <sheets>
    <sheet name="ReadMe" sheetId="5" r:id="rId1"/>
    <sheet name="H.exesa" sheetId="1" r:id="rId2"/>
    <sheet name="H.rigida" sheetId="2" r:id="rId3"/>
    <sheet name="M.digitata" sheetId="3" r:id="rId4"/>
    <sheet name="M.molli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" i="4" l="1"/>
  <c r="P28" i="4"/>
  <c r="P27" i="4"/>
  <c r="P13" i="4"/>
  <c r="P12" i="4"/>
  <c r="P11" i="4"/>
  <c r="P29" i="3"/>
  <c r="P28" i="3"/>
  <c r="P27" i="3"/>
  <c r="P13" i="3"/>
  <c r="P12" i="3"/>
  <c r="P11" i="3"/>
  <c r="P29" i="2"/>
  <c r="P28" i="2"/>
  <c r="P27" i="2"/>
  <c r="P13" i="2"/>
  <c r="P12" i="2"/>
  <c r="P11" i="2"/>
  <c r="P29" i="1"/>
  <c r="P28" i="1"/>
  <c r="P27" i="1"/>
  <c r="P13" i="1"/>
  <c r="P12" i="1"/>
  <c r="P11" i="1"/>
  <c r="H29" i="3" l="1"/>
  <c r="H28" i="3"/>
  <c r="H27" i="3"/>
  <c r="H13" i="3"/>
  <c r="H12" i="3"/>
  <c r="H11" i="3"/>
  <c r="H29" i="2"/>
  <c r="H28" i="2"/>
  <c r="H27" i="2"/>
  <c r="H13" i="2"/>
  <c r="H12" i="2"/>
  <c r="H11" i="2"/>
  <c r="H29" i="1"/>
  <c r="H28" i="1"/>
  <c r="H27" i="1"/>
  <c r="H13" i="1"/>
  <c r="H12" i="1"/>
  <c r="H11" i="1"/>
  <c r="H29" i="4"/>
  <c r="H28" i="4"/>
  <c r="H27" i="4"/>
  <c r="H13" i="4"/>
  <c r="H12" i="4"/>
  <c r="H11" i="4"/>
</calcChain>
</file>

<file path=xl/sharedStrings.xml><?xml version="1.0" encoding="utf-8"?>
<sst xmlns="http://schemas.openxmlformats.org/spreadsheetml/2006/main" count="260" uniqueCount="32">
  <si>
    <t>Tpos</t>
  </si>
  <si>
    <t>Rep 1</t>
  </si>
  <si>
    <t>Rep 2</t>
  </si>
  <si>
    <t>Rep 3</t>
  </si>
  <si>
    <t>Rep 4</t>
  </si>
  <si>
    <t>Rep 5</t>
  </si>
  <si>
    <t>Rep 6</t>
  </si>
  <si>
    <t>Rep 7</t>
  </si>
  <si>
    <t>relative</t>
  </si>
  <si>
    <t>Average</t>
  </si>
  <si>
    <t>SD</t>
  </si>
  <si>
    <t>SE</t>
  </si>
  <si>
    <t>Pcmax</t>
  </si>
  <si>
    <t>% air sat</t>
  </si>
  <si>
    <t>Tissue O2</t>
  </si>
  <si>
    <t>TissueO2</t>
  </si>
  <si>
    <t xml:space="preserve">Re-fit HRC analysis for tissue-level </t>
  </si>
  <si>
    <t>Original bulk HRC fits with Michaelis-Menten</t>
  </si>
  <si>
    <t>Data for</t>
  </si>
  <si>
    <t xml:space="preserve">Chapter 3: Resolving coral oxyregulatory capacity at the tissue microenvironment under declining oxygen conditions </t>
  </si>
  <si>
    <r>
      <t>Nicole J. Dilernia</t>
    </r>
    <r>
      <rPr>
        <vertAlign val="superscript"/>
        <sz val="12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>, David J. Suggett</t>
    </r>
    <r>
      <rPr>
        <vertAlign val="superscript"/>
        <sz val="12"/>
        <color theme="1"/>
        <rFont val="Aptos Narrow"/>
        <family val="2"/>
        <scheme val="minor"/>
      </rPr>
      <t>1,2</t>
    </r>
    <r>
      <rPr>
        <sz val="12"/>
        <color theme="1"/>
        <rFont val="Aptos Narrow"/>
        <family val="2"/>
        <scheme val="minor"/>
      </rPr>
      <t>, Michael Kühl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, Mathieu Pernice</t>
    </r>
    <r>
      <rPr>
        <vertAlign val="superscript"/>
        <sz val="12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>, Emma F. Camp</t>
    </r>
    <r>
      <rPr>
        <vertAlign val="superscript"/>
        <sz val="12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 xml:space="preserve"> </t>
    </r>
  </si>
  <si>
    <r>
      <rPr>
        <vertAlign val="superscript"/>
        <sz val="12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>Climate Change Cluster, University of Technology Sydney, Ultimo 2007, NSW, Australia</t>
    </r>
  </si>
  <si>
    <r>
      <rPr>
        <vertAlign val="super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KAUST Coral Restoration Initiative (KCRI) and Division of Biological and Environmental Science and Engineering (BESE), King Abdullah University of Science and Technology, Thuwal, 23955, Saudi Arabia</t>
    </r>
  </si>
  <si>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Department of Biology, Marine Biological Section, University of Copenhagen, Strandpromenaden 5, 3000 Helsingør, Denmark</t>
    </r>
  </si>
  <si>
    <t>Description of the data and file structure</t>
  </si>
  <si>
    <r>
      <t>Spreadsheets are split into coral species (</t>
    </r>
    <r>
      <rPr>
        <i/>
        <sz val="12"/>
        <color theme="1"/>
        <rFont val="Aptos Narrow"/>
        <scheme val="minor"/>
      </rPr>
      <t>Hydnophora exesa, Hydnophora rigida, Montipora digitata, Montipora mollis</t>
    </r>
    <r>
      <rPr>
        <sz val="12"/>
        <color theme="1"/>
        <rFont val="Aptos Narrow"/>
        <family val="2"/>
        <scheme val="minor"/>
      </rPr>
      <t>).</t>
    </r>
  </si>
  <si>
    <t>Legend</t>
  </si>
  <si>
    <t>Maximum regulation capacity (% air saturation)</t>
  </si>
  <si>
    <t>Total positive regulation capacity (relative units)</t>
  </si>
  <si>
    <t>Standard deviations</t>
  </si>
  <si>
    <t>Standard error</t>
  </si>
  <si>
    <r>
      <t>Data included for each species (</t>
    </r>
    <r>
      <rPr>
        <i/>
        <sz val="12"/>
        <color theme="1"/>
        <rFont val="Aptos Narrow"/>
        <scheme val="minor"/>
      </rPr>
      <t>n</t>
    </r>
    <r>
      <rPr>
        <sz val="12"/>
        <color theme="1"/>
        <rFont val="Aptos Narrow"/>
        <scheme val="minor"/>
      </rPr>
      <t xml:space="preserve"> = 7) </t>
    </r>
    <r>
      <rPr>
        <sz val="12"/>
        <color theme="1"/>
        <rFont val="Aptos Narrow"/>
        <family val="2"/>
        <scheme val="minor"/>
      </rPr>
      <t>for original bulk-hypoxia response curves (HRC) and re-fit tissue-level-HRC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</si>
</sst>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12">
    <xf numFmtId="0" fontId="0" fillId="0" borderId="0" xfId="0"/>
    <xf numFmtId="0" fontId="3" fillId="0" borderId="0" xfId="0" applyFont="1"/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0" borderId="0" xfId="1" applyFont="1"/>
    <xf numFmtId="0" fontId="7" fillId="0" borderId="0" xfId="1"/>
    <xf numFmtId="0" fontId="3" fillId="0" borderId="0" xfId="2" applyFont="1"/>
    <xf numFmtId="0" fontId="7" fillId="0" borderId="0" xfId="2" applyFont="1"/>
    <xf numFmtId="0" fontId="5" fillId="0" borderId="0" xfId="2" applyFont="1"/>
    <xf numFmtId="0" fontId="0" fillId="0" borderId="0" xfId="2" applyFont="1"/>
  </cellXfs>
  <cellStyles count="3">
    <cellStyle name="Normal" xfId="0" builtinId="0"/>
    <cellStyle name="Normal 2" xfId="1" xr:uid="{FB37C5D1-EFB6-4718-835E-78678F205814}"/>
    <cellStyle name="Normal 3" xfId="2" xr:uid="{24D9D9B5-5BC0-4C47-88DA-7AC2FBDA2A0A}"/>
  </cellStyles>
  <dxfs count="0"/>
  <tableStyles count="0" defaultTableStyle="TableStyleMedium2" defaultPivotStyle="PivotStyleLight16"/>
  <colors>
    <mruColors>
      <color rgb="FFEE6924"/>
      <color rgb="FFFDFFA5"/>
      <color rgb="FF781C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13" Type="http://schemas.openxmlformats.org/officeDocument/2006/relationships/image" Target="../media/image55.png"/><Relationship Id="rId3" Type="http://schemas.openxmlformats.org/officeDocument/2006/relationships/image" Target="../media/image45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588817</xdr:colOff>
      <xdr:row>3</xdr:row>
      <xdr:rowOff>51955</xdr:rowOff>
    </xdr:from>
    <xdr:to>
      <xdr:col>5</xdr:col>
      <xdr:colOff>99949</xdr:colOff>
      <xdr:row>16</xdr:row>
      <xdr:rowOff>164556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6916BE-4AB6-4B9B-AD87-355C8473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640773"/>
          <a:ext cx="4446814" cy="2641056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588817</xdr:colOff>
      <xdr:row>17</xdr:row>
      <xdr:rowOff>121227</xdr:rowOff>
    </xdr:from>
    <xdr:to>
      <xdr:col>5</xdr:col>
      <xdr:colOff>49149</xdr:colOff>
      <xdr:row>32</xdr:row>
      <xdr:rowOff>4058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318EE-769A-4C9C-81A4-370EED7BC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3429000"/>
          <a:ext cx="4396014" cy="2809603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588817</xdr:colOff>
      <xdr:row>33</xdr:row>
      <xdr:rowOff>17317</xdr:rowOff>
    </xdr:from>
    <xdr:to>
      <xdr:col>5</xdr:col>
      <xdr:colOff>121226</xdr:colOff>
      <xdr:row>47</xdr:row>
      <xdr:rowOff>24044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FBD42D-4590-40A3-B300-6B9C5154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6442362"/>
          <a:ext cx="4468091" cy="2673727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588817</xdr:colOff>
      <xdr:row>48</xdr:row>
      <xdr:rowOff>155863</xdr:rowOff>
    </xdr:from>
    <xdr:to>
      <xdr:col>5</xdr:col>
      <xdr:colOff>95346</xdr:colOff>
      <xdr:row>62</xdr:row>
      <xdr:rowOff>138546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CF9CBB-ED77-4563-B26F-FF68278AE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9438408"/>
          <a:ext cx="4442211" cy="2649683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588817</xdr:colOff>
      <xdr:row>64</xdr:row>
      <xdr:rowOff>17318</xdr:rowOff>
    </xdr:from>
    <xdr:to>
      <xdr:col>4</xdr:col>
      <xdr:colOff>896586</xdr:colOff>
      <xdr:row>77</xdr:row>
      <xdr:rowOff>62131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6932AE-8689-4539-B389-0D7E7EEE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12347863"/>
          <a:ext cx="4256314" cy="2521313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588817</xdr:colOff>
      <xdr:row>78</xdr:row>
      <xdr:rowOff>86590</xdr:rowOff>
    </xdr:from>
    <xdr:to>
      <xdr:col>5</xdr:col>
      <xdr:colOff>69272</xdr:colOff>
      <xdr:row>92</xdr:row>
      <xdr:rowOff>48713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3EAA76-4145-41FA-BF30-AF1BB51AE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15084135"/>
          <a:ext cx="4416137" cy="2629123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588817</xdr:colOff>
      <xdr:row>93</xdr:row>
      <xdr:rowOff>121227</xdr:rowOff>
    </xdr:from>
    <xdr:to>
      <xdr:col>5</xdr:col>
      <xdr:colOff>87249</xdr:colOff>
      <xdr:row>107</xdr:row>
      <xdr:rowOff>86393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5CEC7B-4CBE-4BFF-B8CD-DF8CC6EA2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17976272"/>
          <a:ext cx="4434114" cy="263216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</xdr:row>
      <xdr:rowOff>1</xdr:rowOff>
    </xdr:from>
    <xdr:to>
      <xdr:col>13</xdr:col>
      <xdr:colOff>294409</xdr:colOff>
      <xdr:row>17</xdr:row>
      <xdr:rowOff>60614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5D0693E-CCBE-4F01-9822-1ABDCDD9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365" y="398319"/>
          <a:ext cx="4242954" cy="297006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173183</xdr:rowOff>
    </xdr:from>
    <xdr:to>
      <xdr:col>13</xdr:col>
      <xdr:colOff>173181</xdr:colOff>
      <xdr:row>32</xdr:row>
      <xdr:rowOff>131619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E977BA-0F22-40E3-A543-887EA4264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4046" y="3480956"/>
          <a:ext cx="4121727" cy="28852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173183</xdr:rowOff>
    </xdr:from>
    <xdr:to>
      <xdr:col>13</xdr:col>
      <xdr:colOff>121226</xdr:colOff>
      <xdr:row>47</xdr:row>
      <xdr:rowOff>164523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48D13E-AE04-475D-BF9F-593B0203C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9410" y="6407728"/>
          <a:ext cx="4069772" cy="2848840"/>
        </a:xfrm>
        <a:prstGeom prst="rect">
          <a:avLst/>
        </a:prstGeom>
      </xdr:spPr>
    </xdr:pic>
    <xdr:clientData/>
  </xdr:twoCellAnchor>
  <xdr:twoCellAnchor editAs="oneCell">
    <xdr:from>
      <xdr:col>9</xdr:col>
      <xdr:colOff>34636</xdr:colOff>
      <xdr:row>48</xdr:row>
      <xdr:rowOff>103909</xdr:rowOff>
    </xdr:from>
    <xdr:to>
      <xdr:col>13</xdr:col>
      <xdr:colOff>-1</xdr:colOff>
      <xdr:row>62</xdr:row>
      <xdr:rowOff>176646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B244C8-9088-40FC-A04F-7E183F65F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9386454"/>
          <a:ext cx="3913909" cy="273973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34637</xdr:rowOff>
    </xdr:from>
    <xdr:to>
      <xdr:col>13</xdr:col>
      <xdr:colOff>69272</xdr:colOff>
      <xdr:row>77</xdr:row>
      <xdr:rowOff>180109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203343-A90C-41A9-9CB6-F7EE29DCD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364" y="12174682"/>
          <a:ext cx="4017818" cy="281247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78</xdr:row>
      <xdr:rowOff>34636</xdr:rowOff>
    </xdr:from>
    <xdr:to>
      <xdr:col>13</xdr:col>
      <xdr:colOff>103909</xdr:colOff>
      <xdr:row>93</xdr:row>
      <xdr:rowOff>13854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0D37E9C-A1AB-470E-B355-5F30580DE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365" y="15032181"/>
          <a:ext cx="4052454" cy="2836718"/>
        </a:xfrm>
        <a:prstGeom prst="rect">
          <a:avLst/>
        </a:prstGeom>
      </xdr:spPr>
    </xdr:pic>
    <xdr:clientData/>
  </xdr:twoCellAnchor>
  <xdr:twoCellAnchor editAs="oneCell">
    <xdr:from>
      <xdr:col>9</xdr:col>
      <xdr:colOff>34635</xdr:colOff>
      <xdr:row>93</xdr:row>
      <xdr:rowOff>155865</xdr:rowOff>
    </xdr:from>
    <xdr:to>
      <xdr:col>13</xdr:col>
      <xdr:colOff>138544</xdr:colOff>
      <xdr:row>108</xdr:row>
      <xdr:rowOff>135083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572EEE-3DA0-4573-941D-0C0BDC48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99" y="18010910"/>
          <a:ext cx="4052455" cy="2836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323850</xdr:colOff>
      <xdr:row>17</xdr:row>
      <xdr:rowOff>68545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B45E578-5778-4F6D-A624-61F0EB9DE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781050"/>
          <a:ext cx="4286250" cy="260219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</xdr:row>
      <xdr:rowOff>1</xdr:rowOff>
    </xdr:from>
    <xdr:to>
      <xdr:col>13</xdr:col>
      <xdr:colOff>355555</xdr:colOff>
      <xdr:row>16</xdr:row>
      <xdr:rowOff>95251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3ABD4F2-6616-492D-95EC-B15FAA729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1" y="400051"/>
          <a:ext cx="4317954" cy="28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19</xdr:row>
      <xdr:rowOff>38100</xdr:rowOff>
    </xdr:from>
    <xdr:to>
      <xdr:col>5</xdr:col>
      <xdr:colOff>346478</xdr:colOff>
      <xdr:row>32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F75586C-86A5-4A24-9F71-572D741E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9" y="3752850"/>
          <a:ext cx="4308879" cy="26098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114300</xdr:rowOff>
    </xdr:from>
    <xdr:to>
      <xdr:col>13</xdr:col>
      <xdr:colOff>476250</xdr:colOff>
      <xdr:row>31</xdr:row>
      <xdr:rowOff>63481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9B22595-9EC0-47CD-A7FD-E928F8B46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3238500"/>
          <a:ext cx="4438650" cy="28828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57150</xdr:rowOff>
    </xdr:from>
    <xdr:to>
      <xdr:col>5</xdr:col>
      <xdr:colOff>459014</xdr:colOff>
      <xdr:row>47</xdr:row>
      <xdr:rowOff>13426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6F5F101-6A0F-443C-B506-BEA8DE71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6496050"/>
          <a:ext cx="4421414" cy="26232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152401</xdr:rowOff>
    </xdr:from>
    <xdr:to>
      <xdr:col>13</xdr:col>
      <xdr:colOff>438149</xdr:colOff>
      <xdr:row>46</xdr:row>
      <xdr:rowOff>184785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25D2443-EA18-4AAC-BE6C-7BFFA3BF3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6019801"/>
          <a:ext cx="4400549" cy="3080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5</xdr:col>
      <xdr:colOff>671653</xdr:colOff>
      <xdr:row>63</xdr:row>
      <xdr:rowOff>76200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384CF74-2285-493D-A2C5-92BFD1359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9486900"/>
          <a:ext cx="4634053" cy="274320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47</xdr:row>
      <xdr:rowOff>57150</xdr:rowOff>
    </xdr:from>
    <xdr:to>
      <xdr:col>13</xdr:col>
      <xdr:colOff>476251</xdr:colOff>
      <xdr:row>63</xdr:row>
      <xdr:rowOff>62865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68C7B1C-0AAB-4292-9087-CC28F9356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1" y="9163050"/>
          <a:ext cx="4362450" cy="3053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5</xdr:col>
      <xdr:colOff>723900</xdr:colOff>
      <xdr:row>78</xdr:row>
      <xdr:rowOff>110293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0A97302-2968-4BE7-8257-354A65445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2344400"/>
          <a:ext cx="4686300" cy="277729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63</xdr:row>
      <xdr:rowOff>0</xdr:rowOff>
    </xdr:from>
    <xdr:to>
      <xdr:col>13</xdr:col>
      <xdr:colOff>659736</xdr:colOff>
      <xdr:row>78</xdr:row>
      <xdr:rowOff>133350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D01C648-C20A-40C1-8211-F62CD09AD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12153900"/>
          <a:ext cx="4603086" cy="29908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78</xdr:row>
      <xdr:rowOff>95250</xdr:rowOff>
    </xdr:from>
    <xdr:to>
      <xdr:col>5</xdr:col>
      <xdr:colOff>819150</xdr:colOff>
      <xdr:row>93</xdr:row>
      <xdr:rowOff>48913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EDEB2D0-20E0-4B61-8143-F5F4BB76E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15106650"/>
          <a:ext cx="4743450" cy="281116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78</xdr:row>
      <xdr:rowOff>0</xdr:rowOff>
    </xdr:from>
    <xdr:to>
      <xdr:col>13</xdr:col>
      <xdr:colOff>714843</xdr:colOff>
      <xdr:row>93</xdr:row>
      <xdr:rowOff>133350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361DB85-E5DE-4669-80BF-C72F95FCC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5011400"/>
          <a:ext cx="4601043" cy="2990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742950</xdr:colOff>
      <xdr:row>108</xdr:row>
      <xdr:rowOff>115734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D9D7DFA-4973-4593-A97D-81804675D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8059400"/>
          <a:ext cx="4705350" cy="27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57151</xdr:colOff>
      <xdr:row>94</xdr:row>
      <xdr:rowOff>19050</xdr:rowOff>
    </xdr:from>
    <xdr:to>
      <xdr:col>13</xdr:col>
      <xdr:colOff>762001</xdr:colOff>
      <xdr:row>111</xdr:row>
      <xdr:rowOff>47625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F7A01BE-8892-4E67-81B3-1772D0C5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1" y="18078450"/>
          <a:ext cx="4667250" cy="3267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4</xdr:row>
      <xdr:rowOff>0</xdr:rowOff>
    </xdr:from>
    <xdr:to>
      <xdr:col>5</xdr:col>
      <xdr:colOff>650886</xdr:colOff>
      <xdr:row>17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90C720-FC05-4E5B-A7B7-679732249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9" y="781050"/>
          <a:ext cx="4460887" cy="26289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3</xdr:row>
      <xdr:rowOff>76201</xdr:rowOff>
    </xdr:from>
    <xdr:to>
      <xdr:col>13</xdr:col>
      <xdr:colOff>321453</xdr:colOff>
      <xdr:row>16</xdr:row>
      <xdr:rowOff>133351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FED39F-AAB4-4200-8956-DB9C1805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1"/>
          <a:ext cx="4226703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18</xdr:row>
      <xdr:rowOff>-1</xdr:rowOff>
    </xdr:from>
    <xdr:to>
      <xdr:col>5</xdr:col>
      <xdr:colOff>819150</xdr:colOff>
      <xdr:row>31</xdr:row>
      <xdr:rowOff>113600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8369C5-9E2A-41E8-B53B-5C9705A2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3524249"/>
          <a:ext cx="4495800" cy="26472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13</xdr:col>
      <xdr:colOff>333247</xdr:colOff>
      <xdr:row>30</xdr:row>
      <xdr:rowOff>95251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BDF0F5-5F45-4EA1-9BC8-85F5EFED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3314701"/>
          <a:ext cx="4295647" cy="26479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32</xdr:row>
      <xdr:rowOff>95250</xdr:rowOff>
    </xdr:from>
    <xdr:to>
      <xdr:col>5</xdr:col>
      <xdr:colOff>762000</xdr:colOff>
      <xdr:row>46</xdr:row>
      <xdr:rowOff>144245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3F2D5B-18BD-4AF6-AFCF-A76C18846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6343650"/>
          <a:ext cx="4610100" cy="2715995"/>
        </a:xfrm>
        <a:prstGeom prst="rect">
          <a:avLst/>
        </a:prstGeom>
      </xdr:spPr>
    </xdr:pic>
    <xdr:clientData/>
  </xdr:twoCellAnchor>
  <xdr:twoCellAnchor editAs="oneCell">
    <xdr:from>
      <xdr:col>8</xdr:col>
      <xdr:colOff>971551</xdr:colOff>
      <xdr:row>31</xdr:row>
      <xdr:rowOff>0</xdr:rowOff>
    </xdr:from>
    <xdr:to>
      <xdr:col>13</xdr:col>
      <xdr:colOff>372803</xdr:colOff>
      <xdr:row>45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64EBAC-4A2B-4652-BAA8-3964C10FC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1" y="6057900"/>
          <a:ext cx="4354252" cy="26860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47</xdr:row>
      <xdr:rowOff>152400</xdr:rowOff>
    </xdr:from>
    <xdr:to>
      <xdr:col>5</xdr:col>
      <xdr:colOff>704850</xdr:colOff>
      <xdr:row>61</xdr:row>
      <xdr:rowOff>187072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D845843-21FD-4C19-9415-E28531E49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258300"/>
          <a:ext cx="4572000" cy="2701672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46</xdr:row>
      <xdr:rowOff>57151</xdr:rowOff>
    </xdr:from>
    <xdr:to>
      <xdr:col>13</xdr:col>
      <xdr:colOff>507849</xdr:colOff>
      <xdr:row>60</xdr:row>
      <xdr:rowOff>133351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E0969B-17CD-41D3-862C-0BE6900D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8972551"/>
          <a:ext cx="4451199" cy="27432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63</xdr:row>
      <xdr:rowOff>76200</xdr:rowOff>
    </xdr:from>
    <xdr:to>
      <xdr:col>5</xdr:col>
      <xdr:colOff>704850</xdr:colOff>
      <xdr:row>77</xdr:row>
      <xdr:rowOff>93813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2E721B-FE1E-4C38-8D71-6AEAD39B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12230100"/>
          <a:ext cx="4533900" cy="2684613"/>
        </a:xfrm>
        <a:prstGeom prst="rect">
          <a:avLst/>
        </a:prstGeom>
      </xdr:spPr>
    </xdr:pic>
    <xdr:clientData/>
  </xdr:twoCellAnchor>
  <xdr:twoCellAnchor editAs="oneCell">
    <xdr:from>
      <xdr:col>8</xdr:col>
      <xdr:colOff>971550</xdr:colOff>
      <xdr:row>62</xdr:row>
      <xdr:rowOff>38101</xdr:rowOff>
    </xdr:from>
    <xdr:to>
      <xdr:col>13</xdr:col>
      <xdr:colOff>476250</xdr:colOff>
      <xdr:row>76</xdr:row>
      <xdr:rowOff>129054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9D6FAA-5E9E-464B-8640-5FCA2C64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12001501"/>
          <a:ext cx="4457700" cy="275795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171450</xdr:rowOff>
    </xdr:from>
    <xdr:to>
      <xdr:col>5</xdr:col>
      <xdr:colOff>685800</xdr:colOff>
      <xdr:row>93</xdr:row>
      <xdr:rowOff>68508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22D15BD-C66E-4ADD-8373-DEEAD285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4992350"/>
          <a:ext cx="4552950" cy="2945058"/>
        </a:xfrm>
        <a:prstGeom prst="rect">
          <a:avLst/>
        </a:prstGeom>
      </xdr:spPr>
    </xdr:pic>
    <xdr:clientData/>
  </xdr:twoCellAnchor>
  <xdr:twoCellAnchor editAs="oneCell">
    <xdr:from>
      <xdr:col>8</xdr:col>
      <xdr:colOff>933451</xdr:colOff>
      <xdr:row>77</xdr:row>
      <xdr:rowOff>0</xdr:rowOff>
    </xdr:from>
    <xdr:to>
      <xdr:col>13</xdr:col>
      <xdr:colOff>412239</xdr:colOff>
      <xdr:row>92</xdr:row>
      <xdr:rowOff>133350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5BD30D3-86EC-4E79-B18F-52064EA2A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1" y="14820900"/>
          <a:ext cx="4431788" cy="2990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94</xdr:row>
      <xdr:rowOff>114300</xdr:rowOff>
    </xdr:from>
    <xdr:to>
      <xdr:col>5</xdr:col>
      <xdr:colOff>781050</xdr:colOff>
      <xdr:row>110</xdr:row>
      <xdr:rowOff>124976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0EE94-90E1-4B0A-8845-EEC867389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18173700"/>
          <a:ext cx="4724400" cy="305867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38101</xdr:colOff>
      <xdr:row>94</xdr:row>
      <xdr:rowOff>0</xdr:rowOff>
    </xdr:from>
    <xdr:to>
      <xdr:col>13</xdr:col>
      <xdr:colOff>476251</xdr:colOff>
      <xdr:row>109</xdr:row>
      <xdr:rowOff>27481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299FF1F-8CEE-4E9F-87A0-B28B34AD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1" y="18059400"/>
          <a:ext cx="4400550" cy="28849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932872</xdr:colOff>
      <xdr:row>3</xdr:row>
      <xdr:rowOff>138546</xdr:rowOff>
    </xdr:from>
    <xdr:to>
      <xdr:col>5</xdr:col>
      <xdr:colOff>39254</xdr:colOff>
      <xdr:row>16</xdr:row>
      <xdr:rowOff>159558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3B1976-86A8-4DDC-A085-56718BFEB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72" y="727364"/>
          <a:ext cx="4042064" cy="2549467"/>
        </a:xfrm>
        <a:prstGeom prst="rect">
          <a:avLst/>
        </a:prstGeom>
      </xdr:spPr>
    </xdr:pic>
    <xdr:clientData/>
  </xdr:twoCellAnchor>
  <xdr:twoCellAnchor editAs="oneCell">
    <xdr:from>
      <xdr:col>8</xdr:col>
      <xdr:colOff>848590</xdr:colOff>
      <xdr:row>3</xdr:row>
      <xdr:rowOff>50800</xdr:rowOff>
    </xdr:from>
    <xdr:to>
      <xdr:col>13</xdr:col>
      <xdr:colOff>225136</xdr:colOff>
      <xdr:row>17</xdr:row>
      <xdr:rowOff>72410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4BDCA3-26DC-4A6A-A54B-33E835D7B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5681" y="639618"/>
          <a:ext cx="4312228" cy="2740565"/>
        </a:xfrm>
        <a:prstGeom prst="rect">
          <a:avLst/>
        </a:prstGeom>
      </xdr:spPr>
    </xdr:pic>
    <xdr:clientData/>
  </xdr:twoCellAnchor>
  <xdr:twoCellAnchor editAs="oneCell">
    <xdr:from>
      <xdr:col>0</xdr:col>
      <xdr:colOff>892626</xdr:colOff>
      <xdr:row>18</xdr:row>
      <xdr:rowOff>68118</xdr:rowOff>
    </xdr:from>
    <xdr:to>
      <xdr:col>5</xdr:col>
      <xdr:colOff>55416</xdr:colOff>
      <xdr:row>31</xdr:row>
      <xdr:rowOff>167294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76AF93-F7DF-4E28-A28D-F9C1F3F5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626" y="3583709"/>
          <a:ext cx="4098472" cy="2627630"/>
        </a:xfrm>
        <a:prstGeom prst="rect">
          <a:avLst/>
        </a:prstGeom>
      </xdr:spPr>
    </xdr:pic>
    <xdr:clientData/>
  </xdr:twoCellAnchor>
  <xdr:twoCellAnchor editAs="oneCell">
    <xdr:from>
      <xdr:col>8</xdr:col>
      <xdr:colOff>865908</xdr:colOff>
      <xdr:row>17</xdr:row>
      <xdr:rowOff>81315</xdr:rowOff>
    </xdr:from>
    <xdr:to>
      <xdr:col>13</xdr:col>
      <xdr:colOff>214313</xdr:colOff>
      <xdr:row>31</xdr:row>
      <xdr:rowOff>78559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286E4A-0F8A-46C0-81EC-AB2D37F80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6408" y="3319815"/>
          <a:ext cx="4229968" cy="2664244"/>
        </a:xfrm>
        <a:prstGeom prst="rect">
          <a:avLst/>
        </a:prstGeom>
      </xdr:spPr>
    </xdr:pic>
    <xdr:clientData/>
  </xdr:twoCellAnchor>
  <xdr:twoCellAnchor editAs="oneCell">
    <xdr:from>
      <xdr:col>0</xdr:col>
      <xdr:colOff>908627</xdr:colOff>
      <xdr:row>33</xdr:row>
      <xdr:rowOff>69273</xdr:rowOff>
    </xdr:from>
    <xdr:to>
      <xdr:col>5</xdr:col>
      <xdr:colOff>129309</xdr:colOff>
      <xdr:row>47</xdr:row>
      <xdr:rowOff>49068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5F4688-E6D4-4695-9330-5C35419B4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27" y="6494318"/>
          <a:ext cx="4156364" cy="2646795"/>
        </a:xfrm>
        <a:prstGeom prst="rect">
          <a:avLst/>
        </a:prstGeom>
      </xdr:spPr>
    </xdr:pic>
    <xdr:clientData/>
  </xdr:twoCellAnchor>
  <xdr:twoCellAnchor editAs="oneCell">
    <xdr:from>
      <xdr:col>9</xdr:col>
      <xdr:colOff>51955</xdr:colOff>
      <xdr:row>32</xdr:row>
      <xdr:rowOff>100447</xdr:rowOff>
    </xdr:from>
    <xdr:to>
      <xdr:col>13</xdr:col>
      <xdr:colOff>231794</xdr:colOff>
      <xdr:row>46</xdr:row>
      <xdr:rowOff>45449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99EF5A-2D6D-4639-9D9F-EE487B926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8768" y="6196447"/>
          <a:ext cx="4085089" cy="2612002"/>
        </a:xfrm>
        <a:prstGeom prst="rect">
          <a:avLst/>
        </a:prstGeom>
      </xdr:spPr>
    </xdr:pic>
    <xdr:clientData/>
  </xdr:twoCellAnchor>
  <xdr:twoCellAnchor editAs="oneCell">
    <xdr:from>
      <xdr:col>1</xdr:col>
      <xdr:colOff>2473</xdr:colOff>
      <xdr:row>49</xdr:row>
      <xdr:rowOff>103909</xdr:rowOff>
    </xdr:from>
    <xdr:to>
      <xdr:col>5</xdr:col>
      <xdr:colOff>126999</xdr:colOff>
      <xdr:row>63</xdr:row>
      <xdr:rowOff>33152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27D254A-2A7A-43FB-939F-37C20F569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09" y="9576954"/>
          <a:ext cx="4073072" cy="2596243"/>
        </a:xfrm>
        <a:prstGeom prst="rect">
          <a:avLst/>
        </a:prstGeom>
      </xdr:spPr>
    </xdr:pic>
    <xdr:clientData/>
  </xdr:twoCellAnchor>
  <xdr:twoCellAnchor editAs="oneCell">
    <xdr:from>
      <xdr:col>8</xdr:col>
      <xdr:colOff>935181</xdr:colOff>
      <xdr:row>48</xdr:row>
      <xdr:rowOff>101188</xdr:rowOff>
    </xdr:from>
    <xdr:to>
      <xdr:col>13</xdr:col>
      <xdr:colOff>346363</xdr:colOff>
      <xdr:row>63</xdr:row>
      <xdr:rowOff>17973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0A8E08-9EF7-402A-AF26-8990816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2272" y="9383733"/>
          <a:ext cx="4346864" cy="2774285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</xdr:colOff>
      <xdr:row>64</xdr:row>
      <xdr:rowOff>103909</xdr:rowOff>
    </xdr:from>
    <xdr:to>
      <xdr:col>5</xdr:col>
      <xdr:colOff>40408</xdr:colOff>
      <xdr:row>77</xdr:row>
      <xdr:rowOff>149744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896EE77-BE28-4C07-81AC-A18652D1E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299" y="12434454"/>
          <a:ext cx="3972791" cy="2522335"/>
        </a:xfrm>
        <a:prstGeom prst="rect">
          <a:avLst/>
        </a:prstGeom>
      </xdr:spPr>
    </xdr:pic>
    <xdr:clientData/>
  </xdr:twoCellAnchor>
  <xdr:twoCellAnchor editAs="oneCell">
    <xdr:from>
      <xdr:col>9</xdr:col>
      <xdr:colOff>69274</xdr:colOff>
      <xdr:row>63</xdr:row>
      <xdr:rowOff>182418</xdr:rowOff>
    </xdr:from>
    <xdr:to>
      <xdr:col>13</xdr:col>
      <xdr:colOff>311728</xdr:colOff>
      <xdr:row>77</xdr:row>
      <xdr:rowOff>168947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6AF007-5F66-4C3E-BED7-196295343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1" y="12322463"/>
          <a:ext cx="4191000" cy="2653529"/>
        </a:xfrm>
        <a:prstGeom prst="rect">
          <a:avLst/>
        </a:prstGeom>
      </xdr:spPr>
    </xdr:pic>
    <xdr:clientData/>
  </xdr:twoCellAnchor>
  <xdr:twoCellAnchor editAs="oneCell">
    <xdr:from>
      <xdr:col>1</xdr:col>
      <xdr:colOff>33482</xdr:colOff>
      <xdr:row>78</xdr:row>
      <xdr:rowOff>173182</xdr:rowOff>
    </xdr:from>
    <xdr:to>
      <xdr:col>5</xdr:col>
      <xdr:colOff>182390</xdr:colOff>
      <xdr:row>92</xdr:row>
      <xdr:rowOff>103910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B21EE79-7ECA-46EF-9F1F-3939D9C4C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618" y="15170727"/>
          <a:ext cx="4097454" cy="2597728"/>
        </a:xfrm>
        <a:prstGeom prst="rect">
          <a:avLst/>
        </a:prstGeom>
      </xdr:spPr>
    </xdr:pic>
    <xdr:clientData/>
  </xdr:twoCellAnchor>
  <xdr:twoCellAnchor editAs="oneCell">
    <xdr:from>
      <xdr:col>9</xdr:col>
      <xdr:colOff>69273</xdr:colOff>
      <xdr:row>78</xdr:row>
      <xdr:rowOff>73892</xdr:rowOff>
    </xdr:from>
    <xdr:to>
      <xdr:col>13</xdr:col>
      <xdr:colOff>381000</xdr:colOff>
      <xdr:row>92</xdr:row>
      <xdr:rowOff>102106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1B1F10-7BAE-430F-9B93-2D14B183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15071437"/>
          <a:ext cx="4260273" cy="2695214"/>
        </a:xfrm>
        <a:prstGeom prst="rect">
          <a:avLst/>
        </a:prstGeom>
      </xdr:spPr>
    </xdr:pic>
    <xdr:clientData/>
  </xdr:twoCellAnchor>
  <xdr:twoCellAnchor editAs="oneCell">
    <xdr:from>
      <xdr:col>1</xdr:col>
      <xdr:colOff>28864</xdr:colOff>
      <xdr:row>93</xdr:row>
      <xdr:rowOff>121227</xdr:rowOff>
    </xdr:from>
    <xdr:to>
      <xdr:col>5</xdr:col>
      <xdr:colOff>223546</xdr:colOff>
      <xdr:row>107</xdr:row>
      <xdr:rowOff>69273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4A221E-2A24-4723-9CFC-BBE6ED711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17976272"/>
          <a:ext cx="4143228" cy="2615046"/>
        </a:xfrm>
        <a:prstGeom prst="rect">
          <a:avLst/>
        </a:prstGeom>
      </xdr:spPr>
    </xdr:pic>
    <xdr:clientData/>
  </xdr:twoCellAnchor>
  <xdr:twoCellAnchor editAs="oneCell">
    <xdr:from>
      <xdr:col>9</xdr:col>
      <xdr:colOff>34637</xdr:colOff>
      <xdr:row>92</xdr:row>
      <xdr:rowOff>116610</xdr:rowOff>
    </xdr:from>
    <xdr:to>
      <xdr:col>13</xdr:col>
      <xdr:colOff>287627</xdr:colOff>
      <xdr:row>106</xdr:row>
      <xdr:rowOff>121228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487CEF-B909-4A39-ABC9-6E71AFBF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8864" y="17781155"/>
          <a:ext cx="4201536" cy="267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DB1D-2509-4465-B4EC-44CBFE0B8776}">
  <dimension ref="A1:B18"/>
  <sheetViews>
    <sheetView tabSelected="1" zoomScale="70" zoomScaleNormal="70" workbookViewId="0">
      <selection activeCell="B25" sqref="B25"/>
    </sheetView>
  </sheetViews>
  <sheetFormatPr defaultRowHeight="15"/>
  <cols>
    <col min="1" max="16384" width="8.88671875" style="9"/>
  </cols>
  <sheetData>
    <row r="1" spans="1:2" ht="15.75">
      <c r="A1" s="8" t="s">
        <v>18</v>
      </c>
    </row>
    <row r="2" spans="1:2">
      <c r="A2" s="9" t="s">
        <v>19</v>
      </c>
    </row>
    <row r="4" spans="1:2" ht="18">
      <c r="A4" s="9" t="s">
        <v>20</v>
      </c>
    </row>
    <row r="6" spans="1:2" ht="18">
      <c r="A6" s="9" t="s">
        <v>21</v>
      </c>
    </row>
    <row r="7" spans="1:2" ht="18">
      <c r="A7" s="9" t="s">
        <v>22</v>
      </c>
    </row>
    <row r="8" spans="1:2" ht="18">
      <c r="A8" s="9" t="s">
        <v>23</v>
      </c>
    </row>
    <row r="10" spans="1:2" ht="15.75">
      <c r="A10" s="10" t="s">
        <v>24</v>
      </c>
    </row>
    <row r="11" spans="1:2">
      <c r="A11" s="11" t="s">
        <v>25</v>
      </c>
    </row>
    <row r="12" spans="1:2">
      <c r="A12" s="11" t="s">
        <v>31</v>
      </c>
    </row>
    <row r="14" spans="1:2" ht="15.75">
      <c r="A14" s="10" t="s">
        <v>26</v>
      </c>
    </row>
    <row r="15" spans="1:2">
      <c r="A15" s="11" t="s">
        <v>0</v>
      </c>
      <c r="B15" s="11" t="s">
        <v>28</v>
      </c>
    </row>
    <row r="16" spans="1:2">
      <c r="A16" s="11" t="s">
        <v>12</v>
      </c>
      <c r="B16" s="11" t="s">
        <v>27</v>
      </c>
    </row>
    <row r="17" spans="1:2">
      <c r="A17" s="11" t="s">
        <v>10</v>
      </c>
      <c r="B17" s="11" t="s">
        <v>29</v>
      </c>
    </row>
    <row r="18" spans="1:2">
      <c r="A18" s="11" t="s">
        <v>11</v>
      </c>
      <c r="B18" s="11" t="s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2171-B045-C942-A7C2-16CF91BCB4C9}">
  <sheetPr codeName="Sheet1"/>
  <dimension ref="A2:Q95"/>
  <sheetViews>
    <sheetView zoomScale="50" zoomScaleNormal="50" workbookViewId="0">
      <selection activeCell="B2" sqref="B2"/>
    </sheetView>
  </sheetViews>
  <sheetFormatPr defaultColWidth="11.44140625" defaultRowHeight="15"/>
  <sheetData>
    <row r="2" spans="1:17" ht="15.75">
      <c r="B2" s="3" t="s">
        <v>17</v>
      </c>
      <c r="G2" s="3" t="s">
        <v>0</v>
      </c>
      <c r="H2" t="s">
        <v>8</v>
      </c>
      <c r="J2" s="3" t="s">
        <v>16</v>
      </c>
      <c r="O2" s="3" t="s">
        <v>0</v>
      </c>
      <c r="P2" s="6" t="s">
        <v>14</v>
      </c>
    </row>
    <row r="3" spans="1:17">
      <c r="G3" t="s">
        <v>1</v>
      </c>
      <c r="H3">
        <v>0.6035296</v>
      </c>
      <c r="O3" t="s">
        <v>1</v>
      </c>
      <c r="P3" s="7">
        <v>1.47715</v>
      </c>
    </row>
    <row r="4" spans="1:17">
      <c r="G4" t="s">
        <v>2</v>
      </c>
      <c r="H4">
        <v>0.61428760000000004</v>
      </c>
      <c r="O4" t="s">
        <v>2</v>
      </c>
      <c r="P4" s="7">
        <v>1.519021</v>
      </c>
    </row>
    <row r="5" spans="1:17">
      <c r="A5" t="s">
        <v>1</v>
      </c>
      <c r="G5" t="s">
        <v>3</v>
      </c>
      <c r="H5">
        <v>0.60484119999999997</v>
      </c>
      <c r="O5" t="s">
        <v>3</v>
      </c>
      <c r="P5" s="7">
        <v>1.5030239999999999</v>
      </c>
    </row>
    <row r="6" spans="1:17">
      <c r="G6" t="s">
        <v>4</v>
      </c>
      <c r="H6">
        <v>0.38745069999999998</v>
      </c>
      <c r="O6" t="s">
        <v>4</v>
      </c>
      <c r="P6" s="7">
        <v>0.95345880000000005</v>
      </c>
    </row>
    <row r="7" spans="1:17">
      <c r="G7" t="s">
        <v>5</v>
      </c>
      <c r="H7">
        <v>0.47905019999999998</v>
      </c>
      <c r="O7" t="s">
        <v>5</v>
      </c>
      <c r="P7" s="7">
        <v>1.377508</v>
      </c>
    </row>
    <row r="8" spans="1:17">
      <c r="G8" t="s">
        <v>6</v>
      </c>
      <c r="H8">
        <v>0.55739079999999996</v>
      </c>
      <c r="O8" t="s">
        <v>6</v>
      </c>
      <c r="P8" s="7">
        <v>1.4996290000000001</v>
      </c>
    </row>
    <row r="9" spans="1:17">
      <c r="G9" t="s">
        <v>7</v>
      </c>
      <c r="H9">
        <v>0.41315380000000002</v>
      </c>
      <c r="O9" t="s">
        <v>7</v>
      </c>
      <c r="P9" s="7">
        <v>0.96584729999999996</v>
      </c>
    </row>
    <row r="11" spans="1:17" ht="15.75">
      <c r="G11" s="1" t="s">
        <v>9</v>
      </c>
      <c r="H11" s="2">
        <f>AVERAGE(H3:H9)</f>
        <v>0.52281484285714286</v>
      </c>
      <c r="I11" t="s">
        <v>8</v>
      </c>
      <c r="O11" s="1" t="s">
        <v>9</v>
      </c>
      <c r="P11" s="2">
        <f>AVERAGE(P3:P9)</f>
        <v>1.3279482999999999</v>
      </c>
      <c r="Q11" t="s">
        <v>8</v>
      </c>
    </row>
    <row r="12" spans="1:17" ht="15.75">
      <c r="G12" s="1" t="s">
        <v>10</v>
      </c>
      <c r="H12" s="2">
        <f>STDEV(H3:H9)</f>
        <v>9.5803876795946485E-2</v>
      </c>
      <c r="O12" s="1" t="s">
        <v>10</v>
      </c>
      <c r="P12" s="2">
        <f>STDEV(P3:P9)</f>
        <v>0.25583568005215729</v>
      </c>
    </row>
    <row r="13" spans="1:17" ht="15.75">
      <c r="G13" s="1" t="s">
        <v>11</v>
      </c>
      <c r="H13" s="2">
        <f>STDEV(H3:H9)/SQRT(COUNT(H3:H9))</f>
        <v>3.6210461805420847E-2</v>
      </c>
      <c r="O13" s="1" t="s">
        <v>11</v>
      </c>
      <c r="P13" s="2">
        <f>STDEV(P3:P9)/SQRT(COUNT(P3:P9))</f>
        <v>9.6696797987870897E-2</v>
      </c>
    </row>
    <row r="18" spans="1:17" ht="15.75">
      <c r="G18" s="3" t="s">
        <v>12</v>
      </c>
      <c r="H18" t="s">
        <v>13</v>
      </c>
      <c r="O18" s="3" t="s">
        <v>12</v>
      </c>
      <c r="P18" s="6" t="s">
        <v>15</v>
      </c>
    </row>
    <row r="19" spans="1:17">
      <c r="A19" t="s">
        <v>2</v>
      </c>
      <c r="G19" t="s">
        <v>1</v>
      </c>
      <c r="H19">
        <v>16.964289999999998</v>
      </c>
      <c r="O19" t="s">
        <v>1</v>
      </c>
      <c r="P19" s="7">
        <v>2.6699649999999999</v>
      </c>
    </row>
    <row r="20" spans="1:17">
      <c r="G20" t="s">
        <v>2</v>
      </c>
      <c r="H20">
        <v>17.57809</v>
      </c>
      <c r="O20" t="s">
        <v>2</v>
      </c>
      <c r="P20" s="7">
        <v>2.7264930000000001</v>
      </c>
    </row>
    <row r="21" spans="1:17">
      <c r="G21" t="s">
        <v>3</v>
      </c>
      <c r="H21">
        <v>17.99729</v>
      </c>
      <c r="O21" t="s">
        <v>3</v>
      </c>
      <c r="P21" s="7">
        <v>2.7958099999999999</v>
      </c>
    </row>
    <row r="22" spans="1:17">
      <c r="G22" t="s">
        <v>4</v>
      </c>
      <c r="H22">
        <v>16.97523</v>
      </c>
      <c r="O22" t="s">
        <v>4</v>
      </c>
      <c r="P22" s="7">
        <v>2.7072569999999998</v>
      </c>
    </row>
    <row r="23" spans="1:17">
      <c r="G23" t="s">
        <v>5</v>
      </c>
      <c r="H23">
        <v>26.62811</v>
      </c>
      <c r="O23" t="s">
        <v>5</v>
      </c>
      <c r="P23" s="7">
        <v>4.2579739999999999</v>
      </c>
    </row>
    <row r="24" spans="1:17">
      <c r="G24" t="s">
        <v>6</v>
      </c>
      <c r="H24">
        <v>22.348939999999999</v>
      </c>
      <c r="O24" t="s">
        <v>6</v>
      </c>
      <c r="P24" s="7">
        <v>3.622398</v>
      </c>
    </row>
    <row r="25" spans="1:17">
      <c r="G25" t="s">
        <v>7</v>
      </c>
      <c r="H25">
        <v>14.529730000000001</v>
      </c>
      <c r="O25" t="s">
        <v>7</v>
      </c>
      <c r="P25" s="7">
        <v>2.320967</v>
      </c>
    </row>
    <row r="27" spans="1:17" ht="15.75">
      <c r="G27" s="1" t="s">
        <v>9</v>
      </c>
      <c r="H27" s="2">
        <f>AVERAGE(H19:H25)</f>
        <v>19.003097142857143</v>
      </c>
      <c r="I27" s="2" t="s">
        <v>13</v>
      </c>
      <c r="O27" s="1" t="s">
        <v>9</v>
      </c>
      <c r="P27" s="2">
        <f>AVERAGE(P19:P25)</f>
        <v>3.0144091428571431</v>
      </c>
      <c r="Q27" s="2" t="s">
        <v>13</v>
      </c>
    </row>
    <row r="28" spans="1:17" ht="15.75">
      <c r="G28" s="1" t="s">
        <v>10</v>
      </c>
      <c r="H28" s="2">
        <f>STDEV(H19:H25)</f>
        <v>4.0958876158846333</v>
      </c>
      <c r="I28" s="2"/>
      <c r="O28" s="1" t="s">
        <v>10</v>
      </c>
      <c r="P28" s="2">
        <f>STDEV(P19:P25)</f>
        <v>0.67584903477118519</v>
      </c>
      <c r="Q28" s="2"/>
    </row>
    <row r="29" spans="1:17" ht="15.75">
      <c r="G29" s="1" t="s">
        <v>11</v>
      </c>
      <c r="H29" s="2">
        <f>STDEV(H19:H25)/SQRT(COUNT(H19:H25))</f>
        <v>1.5481000042428554</v>
      </c>
      <c r="I29" s="2"/>
      <c r="O29" s="1" t="s">
        <v>11</v>
      </c>
      <c r="P29" s="2">
        <f>STDEV(P19:P25)/SQRT(COUNT(P19:P25))</f>
        <v>0.25544692426108589</v>
      </c>
      <c r="Q29" s="2"/>
    </row>
    <row r="34" spans="1:1">
      <c r="A34" t="s">
        <v>3</v>
      </c>
    </row>
    <row r="50" spans="1:1">
      <c r="A50" t="s">
        <v>4</v>
      </c>
    </row>
    <row r="65" spans="1:1">
      <c r="A65" t="s">
        <v>5</v>
      </c>
    </row>
    <row r="79" spans="1:1">
      <c r="A79" t="s">
        <v>6</v>
      </c>
    </row>
    <row r="95" spans="1:1">
      <c r="A95" t="s">
        <v>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5F5E-943B-D54E-881E-122826F42DF5}">
  <sheetPr codeName="Sheet2"/>
  <dimension ref="A2:Q95"/>
  <sheetViews>
    <sheetView zoomScale="50" zoomScaleNormal="50" workbookViewId="0">
      <selection activeCell="B2" sqref="B2"/>
    </sheetView>
  </sheetViews>
  <sheetFormatPr defaultColWidth="11.44140625" defaultRowHeight="15"/>
  <sheetData>
    <row r="2" spans="1:17" ht="15.75">
      <c r="B2" s="3" t="s">
        <v>17</v>
      </c>
      <c r="G2" s="3" t="s">
        <v>0</v>
      </c>
      <c r="H2" t="s">
        <v>8</v>
      </c>
      <c r="J2" s="3" t="s">
        <v>16</v>
      </c>
      <c r="O2" s="3" t="s">
        <v>0</v>
      </c>
      <c r="P2" s="6" t="s">
        <v>14</v>
      </c>
    </row>
    <row r="3" spans="1:17">
      <c r="G3" t="s">
        <v>1</v>
      </c>
      <c r="H3">
        <v>0.37015779999999998</v>
      </c>
      <c r="O3" t="s">
        <v>1</v>
      </c>
      <c r="P3" s="7">
        <v>0.59973770000000004</v>
      </c>
    </row>
    <row r="4" spans="1:17">
      <c r="G4" t="s">
        <v>2</v>
      </c>
      <c r="H4">
        <v>0.70812120000000001</v>
      </c>
      <c r="O4" t="s">
        <v>2</v>
      </c>
      <c r="P4" s="7">
        <v>0.97724849999999996</v>
      </c>
    </row>
    <row r="5" spans="1:17">
      <c r="A5" t="s">
        <v>1</v>
      </c>
      <c r="G5" t="s">
        <v>3</v>
      </c>
      <c r="H5">
        <v>0.66336050000000002</v>
      </c>
      <c r="O5" t="s">
        <v>3</v>
      </c>
      <c r="P5" s="7">
        <v>0.96479859999999995</v>
      </c>
    </row>
    <row r="6" spans="1:17">
      <c r="G6" t="s">
        <v>4</v>
      </c>
      <c r="H6">
        <v>0.52472390000000002</v>
      </c>
      <c r="O6" t="s">
        <v>4</v>
      </c>
      <c r="P6" s="7">
        <v>0.83829960000000003</v>
      </c>
    </row>
    <row r="7" spans="1:17">
      <c r="G7" t="s">
        <v>5</v>
      </c>
      <c r="H7">
        <v>0.54894920000000003</v>
      </c>
      <c r="O7" t="s">
        <v>5</v>
      </c>
      <c r="P7" s="7">
        <v>0.76095239999999997</v>
      </c>
    </row>
    <row r="8" spans="1:17">
      <c r="G8" t="s">
        <v>6</v>
      </c>
      <c r="H8">
        <v>0.55924479999999999</v>
      </c>
      <c r="O8" t="s">
        <v>6</v>
      </c>
      <c r="P8" s="7">
        <v>0.79813120000000004</v>
      </c>
    </row>
    <row r="9" spans="1:17">
      <c r="G9" t="s">
        <v>7</v>
      </c>
      <c r="H9">
        <v>0.2581292</v>
      </c>
      <c r="O9" t="s">
        <v>7</v>
      </c>
      <c r="P9" s="7">
        <v>0.57525389999999998</v>
      </c>
    </row>
    <row r="11" spans="1:17" ht="15.75">
      <c r="G11" s="1" t="s">
        <v>9</v>
      </c>
      <c r="H11" s="2">
        <f>AVERAGE(H3:H9)</f>
        <v>0.51895522857142862</v>
      </c>
      <c r="I11" t="s">
        <v>8</v>
      </c>
      <c r="O11" s="1" t="s">
        <v>9</v>
      </c>
      <c r="P11" s="2">
        <f>AVERAGE(P3:P9)</f>
        <v>0.78777455714285716</v>
      </c>
      <c r="Q11" t="s">
        <v>8</v>
      </c>
    </row>
    <row r="12" spans="1:17" ht="15.75">
      <c r="G12" s="1" t="s">
        <v>10</v>
      </c>
      <c r="H12" s="2">
        <f>STDEV(H3:H9)</f>
        <v>0.15777816946095255</v>
      </c>
      <c r="O12" s="1" t="s">
        <v>10</v>
      </c>
      <c r="P12" s="2">
        <f>STDEV(P3:P9)</f>
        <v>0.15871370674304128</v>
      </c>
    </row>
    <row r="13" spans="1:17" ht="15.75">
      <c r="G13" s="1" t="s">
        <v>11</v>
      </c>
      <c r="H13" s="2">
        <f>STDEV(H3:H9)/SQRT(COUNT(H3:H9))</f>
        <v>5.9634542672669474E-2</v>
      </c>
      <c r="O13" s="1" t="s">
        <v>11</v>
      </c>
      <c r="P13" s="2">
        <f>STDEV(P3:P9)/SQRT(COUNT(P3:P9))</f>
        <v>5.9988142528474626E-2</v>
      </c>
    </row>
    <row r="18" spans="1:17" ht="15.75">
      <c r="G18" s="3" t="s">
        <v>12</v>
      </c>
      <c r="H18" t="s">
        <v>13</v>
      </c>
      <c r="O18" s="3" t="s">
        <v>12</v>
      </c>
      <c r="P18" s="6" t="s">
        <v>15</v>
      </c>
    </row>
    <row r="19" spans="1:17">
      <c r="A19" t="s">
        <v>2</v>
      </c>
      <c r="G19" t="s">
        <v>1</v>
      </c>
      <c r="H19">
        <v>12.50578</v>
      </c>
      <c r="O19" t="s">
        <v>1</v>
      </c>
      <c r="P19" s="7">
        <v>4.6213470000000001</v>
      </c>
    </row>
    <row r="20" spans="1:17">
      <c r="G20" t="s">
        <v>2</v>
      </c>
      <c r="H20">
        <v>3.0063019999999998</v>
      </c>
      <c r="O20" t="s">
        <v>2</v>
      </c>
      <c r="P20" s="7">
        <v>1.00556</v>
      </c>
    </row>
    <row r="21" spans="1:17">
      <c r="G21" t="s">
        <v>3</v>
      </c>
      <c r="H21">
        <v>5.5024870000000004</v>
      </c>
      <c r="O21" t="s">
        <v>3</v>
      </c>
      <c r="P21" s="7">
        <v>1.900228</v>
      </c>
    </row>
    <row r="22" spans="1:17">
      <c r="G22" t="s">
        <v>4</v>
      </c>
      <c r="H22">
        <v>10.97678</v>
      </c>
      <c r="O22" t="s">
        <v>4</v>
      </c>
      <c r="P22" s="7">
        <v>4.0868359999999999</v>
      </c>
    </row>
    <row r="23" spans="1:17">
      <c r="G23" t="s">
        <v>5</v>
      </c>
      <c r="H23">
        <v>3.0036480000000001</v>
      </c>
      <c r="O23" t="s">
        <v>5</v>
      </c>
      <c r="P23" s="7">
        <v>0.88105420000000001</v>
      </c>
    </row>
    <row r="24" spans="1:17">
      <c r="G24" t="s">
        <v>6</v>
      </c>
      <c r="H24">
        <v>4.5182260000000003</v>
      </c>
      <c r="O24" t="s">
        <v>6</v>
      </c>
      <c r="P24" s="7">
        <v>1.482826</v>
      </c>
    </row>
    <row r="25" spans="1:17">
      <c r="G25" t="s">
        <v>7</v>
      </c>
      <c r="H25">
        <v>19.596029999999999</v>
      </c>
      <c r="O25" t="s">
        <v>7</v>
      </c>
      <c r="P25" s="7">
        <v>3.1092710000000001</v>
      </c>
    </row>
    <row r="27" spans="1:17" ht="15.75">
      <c r="G27" s="1" t="s">
        <v>9</v>
      </c>
      <c r="H27" s="2">
        <f>AVERAGE(H19:H25)</f>
        <v>8.4441790000000001</v>
      </c>
      <c r="I27" t="s">
        <v>13</v>
      </c>
      <c r="O27" s="1" t="s">
        <v>9</v>
      </c>
      <c r="P27" s="2">
        <f>AVERAGE(P19:P25)</f>
        <v>2.4410174571428569</v>
      </c>
      <c r="Q27" s="2" t="s">
        <v>13</v>
      </c>
    </row>
    <row r="28" spans="1:17" ht="15.75">
      <c r="G28" s="1" t="s">
        <v>10</v>
      </c>
      <c r="H28" s="2">
        <f>STDEV(H19:H25)</f>
        <v>6.1982658037654099</v>
      </c>
      <c r="I28" s="2"/>
      <c r="O28" s="1" t="s">
        <v>10</v>
      </c>
      <c r="P28" s="2">
        <f>STDEV(P19:P25)</f>
        <v>1.5063048589960351</v>
      </c>
      <c r="Q28" s="2"/>
    </row>
    <row r="29" spans="1:17" ht="15.75">
      <c r="G29" s="1" t="s">
        <v>11</v>
      </c>
      <c r="H29" s="2">
        <f>STDEV(H19:H25)/SQRT(COUNT(H19:H25))</f>
        <v>2.3427242680913074</v>
      </c>
      <c r="I29" s="2"/>
      <c r="O29" s="1" t="s">
        <v>11</v>
      </c>
      <c r="P29" s="2">
        <f>STDEV(P19:P25)/SQRT(COUNT(P19:P25))</f>
        <v>0.56932972222167466</v>
      </c>
      <c r="Q29" s="2"/>
    </row>
    <row r="34" spans="1:1">
      <c r="A34" t="s">
        <v>3</v>
      </c>
    </row>
    <row r="50" spans="1:1">
      <c r="A50" t="s">
        <v>4</v>
      </c>
    </row>
    <row r="65" spans="1:1">
      <c r="A65" t="s">
        <v>5</v>
      </c>
    </row>
    <row r="79" spans="1:1">
      <c r="A79" t="s">
        <v>6</v>
      </c>
    </row>
    <row r="95" spans="1:1">
      <c r="A95" t="s">
        <v>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6B4A-7E69-9E4C-8B52-076021DC508F}">
  <sheetPr codeName="Sheet3"/>
  <dimension ref="A2:Q95"/>
  <sheetViews>
    <sheetView zoomScale="50" zoomScaleNormal="50" workbookViewId="0">
      <selection activeCell="G108" sqref="G108"/>
    </sheetView>
  </sheetViews>
  <sheetFormatPr defaultColWidth="11.44140625" defaultRowHeight="15"/>
  <sheetData>
    <row r="2" spans="1:17" ht="15.75">
      <c r="B2" s="3" t="s">
        <v>17</v>
      </c>
      <c r="G2" s="3" t="s">
        <v>0</v>
      </c>
      <c r="H2" t="s">
        <v>8</v>
      </c>
      <c r="J2" s="3" t="s">
        <v>16</v>
      </c>
      <c r="O2" s="3" t="s">
        <v>0</v>
      </c>
      <c r="P2" s="6" t="s">
        <v>14</v>
      </c>
    </row>
    <row r="3" spans="1:17">
      <c r="G3" t="s">
        <v>1</v>
      </c>
      <c r="H3">
        <v>0.49550470000000002</v>
      </c>
      <c r="O3" t="s">
        <v>1</v>
      </c>
      <c r="P3" s="7">
        <v>0.77565969999999995</v>
      </c>
    </row>
    <row r="4" spans="1:17">
      <c r="G4" t="s">
        <v>2</v>
      </c>
      <c r="H4">
        <v>0.48468660000000002</v>
      </c>
      <c r="O4" t="s">
        <v>2</v>
      </c>
      <c r="P4" s="7">
        <v>0.75342430000000005</v>
      </c>
    </row>
    <row r="5" spans="1:17">
      <c r="A5" t="s">
        <v>1</v>
      </c>
      <c r="G5" t="s">
        <v>3</v>
      </c>
      <c r="H5">
        <v>0.28567189999999998</v>
      </c>
      <c r="O5" t="s">
        <v>3</v>
      </c>
      <c r="P5" s="7">
        <v>0.4788287</v>
      </c>
    </row>
    <row r="6" spans="1:17">
      <c r="G6" t="s">
        <v>4</v>
      </c>
      <c r="H6">
        <v>0.45357520000000001</v>
      </c>
      <c r="O6" t="s">
        <v>4</v>
      </c>
      <c r="P6" s="7">
        <v>0.72521179999999996</v>
      </c>
    </row>
    <row r="7" spans="1:17">
      <c r="G7" t="s">
        <v>5</v>
      </c>
      <c r="H7">
        <v>0.15096850000000001</v>
      </c>
      <c r="O7" t="s">
        <v>5</v>
      </c>
      <c r="P7" s="7">
        <v>0.4525518</v>
      </c>
    </row>
    <row r="8" spans="1:17">
      <c r="G8" t="s">
        <v>6</v>
      </c>
      <c r="H8">
        <v>0.1837231</v>
      </c>
      <c r="O8" t="s">
        <v>6</v>
      </c>
      <c r="P8" s="7">
        <v>0.46688459999999998</v>
      </c>
    </row>
    <row r="9" spans="1:17">
      <c r="G9" t="s">
        <v>7</v>
      </c>
      <c r="H9">
        <v>8.950901E-2</v>
      </c>
      <c r="O9" t="s">
        <v>7</v>
      </c>
      <c r="P9" s="7">
        <v>0.33685480000000001</v>
      </c>
    </row>
    <row r="11" spans="1:17" ht="15.75">
      <c r="G11" s="1" t="s">
        <v>9</v>
      </c>
      <c r="H11" s="2">
        <f>AVERAGE(H3:H9)</f>
        <v>0.30623414428571433</v>
      </c>
      <c r="I11" t="s">
        <v>8</v>
      </c>
      <c r="O11" s="1" t="s">
        <v>9</v>
      </c>
      <c r="P11" s="2">
        <f>AVERAGE(P3:P9)</f>
        <v>0.5699165285714286</v>
      </c>
      <c r="Q11" t="s">
        <v>8</v>
      </c>
    </row>
    <row r="12" spans="1:17" ht="15.75">
      <c r="G12" s="1" t="s">
        <v>10</v>
      </c>
      <c r="H12" s="2">
        <f>STDEV(H3:H9)</f>
        <v>0.1712147651822675</v>
      </c>
      <c r="O12" s="1" t="s">
        <v>10</v>
      </c>
      <c r="P12" s="2">
        <f>STDEV(P3:P9)</f>
        <v>0.17660067749426211</v>
      </c>
    </row>
    <row r="13" spans="1:17" ht="15.75">
      <c r="G13" s="1" t="s">
        <v>11</v>
      </c>
      <c r="H13" s="2">
        <f>STDEV(H3:H9)/SQRT(COUNT(H3:H9))</f>
        <v>6.4713098493514323E-2</v>
      </c>
      <c r="O13" s="1" t="s">
        <v>11</v>
      </c>
      <c r="P13" s="2">
        <f>STDEV(P3:P9)/SQRT(COUNT(P3:P9))</f>
        <v>6.6748782002191268E-2</v>
      </c>
    </row>
    <row r="18" spans="1:17" ht="15.75">
      <c r="G18" s="3" t="s">
        <v>12</v>
      </c>
      <c r="H18" t="s">
        <v>13</v>
      </c>
      <c r="O18" s="3" t="s">
        <v>12</v>
      </c>
      <c r="P18" s="6" t="s">
        <v>15</v>
      </c>
    </row>
    <row r="19" spans="1:17">
      <c r="A19" t="s">
        <v>2</v>
      </c>
      <c r="G19" t="s">
        <v>1</v>
      </c>
      <c r="H19">
        <v>12.04269</v>
      </c>
      <c r="O19" t="s">
        <v>1</v>
      </c>
      <c r="P19" s="7">
        <v>4.861891</v>
      </c>
    </row>
    <row r="20" spans="1:17">
      <c r="G20" t="s">
        <v>2</v>
      </c>
      <c r="H20">
        <v>11.53421</v>
      </c>
      <c r="O20" t="s">
        <v>2</v>
      </c>
      <c r="P20" s="7">
        <v>4.6353</v>
      </c>
    </row>
    <row r="21" spans="1:17">
      <c r="G21" t="s">
        <v>3</v>
      </c>
      <c r="H21">
        <v>18.078869999999998</v>
      </c>
      <c r="O21" t="s">
        <v>3</v>
      </c>
      <c r="P21" s="7">
        <v>7.4576289999999998</v>
      </c>
    </row>
    <row r="22" spans="1:17">
      <c r="G22" t="s">
        <v>4</v>
      </c>
      <c r="H22">
        <v>14.50015</v>
      </c>
      <c r="O22" t="s">
        <v>4</v>
      </c>
      <c r="P22" s="7">
        <v>5.8593299999999999</v>
      </c>
    </row>
    <row r="23" spans="1:17">
      <c r="G23" t="s">
        <v>5</v>
      </c>
      <c r="H23">
        <v>37.071770000000001</v>
      </c>
      <c r="O23" t="s">
        <v>5</v>
      </c>
      <c r="P23" s="7">
        <v>3.5389300000000001</v>
      </c>
    </row>
    <row r="24" spans="1:17">
      <c r="G24" t="s">
        <v>6</v>
      </c>
      <c r="H24">
        <v>33.574069999999999</v>
      </c>
      <c r="O24" t="s">
        <v>6</v>
      </c>
      <c r="P24" s="7">
        <v>5.300961</v>
      </c>
    </row>
    <row r="25" spans="1:17">
      <c r="G25" s="5"/>
      <c r="H25" s="4"/>
      <c r="I25" s="5"/>
      <c r="P25" s="7"/>
    </row>
    <row r="27" spans="1:17" ht="15.75">
      <c r="G27" s="1" t="s">
        <v>9</v>
      </c>
      <c r="H27" s="2">
        <f>AVERAGE(H19:H24)</f>
        <v>21.133626666666668</v>
      </c>
      <c r="I27" s="2" t="s">
        <v>13</v>
      </c>
      <c r="O27" s="1" t="s">
        <v>9</v>
      </c>
      <c r="P27" s="2">
        <f>AVERAGE(P19:P25)</f>
        <v>5.2756735000000008</v>
      </c>
      <c r="Q27" s="2" t="s">
        <v>13</v>
      </c>
    </row>
    <row r="28" spans="1:17" ht="15.75">
      <c r="G28" s="1" t="s">
        <v>10</v>
      </c>
      <c r="H28" s="2">
        <f>STDEV(H19:H24)</f>
        <v>11.286430117987997</v>
      </c>
      <c r="I28" s="2"/>
      <c r="O28" s="1" t="s">
        <v>10</v>
      </c>
      <c r="P28" s="2">
        <f>STDEV(P19:P25)</f>
        <v>1.3190751557988987</v>
      </c>
      <c r="Q28" s="2"/>
    </row>
    <row r="29" spans="1:17" ht="15.75">
      <c r="G29" s="1" t="s">
        <v>11</v>
      </c>
      <c r="H29" s="2">
        <f>STDEV(H19:H24)/SQRT(COUNT(H19:H24))</f>
        <v>4.6076658011084559</v>
      </c>
      <c r="I29" s="2"/>
      <c r="O29" s="1" t="s">
        <v>11</v>
      </c>
      <c r="P29" s="2">
        <f>STDEV(P19:P25)/SQRT(COUNT(P19:P25))</f>
        <v>0.53851017734825424</v>
      </c>
      <c r="Q29" s="2"/>
    </row>
    <row r="34" spans="1:1">
      <c r="A34" t="s">
        <v>3</v>
      </c>
    </row>
    <row r="50" spans="1:1">
      <c r="A50" t="s">
        <v>4</v>
      </c>
    </row>
    <row r="65" spans="1:1">
      <c r="A65" t="s">
        <v>5</v>
      </c>
    </row>
    <row r="79" spans="1:1">
      <c r="A79" t="s">
        <v>6</v>
      </c>
    </row>
    <row r="95" spans="1:1">
      <c r="A95" t="s">
        <v>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7D2F-569D-A448-A752-3EFFA9C2B501}">
  <sheetPr codeName="Sheet4"/>
  <dimension ref="A2:Q95"/>
  <sheetViews>
    <sheetView zoomScale="55" zoomScaleNormal="55" workbookViewId="0">
      <selection activeCell="B2" sqref="B2"/>
    </sheetView>
  </sheetViews>
  <sheetFormatPr defaultColWidth="11.44140625" defaultRowHeight="15"/>
  <sheetData>
    <row r="2" spans="1:17" ht="15.75">
      <c r="B2" s="3" t="s">
        <v>17</v>
      </c>
      <c r="G2" s="3" t="s">
        <v>0</v>
      </c>
      <c r="H2" t="s">
        <v>8</v>
      </c>
      <c r="J2" s="3" t="s">
        <v>16</v>
      </c>
      <c r="O2" s="3" t="s">
        <v>0</v>
      </c>
      <c r="P2" s="6" t="s">
        <v>14</v>
      </c>
    </row>
    <row r="3" spans="1:17">
      <c r="G3" t="s">
        <v>1</v>
      </c>
      <c r="H3">
        <v>0.4210468</v>
      </c>
      <c r="O3" t="s">
        <v>1</v>
      </c>
      <c r="P3" s="7">
        <v>0.74489349999999999</v>
      </c>
    </row>
    <row r="4" spans="1:17">
      <c r="G4" t="s">
        <v>2</v>
      </c>
      <c r="H4">
        <v>0.36305399999999999</v>
      </c>
      <c r="O4" t="s">
        <v>2</v>
      </c>
      <c r="P4" s="7">
        <v>0.65326839999999997</v>
      </c>
    </row>
    <row r="5" spans="1:17">
      <c r="A5" t="s">
        <v>1</v>
      </c>
      <c r="G5" t="s">
        <v>3</v>
      </c>
      <c r="H5">
        <v>0.41118969999999999</v>
      </c>
      <c r="O5" t="s">
        <v>3</v>
      </c>
      <c r="P5" s="7">
        <v>0.7484461</v>
      </c>
    </row>
    <row r="6" spans="1:17">
      <c r="G6" t="s">
        <v>4</v>
      </c>
      <c r="H6">
        <v>0.56358549999999996</v>
      </c>
      <c r="O6" t="s">
        <v>4</v>
      </c>
      <c r="P6" s="7">
        <v>0.89934899999999995</v>
      </c>
    </row>
    <row r="7" spans="1:17">
      <c r="G7" t="s">
        <v>5</v>
      </c>
      <c r="H7">
        <v>0.38811509999999999</v>
      </c>
      <c r="O7" t="s">
        <v>5</v>
      </c>
      <c r="P7" s="7">
        <v>0.66653309999999999</v>
      </c>
    </row>
    <row r="8" spans="1:17">
      <c r="G8" t="s">
        <v>6</v>
      </c>
      <c r="H8">
        <v>0.38620599999999999</v>
      </c>
      <c r="O8" t="s">
        <v>6</v>
      </c>
      <c r="P8" s="7">
        <v>0.66679659999999996</v>
      </c>
    </row>
    <row r="9" spans="1:17">
      <c r="G9" t="s">
        <v>7</v>
      </c>
      <c r="H9">
        <v>0.45405709999999999</v>
      </c>
      <c r="O9" t="s">
        <v>7</v>
      </c>
      <c r="P9" s="7">
        <v>0.80274990000000002</v>
      </c>
    </row>
    <row r="11" spans="1:17" ht="15.75">
      <c r="G11" s="1" t="s">
        <v>9</v>
      </c>
      <c r="H11" s="2">
        <f>AVERAGE(H3:H9)</f>
        <v>0.42675059999999998</v>
      </c>
      <c r="I11" t="s">
        <v>8</v>
      </c>
      <c r="O11" s="1" t="s">
        <v>9</v>
      </c>
      <c r="P11" s="2">
        <f>AVERAGE(P3:P9)</f>
        <v>0.74029094285714281</v>
      </c>
      <c r="Q11" t="s">
        <v>8</v>
      </c>
    </row>
    <row r="12" spans="1:17" ht="15.75">
      <c r="G12" s="1" t="s">
        <v>10</v>
      </c>
      <c r="H12" s="2">
        <f>STDEV(H3:H9)</f>
        <v>6.7004891667798314E-2</v>
      </c>
      <c r="O12" s="1" t="s">
        <v>10</v>
      </c>
      <c r="P12" s="2">
        <f>STDEV(P3:P9)</f>
        <v>8.9165424698493825E-2</v>
      </c>
    </row>
    <row r="13" spans="1:17" ht="15.75">
      <c r="G13" s="1" t="s">
        <v>11</v>
      </c>
      <c r="H13" s="2">
        <f>STDEV(H3:H9)/SQRT(COUNT(H3:H9))</f>
        <v>2.5325468568259749E-2</v>
      </c>
      <c r="O13" s="1" t="s">
        <v>11</v>
      </c>
      <c r="P13" s="2">
        <f>STDEV(P3:P9)/SQRT(COUNT(P3:P9))</f>
        <v>3.3701362756810148E-2</v>
      </c>
    </row>
    <row r="18" spans="1:17" ht="15.75">
      <c r="G18" s="3" t="s">
        <v>12</v>
      </c>
      <c r="H18" t="s">
        <v>13</v>
      </c>
      <c r="O18" s="3" t="s">
        <v>12</v>
      </c>
      <c r="P18" s="6" t="s">
        <v>15</v>
      </c>
    </row>
    <row r="19" spans="1:17">
      <c r="A19" t="s">
        <v>2</v>
      </c>
      <c r="G19" t="s">
        <v>1</v>
      </c>
      <c r="H19">
        <v>25.88137</v>
      </c>
      <c r="O19" t="s">
        <v>1</v>
      </c>
      <c r="P19" s="7">
        <v>10.90546</v>
      </c>
    </row>
    <row r="20" spans="1:17">
      <c r="G20" t="s">
        <v>2</v>
      </c>
      <c r="H20">
        <v>28.40748</v>
      </c>
      <c r="O20" t="s">
        <v>2</v>
      </c>
      <c r="P20" s="7">
        <v>12.041700000000001</v>
      </c>
    </row>
    <row r="21" spans="1:17">
      <c r="G21" t="s">
        <v>3</v>
      </c>
      <c r="H21">
        <v>28.98339</v>
      </c>
      <c r="O21" t="s">
        <v>3</v>
      </c>
      <c r="P21" s="7">
        <v>12.12016</v>
      </c>
    </row>
    <row r="22" spans="1:17">
      <c r="G22" t="s">
        <v>4</v>
      </c>
      <c r="H22">
        <v>14.521280000000001</v>
      </c>
      <c r="O22" t="s">
        <v>4</v>
      </c>
      <c r="P22" s="7">
        <v>6.040241</v>
      </c>
    </row>
    <row r="23" spans="1:17">
      <c r="G23" t="s">
        <v>5</v>
      </c>
      <c r="H23">
        <v>22.392589999999998</v>
      </c>
      <c r="O23" t="s">
        <v>5</v>
      </c>
      <c r="P23" s="7">
        <v>9.3370899999999999</v>
      </c>
    </row>
    <row r="24" spans="1:17">
      <c r="G24" t="s">
        <v>6</v>
      </c>
      <c r="H24">
        <v>23.589980000000001</v>
      </c>
      <c r="O24" t="s">
        <v>6</v>
      </c>
      <c r="P24" s="7">
        <v>9.9609769999999997</v>
      </c>
    </row>
    <row r="25" spans="1:17">
      <c r="G25" t="s">
        <v>7</v>
      </c>
      <c r="H25">
        <v>25.937809999999999</v>
      </c>
      <c r="O25" t="s">
        <v>7</v>
      </c>
      <c r="P25" s="7">
        <v>11.163360000000001</v>
      </c>
    </row>
    <row r="27" spans="1:17" ht="15.75">
      <c r="G27" s="1" t="s">
        <v>9</v>
      </c>
      <c r="H27" s="2">
        <f>AVERAGE(H19:H25)</f>
        <v>24.24484285714286</v>
      </c>
      <c r="I27" t="s">
        <v>13</v>
      </c>
      <c r="O27" s="1" t="s">
        <v>9</v>
      </c>
      <c r="P27" s="2">
        <f>AVERAGE(P19:P25)</f>
        <v>10.224141142857144</v>
      </c>
      <c r="Q27" s="2" t="s">
        <v>13</v>
      </c>
    </row>
    <row r="28" spans="1:17" ht="15.75">
      <c r="G28" s="1" t="s">
        <v>10</v>
      </c>
      <c r="H28" s="2">
        <f>STDEV(H19:H25)</f>
        <v>4.8944372589287832</v>
      </c>
      <c r="I28" s="2"/>
      <c r="O28" s="1" t="s">
        <v>10</v>
      </c>
      <c r="P28" s="2">
        <f>STDEV(P19:P25)</f>
        <v>2.1057805620901728</v>
      </c>
      <c r="Q28" s="2"/>
    </row>
    <row r="29" spans="1:17" ht="15.75">
      <c r="G29" s="1" t="s">
        <v>11</v>
      </c>
      <c r="H29" s="2">
        <f>STDEV(H19:H25)/SQRT(COUNT(H19:H25))</f>
        <v>1.8499233992477442</v>
      </c>
      <c r="I29" s="2"/>
      <c r="O29" s="1" t="s">
        <v>11</v>
      </c>
      <c r="P29" s="2">
        <f>STDEV(P19:P25)/SQRT(COUNT(P19:P25))</f>
        <v>0.79591024042348646</v>
      </c>
      <c r="Q29" s="2"/>
    </row>
    <row r="34" spans="1:1">
      <c r="A34" t="s">
        <v>3</v>
      </c>
    </row>
    <row r="50" spans="1:1">
      <c r="A50" t="s">
        <v>4</v>
      </c>
    </row>
    <row r="65" spans="1:1">
      <c r="A65" t="s">
        <v>5</v>
      </c>
    </row>
    <row r="79" spans="1:1">
      <c r="A79" t="s">
        <v>6</v>
      </c>
    </row>
    <row r="95" spans="1:1">
      <c r="A95" t="s">
        <v>7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H.exesa</vt:lpstr>
      <vt:lpstr>H.rigida</vt:lpstr>
      <vt:lpstr>M.digitata</vt:lpstr>
      <vt:lpstr>M.mollis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Dilernia</dc:creator>
  <cp:lastModifiedBy>Nicole Dilernia</cp:lastModifiedBy>
  <dcterms:created xsi:type="dcterms:W3CDTF">2025-06-25T07:40:25Z</dcterms:created>
  <dcterms:modified xsi:type="dcterms:W3CDTF">2025-12-11T02:47:56Z</dcterms:modified>
</cp:coreProperties>
</file>