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HHMET\AHHME_antibioticresistance\data\"/>
    </mc:Choice>
  </mc:AlternateContent>
  <bookViews>
    <workbookView xWindow="0" yWindow="0" windowWidth="19200" windowHeight="531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1" l="1"/>
  <c r="G16" i="1"/>
  <c r="C11" i="1"/>
  <c r="F22" i="1" l="1"/>
  <c r="F14" i="1"/>
  <c r="F27" i="1"/>
  <c r="F26" i="1"/>
</calcChain>
</file>

<file path=xl/sharedStrings.xml><?xml version="1.0" encoding="utf-8"?>
<sst xmlns="http://schemas.openxmlformats.org/spreadsheetml/2006/main" count="74" uniqueCount="69">
  <si>
    <t>Parameter</t>
  </si>
  <si>
    <t>Value</t>
  </si>
  <si>
    <t>Notes</t>
  </si>
  <si>
    <t>Reference</t>
  </si>
  <si>
    <t>Intersection</t>
  </si>
  <si>
    <t>reduction in resistance in animals from reduction in animal antibiotic usage</t>
  </si>
  <si>
    <t>calculations</t>
  </si>
  <si>
    <t>reduction in resistance in humans from reduction in animal antibiotic usage</t>
  </si>
  <si>
    <t>Tang</t>
  </si>
  <si>
    <t>Tang &amp; DEFRA</t>
  </si>
  <si>
    <t>Though this is for all antibiotics/not specifically colistin, across all settings from the meta-analysis</t>
  </si>
  <si>
    <t>Livestock (poultry)</t>
  </si>
  <si>
    <t>production cycles per year</t>
  </si>
  <si>
    <t>flock size per production cycle</t>
  </si>
  <si>
    <t>FAO report</t>
  </si>
  <si>
    <t>e.coli study (?), in line with semi-intensive figures from FAO 500 - 3000 roughly</t>
  </si>
  <si>
    <t xml:space="preserve">risk of disease </t>
  </si>
  <si>
    <t>assumed for now need to do more digging but likely high proportion due to e.g. E. coli</t>
  </si>
  <si>
    <t>proportion of disease enterobacteriacea</t>
  </si>
  <si>
    <t>mcr positive</t>
  </si>
  <si>
    <t>e. coli chicken study (?) - For global prevalence study they put 14.7% animals in general for Vietnam</t>
  </si>
  <si>
    <t>mortality</t>
  </si>
  <si>
    <t>32.9 per 100 birds</t>
  </si>
  <si>
    <t>mortality in chickens (but small holder)</t>
  </si>
  <si>
    <t>impact of resistance on mortality</t>
  </si>
  <si>
    <t>feed cost per 1kg</t>
  </si>
  <si>
    <t>10000 VND</t>
  </si>
  <si>
    <t>cost of purchasing a chicken</t>
  </si>
  <si>
    <t>income per kg chicken</t>
  </si>
  <si>
    <t>average chicken start weight</t>
  </si>
  <si>
    <t>feed conversion rate</t>
  </si>
  <si>
    <t>2 USD</t>
  </si>
  <si>
    <t>need to double check source (FAO or DEFRA reports), live sale seemingly the bulk of income from DEFRA report so focused on kg of chicken and not e.g. sale of eggs</t>
  </si>
  <si>
    <t>assumed for now need to do more digging , potential for double counting if using average mortality rates that already include resistant strains</t>
  </si>
  <si>
    <t>2.5–3.2 kg.</t>
  </si>
  <si>
    <t>but small holder</t>
  </si>
  <si>
    <t>mortality in chickens study</t>
  </si>
  <si>
    <t>Humans</t>
  </si>
  <si>
    <t>incidence of bloodstream infections</t>
  </si>
  <si>
    <t>110 per 100,000 + 1.3 per 100,000</t>
  </si>
  <si>
    <t>Rhodes et al</t>
  </si>
  <si>
    <t>study based in rural Thailand..rest of impact data is a bit of a mix between BSI and  general MDR/colistin …will flag but need to probably change e.g. MDR impact to more BSI focus</t>
  </si>
  <si>
    <t>Vietnam specific</t>
  </si>
  <si>
    <t>Northern Vietnam hospital based study</t>
  </si>
  <si>
    <t>Vu Quoc Dat</t>
  </si>
  <si>
    <t>also Thailand study found higher % (15-30%) mdr genes for study on "using colistin in hospitalized patients on emergence of colistin-resistant Escherichia coli and Klebsiella pneumoniae colonization and infection"</t>
  </si>
  <si>
    <t>General prevalence SLR</t>
  </si>
  <si>
    <t>case fatality rate of enterobacteriaceae BSI</t>
  </si>
  <si>
    <t xml:space="preserve">LOS of HAI </t>
  </si>
  <si>
    <t>just general HAI currently</t>
  </si>
  <si>
    <t>HAI in Vietnam study</t>
  </si>
  <si>
    <t>MDR impact on mortality</t>
  </si>
  <si>
    <t>MDR in SEA SLR</t>
  </si>
  <si>
    <t>OR = 1.065</t>
  </si>
  <si>
    <t>MDR impact on LOS</t>
  </si>
  <si>
    <t>Cost of a bed day</t>
  </si>
  <si>
    <t>WHO CHOICE</t>
  </si>
  <si>
    <t>Global SLR on MDR impact</t>
  </si>
  <si>
    <t>SLR MDR global</t>
  </si>
  <si>
    <t>ROM = 1.27</t>
  </si>
  <si>
    <t>(again potential issue of double counting)</t>
  </si>
  <si>
    <t>30.31 I$ 2010</t>
  </si>
  <si>
    <t>average of SEA review on different types of MDR, Study in E. coli mcr-1 in China showed sig difference in range of class phenotypic resistance with mcr1 vs no mcr1.</t>
  </si>
  <si>
    <t>impact on FCR from reduced usage ?</t>
  </si>
  <si>
    <t>OCRU study presented @ Hanoi meeting last year</t>
  </si>
  <si>
    <t>0.29 for farmers from Tang, 65% population farmers from DEFRA report &amp; 0.09 for rest of population so did weighted average (probably should change 65% to incorporate what % are poultry farmers vs others). Also that is likely reduction in colonization which is probably not a direct reduction in mcr in BSIs/severe infections but can do scenario analyses to say "if link is X"</t>
  </si>
  <si>
    <t>15500 VND</t>
  </si>
  <si>
    <t>fcr = weight of feed/weight of gained by animals</t>
  </si>
  <si>
    <t>we need av. Weight of feed used to calculate weight of gain of animal (or the latter directly)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</si>
</sst>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9" fontId="0" fillId="0" borderId="0" xfId="0" applyNumberFormat="1" applyAlignment="1">
      <alignment wrapText="1"/>
    </xf>
    <xf numFmtId="0" fontId="0" fillId="2" borderId="0" xfId="0"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abSelected="1" workbookViewId="0">
      <selection activeCell="C5" sqref="C5"/>
    </sheetView>
  </sheetViews>
  <sheetFormatPr defaultRowHeight="14.5" x14ac:dyDescent="0.35"/>
  <cols>
    <col min="1" max="1" width="42.7265625" style="3" customWidth="1"/>
    <col min="2" max="2" width="19.08984375" style="3" customWidth="1"/>
    <col min="3" max="3" width="48.6328125" style="3" customWidth="1"/>
    <col min="4" max="4" width="9.1796875" bestFit="1" customWidth="1"/>
  </cols>
  <sheetData>
    <row r="1" spans="1:7" s="1" customFormat="1" x14ac:dyDescent="0.35">
      <c r="A1" s="2" t="s">
        <v>0</v>
      </c>
      <c r="B1" s="2" t="s">
        <v>1</v>
      </c>
      <c r="C1" s="2" t="s">
        <v>2</v>
      </c>
      <c r="D1" s="1" t="s">
        <v>3</v>
      </c>
      <c r="F1" s="1" t="s">
        <v>6</v>
      </c>
    </row>
    <row r="2" spans="1:7" x14ac:dyDescent="0.35">
      <c r="A2" s="5" t="s">
        <v>11</v>
      </c>
      <c r="B2" s="5"/>
      <c r="C2" s="5"/>
    </row>
    <row r="3" spans="1:7" ht="29" x14ac:dyDescent="0.35">
      <c r="A3" s="3" t="s">
        <v>13</v>
      </c>
      <c r="B3" s="3">
        <v>2500</v>
      </c>
      <c r="C3" s="3" t="s">
        <v>15</v>
      </c>
    </row>
    <row r="4" spans="1:7" x14ac:dyDescent="0.35">
      <c r="A4" s="3" t="s">
        <v>12</v>
      </c>
      <c r="B4" s="3">
        <v>3</v>
      </c>
      <c r="D4" t="s">
        <v>14</v>
      </c>
    </row>
    <row r="5" spans="1:7" x14ac:dyDescent="0.35">
      <c r="A5" s="3" t="s">
        <v>16</v>
      </c>
      <c r="B5" s="3">
        <v>0.4</v>
      </c>
      <c r="C5" s="3" t="s">
        <v>35</v>
      </c>
      <c r="D5" t="s">
        <v>36</v>
      </c>
    </row>
    <row r="6" spans="1:7" ht="29" x14ac:dyDescent="0.35">
      <c r="A6" s="3" t="s">
        <v>18</v>
      </c>
      <c r="B6" s="3">
        <v>0.8</v>
      </c>
      <c r="C6" s="3" t="s">
        <v>17</v>
      </c>
    </row>
    <row r="7" spans="1:7" ht="29" x14ac:dyDescent="0.35">
      <c r="A7" s="3" t="s">
        <v>19</v>
      </c>
      <c r="B7" s="3">
        <v>0.22</v>
      </c>
      <c r="C7" s="3" t="s">
        <v>20</v>
      </c>
    </row>
    <row r="8" spans="1:7" x14ac:dyDescent="0.35">
      <c r="A8" s="3" t="s">
        <v>21</v>
      </c>
      <c r="B8" s="3" t="s">
        <v>22</v>
      </c>
      <c r="C8" s="3" t="s">
        <v>23</v>
      </c>
    </row>
    <row r="9" spans="1:7" ht="43.5" x14ac:dyDescent="0.35">
      <c r="A9" s="3" t="s">
        <v>24</v>
      </c>
      <c r="B9" s="3">
        <v>1.5</v>
      </c>
      <c r="C9" s="3" t="s">
        <v>33</v>
      </c>
    </row>
    <row r="10" spans="1:7" x14ac:dyDescent="0.35">
      <c r="A10" s="3" t="s">
        <v>25</v>
      </c>
      <c r="B10" s="3" t="s">
        <v>26</v>
      </c>
      <c r="C10" s="3">
        <f>(10000*2 )*0.000043</f>
        <v>0.86</v>
      </c>
      <c r="D10" t="s">
        <v>14</v>
      </c>
    </row>
    <row r="11" spans="1:7" x14ac:dyDescent="0.35">
      <c r="A11" s="3" t="s">
        <v>27</v>
      </c>
      <c r="B11" s="3" t="s">
        <v>66</v>
      </c>
      <c r="C11" s="3">
        <f>(15000)*0.000043</f>
        <v>0.64500000000000002</v>
      </c>
      <c r="D11" t="s">
        <v>14</v>
      </c>
    </row>
    <row r="12" spans="1:7" ht="58" x14ac:dyDescent="0.35">
      <c r="A12" s="3" t="s">
        <v>28</v>
      </c>
      <c r="B12" s="3" t="s">
        <v>31</v>
      </c>
      <c r="C12" s="3" t="s">
        <v>32</v>
      </c>
    </row>
    <row r="13" spans="1:7" x14ac:dyDescent="0.35">
      <c r="A13" s="3" t="s">
        <v>29</v>
      </c>
      <c r="B13" s="3">
        <v>2</v>
      </c>
      <c r="D13" t="s">
        <v>14</v>
      </c>
    </row>
    <row r="14" spans="1:7" x14ac:dyDescent="0.35">
      <c r="A14" s="3" t="s">
        <v>30</v>
      </c>
      <c r="B14" s="3">
        <v>2.85</v>
      </c>
      <c r="C14" s="3" t="s">
        <v>34</v>
      </c>
      <c r="D14">
        <v>2</v>
      </c>
      <c r="F14">
        <f>(2.5+3.2)/2</f>
        <v>2.85</v>
      </c>
      <c r="G14" t="s">
        <v>67</v>
      </c>
    </row>
    <row r="15" spans="1:7" x14ac:dyDescent="0.35">
      <c r="A15" s="3" t="s">
        <v>63</v>
      </c>
      <c r="C15" s="3" t="s">
        <v>64</v>
      </c>
      <c r="G15" t="s">
        <v>68</v>
      </c>
    </row>
    <row r="16" spans="1:7" x14ac:dyDescent="0.35">
      <c r="A16" s="5" t="s">
        <v>37</v>
      </c>
      <c r="B16" s="5"/>
      <c r="C16" s="5"/>
      <c r="G16">
        <f>0.065*(12*7)</f>
        <v>5.46</v>
      </c>
    </row>
    <row r="17" spans="1:6" ht="58" x14ac:dyDescent="0.35">
      <c r="A17" s="3" t="s">
        <v>38</v>
      </c>
      <c r="B17" s="3" t="s">
        <v>39</v>
      </c>
      <c r="C17" s="3" t="s">
        <v>41</v>
      </c>
      <c r="D17" t="s">
        <v>40</v>
      </c>
    </row>
    <row r="18" spans="1:6" x14ac:dyDescent="0.35">
      <c r="A18" s="3" t="s">
        <v>18</v>
      </c>
      <c r="B18" s="4">
        <v>0.5</v>
      </c>
      <c r="C18" s="3" t="s">
        <v>43</v>
      </c>
      <c r="D18" t="s">
        <v>44</v>
      </c>
    </row>
    <row r="19" spans="1:6" ht="58" x14ac:dyDescent="0.35">
      <c r="A19" s="3" t="s">
        <v>19</v>
      </c>
      <c r="B19" s="3">
        <v>4.4999999999999998E-2</v>
      </c>
      <c r="C19" s="3" t="s">
        <v>45</v>
      </c>
      <c r="D19" t="s">
        <v>46</v>
      </c>
    </row>
    <row r="20" spans="1:6" x14ac:dyDescent="0.35">
      <c r="A20" s="3" t="s">
        <v>47</v>
      </c>
      <c r="B20" s="3">
        <v>0.34699999999999998</v>
      </c>
      <c r="C20" s="3" t="s">
        <v>60</v>
      </c>
    </row>
    <row r="21" spans="1:6" x14ac:dyDescent="0.35">
      <c r="A21" s="3" t="s">
        <v>48</v>
      </c>
      <c r="B21" s="3">
        <v>22</v>
      </c>
      <c r="C21" s="3" t="s">
        <v>49</v>
      </c>
      <c r="D21" t="s">
        <v>50</v>
      </c>
    </row>
    <row r="22" spans="1:6" ht="43.5" x14ac:dyDescent="0.35">
      <c r="A22" s="3" t="s">
        <v>51</v>
      </c>
      <c r="B22" s="3" t="s">
        <v>53</v>
      </c>
      <c r="C22" s="3" t="s">
        <v>62</v>
      </c>
      <c r="D22" t="s">
        <v>52</v>
      </c>
      <c r="F22">
        <f>(1.4+0.73)/2</f>
        <v>1.0649999999999999</v>
      </c>
    </row>
    <row r="23" spans="1:6" x14ac:dyDescent="0.35">
      <c r="A23" s="3" t="s">
        <v>54</v>
      </c>
      <c r="B23" s="3" t="s">
        <v>59</v>
      </c>
      <c r="C23" s="3" t="s">
        <v>57</v>
      </c>
      <c r="D23" t="s">
        <v>58</v>
      </c>
    </row>
    <row r="24" spans="1:6" x14ac:dyDescent="0.35">
      <c r="A24" s="3" t="s">
        <v>55</v>
      </c>
      <c r="B24" s="3" t="s">
        <v>61</v>
      </c>
      <c r="C24" s="3" t="s">
        <v>42</v>
      </c>
      <c r="D24" t="s">
        <v>56</v>
      </c>
    </row>
    <row r="25" spans="1:6" x14ac:dyDescent="0.35">
      <c r="A25" s="5" t="s">
        <v>4</v>
      </c>
      <c r="B25" s="5"/>
      <c r="C25" s="5"/>
      <c r="D25" s="5"/>
    </row>
    <row r="26" spans="1:6" ht="29" x14ac:dyDescent="0.35">
      <c r="A26" s="3" t="s">
        <v>5</v>
      </c>
      <c r="B26" s="3">
        <v>-0.18</v>
      </c>
      <c r="C26" s="3" t="s">
        <v>10</v>
      </c>
      <c r="D26" t="s">
        <v>8</v>
      </c>
      <c r="F26">
        <f>(0.65*-0.09)+(0.35*-0.29)</f>
        <v>-0.15999999999999998</v>
      </c>
    </row>
    <row r="27" spans="1:6" ht="101.5" x14ac:dyDescent="0.35">
      <c r="A27" s="3" t="s">
        <v>7</v>
      </c>
      <c r="B27" s="3">
        <v>-0.16</v>
      </c>
      <c r="C27" s="3" t="s">
        <v>65</v>
      </c>
      <c r="D27" t="s">
        <v>9</v>
      </c>
      <c r="F27">
        <f>(0.65*-0.09)+(0.35*-0.29)</f>
        <v>-0.15999999999999998</v>
      </c>
    </row>
  </sheetData>
  <mergeCells count="3">
    <mergeCell ref="A25:D25"/>
    <mergeCell ref="A2:C2"/>
    <mergeCell ref="A16:C1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London School of Hygiene &amp; Tropical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 Naylor</dc:creator>
  <cp:lastModifiedBy>Nichola Naylor</cp:lastModifiedBy>
  <dcterms:created xsi:type="dcterms:W3CDTF">2020-11-09T23:51:40Z</dcterms:created>
  <dcterms:modified xsi:type="dcterms:W3CDTF">2020-11-17T11:22:40Z</dcterms:modified>
</cp:coreProperties>
</file>