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<sst xmlns="http://schemas.openxmlformats.org/spreadsheetml/2006/main" count="70" uniqueCount="70">
  <si>
    <t xml:space="preserve">STATUS</t>
  </si>
  <si>
    <t xml:space="preserve">STYLE#</t>
  </si>
  <si>
    <t xml:space="preserve">ITEM DESCRIPTIONS</t>
  </si>
  <si>
    <t xml:space="preserve">COST
(US$)</t>
  </si>
  <si>
    <t xml:space="preserve">ITEM 1
LENGTH</t>
  </si>
  <si>
    <t xml:space="preserve">ITEM 1
DEPTH/WIDTH</t>
  </si>
  <si>
    <t xml:space="preserve">ITEM 1
HEIGHT</t>
  </si>
  <si>
    <t xml:space="preserve">ITEM 1
LBS</t>
  </si>
  <si>
    <t xml:space="preserve">ITEM 2
LENGTH</t>
  </si>
  <si>
    <t xml:space="preserve">ITEM 2
DEPTH/WIDTH</t>
  </si>
  <si>
    <t xml:space="preserve">ITEM 2
HEIGHT</t>
  </si>
  <si>
    <t xml:space="preserve">ITEM 2
LBS</t>
  </si>
  <si>
    <t xml:space="preserve">ITEM 3
LENGTH</t>
  </si>
  <si>
    <t xml:space="preserve">ITEM 3
DEPTH/WIDTH</t>
  </si>
  <si>
    <t xml:space="preserve">ITEM 3
HEIGHT</t>
  </si>
  <si>
    <t xml:space="preserve">ITEM 3
LBS</t>
  </si>
  <si>
    <t xml:space="preserve">BOX
QTY</t>
  </si>
  <si>
    <t xml:space="preserve">BOX 1 LENGTH</t>
  </si>
  <si>
    <t xml:space="preserve">BOX 1 DEPTH/WIDTH</t>
  </si>
  <si>
    <t xml:space="preserve">BOX 1 HEIGHT</t>
  </si>
  <si>
    <t xml:space="preserve">BOX 1 LBS</t>
  </si>
  <si>
    <t xml:space="preserve">BOX 1
CUBE</t>
  </si>
  <si>
    <t xml:space="preserve">BOX 1
UPC</t>
  </si>
  <si>
    <t xml:space="preserve">BOX 2
LENGTH</t>
  </si>
  <si>
    <t xml:space="preserve">BOX 2
DEPTH/WIDTH</t>
  </si>
  <si>
    <t xml:space="preserve">BOX 2
HEIGHT</t>
  </si>
  <si>
    <t xml:space="preserve">BOX 2
LBS</t>
  </si>
  <si>
    <t xml:space="preserve">BOX 2
CUBE</t>
  </si>
  <si>
    <t xml:space="preserve">BOX 2
UPC</t>
  </si>
  <si>
    <t xml:space="preserve">BOX 3
LENGTH</t>
  </si>
  <si>
    <t xml:space="preserve">BOX 3
DEPTH/WIDTH</t>
  </si>
  <si>
    <t xml:space="preserve">BOX 3
HEIGHT</t>
  </si>
  <si>
    <t xml:space="preserve">BOX 3
LBS</t>
  </si>
  <si>
    <t xml:space="preserve">BOX 3
CUBE</t>
  </si>
  <si>
    <t xml:space="preserve">BOX 3
UPC</t>
  </si>
  <si>
    <t xml:space="preserve">COUNTRY OF
ORIGIN</t>
  </si>
  <si>
    <t xml:space="preserve">DROPSHIP
LTL</t>
  </si>
  <si>
    <t xml:space="preserve">ASSEMBLY REQUIRED
Y/N</t>
  </si>
  <si>
    <t xml:space="preserve">PRODUCT
CATEGORY</t>
  </si>
  <si>
    <t xml:space="preserve">COLOR</t>
  </si>
  <si>
    <t xml:space="preserve">SECONDARY
COLOR</t>
  </si>
  <si>
    <t xml:space="preserve">STYLE</t>
  </si>
  <si>
    <t xml:space="preserve">IMAGE URL-LIFESTYLE 1</t>
  </si>
  <si>
    <t xml:space="preserve">IMAGE URL-LIFESTYLE 2</t>
  </si>
  <si>
    <t xml:space="preserve">IMAGE URL-LIFESTYLE 3</t>
  </si>
  <si>
    <t xml:space="preserve">IMAGE URL-LIFESTYLE 4</t>
  </si>
  <si>
    <t xml:space="preserve">IMAGE URL-LIFESTYLE ZOOM</t>
  </si>
  <si>
    <t xml:space="preserve">IMAGE URL-WHITE BACKGROUND 1</t>
  </si>
  <si>
    <t xml:space="preserve">IMAGE URL-WHITE BACKGROUND 2</t>
  </si>
  <si>
    <t xml:space="preserve">IMAGE URL-WHITE BACKGROUND 3</t>
  </si>
  <si>
    <t xml:space="preserve">IMAGE URL-WHITE BACKGROUND 4</t>
  </si>
  <si>
    <t xml:space="preserve">IMAGE URL-WHITE BACKGROUND 5</t>
  </si>
  <si>
    <t xml:space="preserve">IMAGE URL-WHITE BACKGROUND 6</t>
  </si>
  <si>
    <t xml:space="preserve">IMAGE URL-WHITE BACKGROUND 7</t>
  </si>
  <si>
    <t xml:space="preserve">IMAGE URL-WHITE BACKGROUND 8</t>
  </si>
  <si>
    <t xml:space="preserve">IMAGE URL-WHITE BACKGROUND 9</t>
  </si>
  <si>
    <t xml:space="preserve">LINE ART</t>
  </si>
  <si>
    <t xml:space="preserve">IMAGE URL-SWATCH</t>
  </si>
  <si>
    <t xml:space="preserve">ASSEMBLY INSTRUCTIONS</t>
  </si>
  <si>
    <t xml:space="preserve">COPY
INFORMATION
(LONG
DESCRIPTION)</t>
  </si>
  <si>
    <t xml:space="preserve">FEATURE 1</t>
  </si>
  <si>
    <t xml:space="preserve">FEATURE 2</t>
  </si>
  <si>
    <t xml:space="preserve">FEATURE 3</t>
  </si>
  <si>
    <t xml:space="preserve">FEATURE 4</t>
  </si>
  <si>
    <t xml:space="preserve">FEATURE 5</t>
  </si>
  <si>
    <t xml:space="preserve">WEIGHT CAPACITY</t>
  </si>
  <si>
    <t xml:space="preserve">MATERIAL</t>
  </si>
  <si>
    <t xml:space="preserve">SET TYPE</t>
  </si>
  <si>
    <t xml:space="preserve"># OF PIECES</t>
  </si>
  <si>
    <t xml:space="preserve">FINISHED ON ALL SIDES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</si>
</sst>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$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</font>
    <font>
      <b val="true"/>
      <sz val="12"/>
      <color rgb="FFFF0000"/>
      <name val="Calibri"/>
      <family val="2"/>
    </font>
    <font>
      <sz val="11"/>
      <color rgb="FFFF0000"/>
      <name val="Calibri"/>
      <family val="2"/>
    </font>
    <font>
      <b val="true"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6365C"/>
        <bgColor rgb="FF333333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ECECEC"/>
      </left>
      <right style="medium">
        <color rgb="FFECECEC"/>
      </right>
      <top style="medium">
        <color rgb="FFECECEC"/>
      </top>
      <bottom style="medium">
        <color rgb="FFECECE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CEC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6365C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86.5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customFormat="false" ht="538.8" hidden="false" customHeight="false" outlineLevel="0" collapsed="false">
      <c r="A2" s="3" t="str">
        <f aca="false">""</f>
        <v/>
      </c>
      <c r="B2" s="4" t="str">
        <f aca="false">"I 1003"</f>
        <v>I 1003</v>
      </c>
      <c r="C2" s="5" t="str">
        <f aca="false">"DINING SET - 3PCS SET / DARK TAUPE TOP / BLACK METAL"</f>
        <v>DINING SET - 3PCS SET / DARK TAUPE TOP / BLACK METAL</v>
      </c>
      <c r="D2" s="6" t="n">
        <v>160</v>
      </c>
      <c r="E2" s="4" t="str">
        <f aca="false">"35"</f>
        <v>35</v>
      </c>
      <c r="F2" s="4" t="str">
        <f aca="false">"35"</f>
        <v>35</v>
      </c>
      <c r="G2" s="4" t="str">
        <f aca="false">"30"</f>
        <v>30</v>
      </c>
      <c r="H2" s="4" t="str">
        <f aca="false">"36"</f>
        <v>36</v>
      </c>
      <c r="I2" s="4" t="str">
        <f aca="false">"15.75"</f>
        <v>15.75</v>
      </c>
      <c r="J2" s="4" t="str">
        <f aca="false">"16.25"</f>
        <v>16.25</v>
      </c>
      <c r="K2" s="4" t="str">
        <f aca="false">"33"</f>
        <v>33</v>
      </c>
      <c r="L2" s="4" t="str">
        <f aca="false">"11"</f>
        <v>11</v>
      </c>
      <c r="M2" s="4" t="str">
        <f aca="false">"15.75"</f>
        <v>15.75</v>
      </c>
      <c r="N2" s="4" t="str">
        <f aca="false">"16.25"</f>
        <v>16.25</v>
      </c>
      <c r="O2" s="4" t="str">
        <f aca="false">"33"</f>
        <v>33</v>
      </c>
      <c r="P2" s="4" t="str">
        <f aca="false">"11"</f>
        <v>11</v>
      </c>
      <c r="Q2" s="4" t="str">
        <f aca="false">"1"</f>
        <v>1</v>
      </c>
      <c r="R2" s="4" t="str">
        <f aca="false">"39"</f>
        <v>39</v>
      </c>
      <c r="S2" s="4" t="str">
        <f aca="false">"23"</f>
        <v>23</v>
      </c>
      <c r="T2" s="4" t="str">
        <f aca="false">"11"</f>
        <v>11</v>
      </c>
      <c r="U2" s="4" t="str">
        <f aca="false">"61"</f>
        <v>61</v>
      </c>
      <c r="V2" s="4" t="str">
        <f aca="false">"4.31"</f>
        <v>4.31</v>
      </c>
      <c r="W2" s="4" t="str">
        <f aca="false">"680796034023"</f>
        <v>680796034023</v>
      </c>
      <c r="X2" s="4" t="str">
        <f aca="false">""</f>
        <v/>
      </c>
      <c r="Y2" s="4" t="str">
        <f aca="false">""</f>
        <v/>
      </c>
      <c r="Z2" s="4" t="str">
        <f aca="false">""</f>
        <v/>
      </c>
      <c r="AA2" s="4" t="str">
        <f aca="false">""</f>
        <v/>
      </c>
      <c r="AB2" s="4" t="str">
        <f aca="false">""</f>
        <v/>
      </c>
      <c r="AC2" s="4" t="str">
        <f aca="false">""</f>
        <v/>
      </c>
      <c r="AD2" s="4" t="str">
        <f aca="false">""</f>
        <v/>
      </c>
      <c r="AE2" s="4" t="str">
        <f aca="false">""</f>
        <v/>
      </c>
      <c r="AF2" s="4" t="str">
        <f aca="false">""</f>
        <v/>
      </c>
      <c r="AG2" s="4" t="str">
        <f aca="false">""</f>
        <v/>
      </c>
      <c r="AH2" s="4" t="str">
        <f aca="false">""</f>
        <v/>
      </c>
      <c r="AI2" s="4" t="str">
        <f aca="false">""</f>
        <v/>
      </c>
      <c r="AJ2" s="4" t="str">
        <f aca="false">"CHINA"</f>
        <v>CHINA</v>
      </c>
      <c r="AK2" s="4" t="str">
        <f aca="false">"DROP SHIP"</f>
        <v>DROP SHIP</v>
      </c>
      <c r="AL2" s="4" t="str">
        <f aca="false">"YES"</f>
        <v>YES</v>
      </c>
      <c r="AM2" s="4" t="str">
        <f aca="false">"DINING SET"</f>
        <v>DINING SET</v>
      </c>
      <c r="AN2" s="4" t="str">
        <f aca="false">"DARK TAUPE,BLACK"</f>
        <v>DARK TAUPE,BLACK</v>
      </c>
      <c r="AO2" s="4" t="str">
        <f aca="false">"BLACK"</f>
        <v>BLACK</v>
      </c>
      <c r="AP2" s="4" t="str">
        <f aca="false">"CONTEMPORARY, MODERN"</f>
        <v>CONTEMPORARY, MODERN</v>
      </c>
      <c r="AQ2" s="4" t="str">
        <f aca="false">"http://monarchspec.com/PRODUCT_PHOTOS/LIFESTYLE_2000x2000/I 1003.jpg"</f>
        <v>http://monarchspec.com/PRODUCT_PHOTOS/LIFESTYLE_2000x2000/I 1003.jpg</v>
      </c>
      <c r="AR2" s="4" t="str">
        <f aca="false">""</f>
        <v/>
      </c>
      <c r="AS2" s="4" t="str">
        <f aca="false">""</f>
        <v/>
      </c>
      <c r="AT2" s="4" t="str">
        <f aca="false">""</f>
        <v/>
      </c>
      <c r="AU2" s="4" t="str">
        <f aca="false">""</f>
        <v/>
      </c>
      <c r="AV2" s="4" t="str">
        <f aca="false">"http://monarchspec.com/PRODUCT_PHOTOS/WHITEBACKGROUND_2000x2000/I 1003.jpg"</f>
        <v>http://monarchspec.com/PRODUCT_PHOTOS/WHITEBACKGROUND_2000x2000/I 1003.jpg</v>
      </c>
      <c r="AW2" s="4" t="str">
        <f aca="false">"http://monarchspec.com/PRODUCT_PHOTOS/WHITEBACKGROUND_2000x2000/I 1003!2.jpg"</f>
        <v>http://monarchspec.com/PRODUCT_PHOTOS/WHITEBACKGROUND_2000x2000/I 1003!2.jpg</v>
      </c>
      <c r="AX2" s="4" t="str">
        <f aca="false">"http://monarchspec.com/PRODUCT_PHOTOS/WHITEBACKGROUND_2000x2000/I 1003!3.jpg"</f>
        <v>http://monarchspec.com/PRODUCT_PHOTOS/WHITEBACKGROUND_2000x2000/I 1003!3.jpg</v>
      </c>
      <c r="AY2" s="4" t="str">
        <f aca="false">"http://monarchspec.com/PRODUCT_PHOTOS/WHITEBACKGROUND_2000x2000/I 1003!4.jpg"</f>
        <v>http://monarchspec.com/PRODUCT_PHOTOS/WHITEBACKGROUND_2000x2000/I 1003!4.jpg</v>
      </c>
      <c r="AZ2" s="4" t="str">
        <f aca="false">"http://monarchspec.com/PRODUCT_PHOTOS/WHITEBACKGROUND_2000x2000/I 1003!5.jpg"</f>
        <v>http://monarchspec.com/PRODUCT_PHOTOS/WHITEBACKGROUND_2000x2000/I 1003!5.jpg</v>
      </c>
      <c r="BA2" s="4" t="str">
        <f aca="false">""</f>
        <v/>
      </c>
      <c r="BB2" s="4" t="str">
        <f aca="false">""</f>
        <v/>
      </c>
      <c r="BC2" s="4" t="str">
        <f aca="false">""</f>
        <v/>
      </c>
      <c r="BD2" s="4" t="str">
        <f aca="false">""</f>
        <v/>
      </c>
      <c r="BE2" s="4" t="str">
        <f aca="false">"http://www.monarchspec.com/PRODUCT_PHOTOS/LINEART_DRAWING_2000x2000/I 1003.jpg"</f>
        <v>http://www.monarchspec.com/PRODUCT_PHOTOS/LINEART_DRAWING_2000x2000/I 1003.jpg</v>
      </c>
      <c r="BF2" s="4" t="str">
        <f aca="false">"http://www.monarchspec.com/PRODUCT_PHOTOS/SWATCH_2000x1400/I 1003!S1.jpg"</f>
        <v>http://www.monarchspec.com/PRODUCT_PHOTOS/SWATCH_2000x1400/I 1003!S1.jpg</v>
      </c>
      <c r="BG2" s="4" t="str">
        <f aca="false">"http://www.monarchspec.com/AssemblyInstructionSheets/AssemblySheets/I 1003.pdf"</f>
        <v>http://www.monarchspec.com/AssemblyInstructionSheets/AssemblySheets/I 1003.pdf</v>
      </c>
      <c r="BH2" s="4" t="str">
        <f aca="false">CONCATENATE("Give a big lift to a small dining space with this versatile dining table set for 2. The round table features two handy drop leaves: lift them up when you need more surface space, fold them down when y","ou don't. The rustic, dark taupe wood-look finish of the thick tabletop provides a striking contrast with the modern, black finish of the sturdy metal table legs and 2 chairs. For comfort, the ladder-","back chairs have padded seats upholstered in a soft, leather-look fabric. This practical and stylish 3-piece set is perfect for apartments, dorm rooms, or eat-in kitchens.","","","","","")</f>
        <v>Give a big lift to a small dining space with this versatile dining table set for 2. The round table features two handy drop leaves: lift them up when you need more surface space, fold them down when you don't. The rustic, dark taupe wood-look finish of the thick tabletop provides a striking contrast with the modern, black finish of the sturdy metal table legs and 2 chairs. For comfort, the ladder-back chairs have padded seats upholstered in a soft, leather-look fabric. This practical and stylish 3-piece set is perfect for apartments, dorm rooms, or eat-in kitchens.</v>
      </c>
      <c r="BI2" s="4" t="str">
        <f aca="false">"3-piece dining table set includes a round table with hinged drop leaves and 2 chairs with padded, upholstered seats in a black leather-look fabric"</f>
        <v>3-piece dining table set includes a round table with hinged drop leaves and 2 chairs with padded, upholstered seats in a black leather-look fabric</v>
      </c>
      <c r="BJ2" s="4" t="str">
        <f aca="false">"Thick tabletop in a dark taupe wood-look finish features 2 drop leaves that are held up by sliding support bars"</f>
        <v>Thick tabletop in a dark taupe wood-look finish features 2 drop leaves that are held up by sliding support bars</v>
      </c>
      <c r="BK2" s="4" t="str">
        <f aca="false">"Sturdy, angled table legs and armless, ladder-back dining chairs in black metal"</f>
        <v>Sturdy, angled table legs and armless, ladder-back dining chairs in black metal</v>
      </c>
      <c r="BL2" s="4" t="str">
        <f aca="false">"Assembly required: Illustrated instructions and all hardware are provided for convenience (additional tools may be needed)"</f>
        <v>Assembly required: Illustrated instructions and all hardware are provided for convenience (additional tools may be needed)</v>
      </c>
      <c r="BM2" s="4" t="str">
        <f aca="false">"Product dimensions: Table is 35 inches L x 35 inches W x 30 inches H with both leaves up (each leaf is 7 inches L); each chair is 15.75 inches L x 16.25 inches W x 33 inches H"</f>
        <v>Product dimensions: Table is 35 inches L x 35 inches W x 30 inches H with both leaves up (each leaf is 7 inches L); each chair is 15.75 inches L x 16.25 inches W x 33 inches H</v>
      </c>
      <c r="BN2" s="4" t="str">
        <f aca="false">"120"</f>
        <v>120</v>
      </c>
      <c r="BO2" s="4" t="str">
        <f aca="false">"MDF,FOAM, LAMINATE, METAL, POLYURETHANE,LEATHER-LOOK"</f>
        <v>MDF,FOAM, LAMINATE, METAL, POLYURETHANE,LEATHER-LOOK</v>
      </c>
      <c r="BP2" s="4" t="str">
        <f aca="false">"DINING SET"</f>
        <v>DINING SET</v>
      </c>
      <c r="BQ2" s="4" t="str">
        <f aca="false">"3PCS SET"</f>
        <v>3PCS SET</v>
      </c>
      <c r="BR2" s="4" t="str">
        <f aca="false">"YES"</f>
        <v>YES</v>
      </c>
    </row>
    <row r="3" customFormat="false" ht="393.25" hidden="false" customHeight="false" outlineLevel="0" collapsed="false">
      <c r="A3" s="3" t="str">
        <f aca="false">""</f>
        <v/>
      </c>
      <c r="B3" s="4" t="str">
        <f aca="false">"I 1006"</f>
        <v>I 1006</v>
      </c>
      <c r="C3" s="5" t="str">
        <f aca="false">"DINING SET - 3PCS SET / NATURAL WITH A 36""DIA DROP LEAF "</f>
        <v>DINING SET - 3PCS SET / NATURAL WITH A 36"DIA DROP LEAF </v>
      </c>
      <c r="D3" s="6" t="n">
        <v>218</v>
      </c>
      <c r="E3" s="4" t="str">
        <f aca="false">"35"</f>
        <v>35</v>
      </c>
      <c r="F3" s="4" t="str">
        <f aca="false">"35"</f>
        <v>35</v>
      </c>
      <c r="G3" s="4" t="str">
        <f aca="false">"30"</f>
        <v>30</v>
      </c>
      <c r="H3" s="4" t="str">
        <f aca="false">"31"</f>
        <v>31</v>
      </c>
      <c r="I3" s="4" t="str">
        <f aca="false">"15.75"</f>
        <v>15.75</v>
      </c>
      <c r="J3" s="4" t="str">
        <f aca="false">"16.5"</f>
        <v>16.5</v>
      </c>
      <c r="K3" s="4" t="str">
        <f aca="false">"32.5"</f>
        <v>32.5</v>
      </c>
      <c r="L3" s="4" t="str">
        <f aca="false">"10"</f>
        <v>10</v>
      </c>
      <c r="M3" s="4" t="str">
        <f aca="false">"15.75"</f>
        <v>15.75</v>
      </c>
      <c r="N3" s="4" t="str">
        <f aca="false">"16.5"</f>
        <v>16.5</v>
      </c>
      <c r="O3" s="4" t="str">
        <f aca="false">"32.5"</f>
        <v>32.5</v>
      </c>
      <c r="P3" s="4" t="str">
        <f aca="false">"10"</f>
        <v>10</v>
      </c>
      <c r="Q3" s="4" t="str">
        <f aca="false">"1"</f>
        <v>1</v>
      </c>
      <c r="R3" s="4" t="str">
        <f aca="false">"39"</f>
        <v>39</v>
      </c>
      <c r="S3" s="4" t="str">
        <f aca="false">"39"</f>
        <v>39</v>
      </c>
      <c r="T3" s="4" t="str">
        <f aca="false">"8"</f>
        <v>8</v>
      </c>
      <c r="U3" s="4" t="str">
        <f aca="false">"55"</f>
        <v>55</v>
      </c>
      <c r="V3" s="4" t="str">
        <f aca="false">"5.06"</f>
        <v>5.06</v>
      </c>
      <c r="W3" s="4" t="str">
        <f aca="false">"021032177836"</f>
        <v>021032177836</v>
      </c>
      <c r="X3" s="4" t="str">
        <f aca="false">""</f>
        <v/>
      </c>
      <c r="Y3" s="4" t="str">
        <f aca="false">""</f>
        <v/>
      </c>
      <c r="Z3" s="4" t="str">
        <f aca="false">""</f>
        <v/>
      </c>
      <c r="AA3" s="4" t="str">
        <f aca="false">""</f>
        <v/>
      </c>
      <c r="AB3" s="4" t="str">
        <f aca="false">""</f>
        <v/>
      </c>
      <c r="AC3" s="4" t="str">
        <f aca="false">""</f>
        <v/>
      </c>
      <c r="AD3" s="4" t="str">
        <f aca="false">""</f>
        <v/>
      </c>
      <c r="AE3" s="4" t="str">
        <f aca="false">""</f>
        <v/>
      </c>
      <c r="AF3" s="4" t="str">
        <f aca="false">""</f>
        <v/>
      </c>
      <c r="AG3" s="4" t="str">
        <f aca="false">""</f>
        <v/>
      </c>
      <c r="AH3" s="4" t="str">
        <f aca="false">""</f>
        <v/>
      </c>
      <c r="AI3" s="4" t="str">
        <f aca="false">""</f>
        <v/>
      </c>
      <c r="AJ3" s="4" t="str">
        <f aca="false">"MALAYSIA"</f>
        <v>MALAYSIA</v>
      </c>
      <c r="AK3" s="4" t="str">
        <f aca="false">"DROP SHIP"</f>
        <v>DROP SHIP</v>
      </c>
      <c r="AL3" s="4" t="str">
        <f aca="false">"YES "</f>
        <v>YES </v>
      </c>
      <c r="AM3" s="4" t="str">
        <f aca="false">"DINING SET"</f>
        <v>DINING SET</v>
      </c>
      <c r="AN3" s="4" t="str">
        <f aca="false">"NATURAL,BEIGE"</f>
        <v>NATURAL,BEIGE</v>
      </c>
      <c r="AO3" s="4" t="str">
        <f aca="false">"BEIGE"</f>
        <v>BEIGE</v>
      </c>
      <c r="AP3" s="4" t="str">
        <f aca="false">"CONTEMPORARY"</f>
        <v>CONTEMPORARY</v>
      </c>
      <c r="AQ3" s="4" t="str">
        <f aca="false">"http://monarchspec.com/PRODUCT_PHOTOS/LIFESTYLE_2000x2000/I 1006.jpg"</f>
        <v>http://monarchspec.com/PRODUCT_PHOTOS/LIFESTYLE_2000x2000/I 1006.jpg</v>
      </c>
      <c r="AR3" s="4" t="str">
        <f aca="false">""</f>
        <v/>
      </c>
      <c r="AS3" s="4" t="str">
        <f aca="false">""</f>
        <v/>
      </c>
      <c r="AT3" s="4" t="str">
        <f aca="false">""</f>
        <v/>
      </c>
      <c r="AU3" s="4" t="str">
        <f aca="false">"http://www.monarchspec.com/PRODUCT_PHOTOS/FEATURE_2000x1400/I 1006!F1.jpg"</f>
        <v>http://www.monarchspec.com/PRODUCT_PHOTOS/FEATURE_2000x1400/I 1006!F1.jpg</v>
      </c>
      <c r="AV3" s="4" t="str">
        <f aca="false">"http://monarchspec.com/PRODUCT_PHOTOS/WHITEBACKGROUND_2000x2000/I 1006.jpg"</f>
        <v>http://monarchspec.com/PRODUCT_PHOTOS/WHITEBACKGROUND_2000x2000/I 1006.jpg</v>
      </c>
      <c r="AW3" s="4" t="str">
        <f aca="false">""</f>
        <v/>
      </c>
      <c r="AX3" s="4" t="str">
        <f aca="false">""</f>
        <v/>
      </c>
      <c r="AY3" s="4" t="str">
        <f aca="false">""</f>
        <v/>
      </c>
      <c r="AZ3" s="4" t="str">
        <f aca="false">""</f>
        <v/>
      </c>
      <c r="BA3" s="4" t="str">
        <f aca="false">""</f>
        <v/>
      </c>
      <c r="BB3" s="4" t="str">
        <f aca="false">""</f>
        <v/>
      </c>
      <c r="BC3" s="4" t="str">
        <f aca="false">""</f>
        <v/>
      </c>
      <c r="BD3" s="4" t="str">
        <f aca="false">""</f>
        <v/>
      </c>
      <c r="BE3" s="4" t="str">
        <f aca="false">"http://www.monarchspec.com/PRODUCT_PHOTOS/LINEART_DRAWING_2000x2000/I 1006.jpg"</f>
        <v>http://www.monarchspec.com/PRODUCT_PHOTOS/LINEART_DRAWING_2000x2000/I 1006.jpg</v>
      </c>
      <c r="BF3" s="4" t="str">
        <f aca="false">"http://www.monarchspec.com/PRODUCT_PHOTOS/SWATCH_2000x1400/I 1006!S1.jpg"</f>
        <v>http://www.monarchspec.com/PRODUCT_PHOTOS/SWATCH_2000x1400/I 1006!S1.jpg</v>
      </c>
      <c r="BG3" s="4" t="str">
        <f aca="false">"http://www.monarchspec.com/AssemblyInstructionSheets/AssemblySheets/I 1006.pdf"</f>
        <v>http://www.monarchspec.com/AssemblyInstructionSheets/AssemblySheets/I 1006.pdf</v>
      </c>
      <c r="BH3" s="4" t="str">
        <f aca="false">CONCATENATE("This casual three piece dining set offers a classic look that will blend in with any decor. The round table features a solid-top drop leaf at both ends, straight edges and sleek square legs. The two a","rmless side chairs feature a ladder back design with padded beige microfiber upholstered seating for comfort. The clean lines of this set paired with a natural colored finish, will help create a timel","ess look that you will love.","","","","","")</f>
        <v>This casual three piece dining set offers a classic look that will blend in with any decor. The round table features a solid-top drop leaf at both ends, straight edges and sleek square legs. The two armless side chairs feature a ladder back design with padded beige microfiber upholstered seating for comfort. The clean lines of this set paired with a natural colored finish, will help create a timeless look that you will love.</v>
      </c>
      <c r="BI3" s="4" t="str">
        <f aca="false">"3 pcs set include table with 2 chairs"</f>
        <v>3 pcs set include table with 2 chairs</v>
      </c>
      <c r="BJ3" s="4" t="str">
        <f aca="false">"Drop leaf table top opens up at both ends to offer more surface space"</f>
        <v>Drop leaf table top opens up at both ends to offer more surface space</v>
      </c>
      <c r="BK3" s="4" t="str">
        <f aca="false">"Comfortable cushioned beige microfibre seats"</f>
        <v>Comfortable cushioned beige microfibre seats</v>
      </c>
      <c r="BL3" s="4" t="str">
        <f aca="false">"Ideal for small spaces, lofts, dorms and kitchenettes"</f>
        <v>Ideal for small spaces, lofts, dorms and kitchenettes</v>
      </c>
      <c r="BM3" s="4" t="str">
        <f aca="false">""</f>
        <v/>
      </c>
      <c r="BN3" s="4" t="str">
        <f aca="false">"150"</f>
        <v>150</v>
      </c>
      <c r="BO3" s="4" t="str">
        <f aca="false">"FOAM,MDF, SOLID WOOD,POLYESTER BLEND"</f>
        <v>FOAM,MDF, SOLID WOOD,POLYESTER BLEND</v>
      </c>
      <c r="BP3" s="4" t="str">
        <f aca="false">"DINING SET"</f>
        <v>DINING SET</v>
      </c>
      <c r="BQ3" s="4" t="str">
        <f aca="false">"3PCS SET"</f>
        <v>3PCS SET</v>
      </c>
      <c r="BR3" s="4" t="str">
        <f aca="false">"YES"</f>
        <v>YES</v>
      </c>
    </row>
    <row r="4" customFormat="false" ht="382.05" hidden="false" customHeight="false" outlineLevel="0" collapsed="false">
      <c r="A4" s="3" t="str">
        <f aca="false">""</f>
        <v/>
      </c>
      <c r="B4" s="4" t="str">
        <f aca="false">"I 1008"</f>
        <v>I 1008</v>
      </c>
      <c r="C4" s="5" t="str">
        <f aca="false">"DINING SET - 3PCS SET / WHITE WITH A 36""DIA DROP LEAF "</f>
        <v>DINING SET - 3PCS SET / WHITE WITH A 36"DIA DROP LEAF </v>
      </c>
      <c r="D4" s="6" t="n">
        <v>218</v>
      </c>
      <c r="E4" s="4" t="str">
        <f aca="false">"35"</f>
        <v>35</v>
      </c>
      <c r="F4" s="4" t="str">
        <f aca="false">"35"</f>
        <v>35</v>
      </c>
      <c r="G4" s="4" t="str">
        <f aca="false">"30"</f>
        <v>30</v>
      </c>
      <c r="H4" s="4" t="str">
        <f aca="false">"31"</f>
        <v>31</v>
      </c>
      <c r="I4" s="4" t="str">
        <f aca="false">"15.75"</f>
        <v>15.75</v>
      </c>
      <c r="J4" s="4" t="str">
        <f aca="false">"16.5"</f>
        <v>16.5</v>
      </c>
      <c r="K4" s="4" t="str">
        <f aca="false">"32.5"</f>
        <v>32.5</v>
      </c>
      <c r="L4" s="4" t="str">
        <f aca="false">"10"</f>
        <v>10</v>
      </c>
      <c r="M4" s="4" t="str">
        <f aca="false">"15.75"</f>
        <v>15.75</v>
      </c>
      <c r="N4" s="4" t="str">
        <f aca="false">"16.5"</f>
        <v>16.5</v>
      </c>
      <c r="O4" s="4" t="str">
        <f aca="false">"32.5"</f>
        <v>32.5</v>
      </c>
      <c r="P4" s="4" t="str">
        <f aca="false">"10"</f>
        <v>10</v>
      </c>
      <c r="Q4" s="4" t="str">
        <f aca="false">"1"</f>
        <v>1</v>
      </c>
      <c r="R4" s="4" t="str">
        <f aca="false">"39"</f>
        <v>39</v>
      </c>
      <c r="S4" s="4" t="str">
        <f aca="false">"39"</f>
        <v>39</v>
      </c>
      <c r="T4" s="4" t="str">
        <f aca="false">"8"</f>
        <v>8</v>
      </c>
      <c r="U4" s="4" t="str">
        <f aca="false">"55"</f>
        <v>55</v>
      </c>
      <c r="V4" s="4" t="str">
        <f aca="false">"5.06"</f>
        <v>5.06</v>
      </c>
      <c r="W4" s="4" t="str">
        <f aca="false">"021032262464"</f>
        <v>021032262464</v>
      </c>
      <c r="X4" s="4" t="str">
        <f aca="false">""</f>
        <v/>
      </c>
      <c r="Y4" s="4" t="str">
        <f aca="false">""</f>
        <v/>
      </c>
      <c r="Z4" s="4" t="str">
        <f aca="false">""</f>
        <v/>
      </c>
      <c r="AA4" s="4" t="str">
        <f aca="false">""</f>
        <v/>
      </c>
      <c r="AB4" s="4" t="str">
        <f aca="false">""</f>
        <v/>
      </c>
      <c r="AC4" s="4" t="str">
        <f aca="false">""</f>
        <v/>
      </c>
      <c r="AD4" s="4" t="str">
        <f aca="false">""</f>
        <v/>
      </c>
      <c r="AE4" s="4" t="str">
        <f aca="false">""</f>
        <v/>
      </c>
      <c r="AF4" s="4" t="str">
        <f aca="false">""</f>
        <v/>
      </c>
      <c r="AG4" s="4" t="str">
        <f aca="false">""</f>
        <v/>
      </c>
      <c r="AH4" s="4" t="str">
        <f aca="false">""</f>
        <v/>
      </c>
      <c r="AI4" s="4" t="str">
        <f aca="false">""</f>
        <v/>
      </c>
      <c r="AJ4" s="4" t="str">
        <f aca="false">"MALAYSIA"</f>
        <v>MALAYSIA</v>
      </c>
      <c r="AK4" s="4" t="str">
        <f aca="false">"DROP SHIP"</f>
        <v>DROP SHIP</v>
      </c>
      <c r="AL4" s="4" t="str">
        <f aca="false">"YES "</f>
        <v>YES </v>
      </c>
      <c r="AM4" s="4" t="str">
        <f aca="false">"DINING SET"</f>
        <v>DINING SET</v>
      </c>
      <c r="AN4" s="4" t="str">
        <f aca="false">"WHITE"</f>
        <v>WHITE</v>
      </c>
      <c r="AO4" s="4" t="str">
        <f aca="false">""</f>
        <v/>
      </c>
      <c r="AP4" s="4" t="str">
        <f aca="false">"CONTEMPORARY"</f>
        <v>CONTEMPORARY</v>
      </c>
      <c r="AQ4" s="4" t="str">
        <f aca="false">"http://monarchspec.com/PRODUCT_PHOTOS/LIFESTYLE_2000x2000/I 1008.jpg"</f>
        <v>http://monarchspec.com/PRODUCT_PHOTOS/LIFESTYLE_2000x2000/I 1008.jpg</v>
      </c>
      <c r="AR4" s="4" t="str">
        <f aca="false">""</f>
        <v/>
      </c>
      <c r="AS4" s="4" t="str">
        <f aca="false">""</f>
        <v/>
      </c>
      <c r="AT4" s="4" t="str">
        <f aca="false">""</f>
        <v/>
      </c>
      <c r="AU4" s="4" t="str">
        <f aca="false">"http://www.monarchspec.com/PRODUCT_PHOTOS/FEATURE_2000x1400/I 1008!F1.jpg"</f>
        <v>http://www.monarchspec.com/PRODUCT_PHOTOS/FEATURE_2000x1400/I 1008!F1.jpg</v>
      </c>
      <c r="AV4" s="4" t="str">
        <f aca="false">"http://monarchspec.com/PRODUCT_PHOTOS/WHITEBACKGROUND_2000x2000/I 1008.jpg"</f>
        <v>http://monarchspec.com/PRODUCT_PHOTOS/WHITEBACKGROUND_2000x2000/I 1008.jpg</v>
      </c>
      <c r="AW4" s="4" t="str">
        <f aca="false">""</f>
        <v/>
      </c>
      <c r="AX4" s="4" t="str">
        <f aca="false">""</f>
        <v/>
      </c>
      <c r="AY4" s="4" t="str">
        <f aca="false">""</f>
        <v/>
      </c>
      <c r="AZ4" s="4" t="str">
        <f aca="false">""</f>
        <v/>
      </c>
      <c r="BA4" s="4" t="str">
        <f aca="false">""</f>
        <v/>
      </c>
      <c r="BB4" s="4" t="str">
        <f aca="false">""</f>
        <v/>
      </c>
      <c r="BC4" s="4" t="str">
        <f aca="false">""</f>
        <v/>
      </c>
      <c r="BD4" s="4" t="str">
        <f aca="false">""</f>
        <v/>
      </c>
      <c r="BE4" s="4" t="str">
        <f aca="false">"http://www.monarchspec.com/PRODUCT_PHOTOS/LINEART_DRAWING_2000x2000/I 1008.jpg"</f>
        <v>http://www.monarchspec.com/PRODUCT_PHOTOS/LINEART_DRAWING_2000x2000/I 1008.jpg</v>
      </c>
      <c r="BF4" s="4" t="str">
        <f aca="false">"http://www.monarchspec.com/PRODUCT_PHOTOS/SWATCH_2000x1400/I 1008!S1.jpg"</f>
        <v>http://www.monarchspec.com/PRODUCT_PHOTOS/SWATCH_2000x1400/I 1008!S1.jpg</v>
      </c>
      <c r="BG4" s="4" t="str">
        <f aca="false">"http://www.monarchspec.com/AssemblyInstructionSheets/AssemblySheets/I 1008.pdf"</f>
        <v>http://www.monarchspec.com/AssemblyInstructionSheets/AssemblySheets/I 1008.pdf</v>
      </c>
      <c r="BH4" s="4" t="str">
        <f aca="false">CONCATENATE("This casual three piece dining set offers a classic look that will blend in with any decor. The round table features a solid-top drop leaf at both ends, straight edges and tapered solid wood square le","gs. The two armless side chairs feature a ladder back design with padded upholstered white PVC seating for comfort. The clean lines of this set paired with a white colored finish, will help create a t","imeless look you will love.","","","","","")</f>
        <v>This casual three piece dining set offers a classic look that will blend in with any decor. The round table features a solid-top drop leaf at both ends, straight edges and tapered solid wood square legs. The two armless side chairs feature a ladder back design with padded upholstered white PVC seating for comfort. The clean lines of this set paired with a white colored finish, will help create a timeless look you will love.</v>
      </c>
      <c r="BI4" s="4" t="str">
        <f aca="false">"3 pcs set include table with 2 chairs"</f>
        <v>3 pcs set include table with 2 chairs</v>
      </c>
      <c r="BJ4" s="4" t="str">
        <f aca="false">"Drop leaf table top opens up at both ends to offer more surface space"</f>
        <v>Drop leaf table top opens up at both ends to offer more surface space</v>
      </c>
      <c r="BK4" s="4" t="str">
        <f aca="false">"Comfortably cushioned white easy care PVC seats"</f>
        <v>Comfortably cushioned white easy care PVC seats</v>
      </c>
      <c r="BL4" s="4" t="str">
        <f aca="false">"Ideal for small spaces, lofts, dorms and kitchenettes"</f>
        <v>Ideal for small spaces, lofts, dorms and kitchenettes</v>
      </c>
      <c r="BM4" s="4" t="str">
        <f aca="false">""</f>
        <v/>
      </c>
      <c r="BN4" s="4" t="str">
        <f aca="false">"150"</f>
        <v>150</v>
      </c>
      <c r="BO4" s="4" t="str">
        <f aca="false">"FOAM,MDF, SOLID WOOD,LEATHER-LOOK"</f>
        <v>FOAM,MDF, SOLID WOOD,LEATHER-LOOK</v>
      </c>
      <c r="BP4" s="4" t="str">
        <f aca="false">"DINING SET"</f>
        <v>DINING SET</v>
      </c>
      <c r="BQ4" s="4" t="str">
        <f aca="false">"3PCS SET"</f>
        <v>3PCS SET</v>
      </c>
      <c r="BR4" s="4" t="str">
        <f aca="false">"YES"</f>
        <v>YES</v>
      </c>
    </row>
    <row r="5" customFormat="false" ht="415.65" hidden="false" customHeight="false" outlineLevel="0" collapsed="false">
      <c r="A5" s="3" t="str">
        <f aca="false">""</f>
        <v/>
      </c>
      <c r="B5" s="4" t="str">
        <f aca="false">"I 1009"</f>
        <v>I 1009</v>
      </c>
      <c r="C5" s="5" t="str">
        <f aca="false">"DINING SET - 3PCS SET / 36""DIA / ESPRESSO W/ DROP LEAF"</f>
        <v>DINING SET - 3PCS SET / 36"DIA / ESPRESSO W/ DROP LEAF</v>
      </c>
      <c r="D5" s="6" t="n">
        <v>218</v>
      </c>
      <c r="E5" s="4" t="str">
        <f aca="false">"35"</f>
        <v>35</v>
      </c>
      <c r="F5" s="4" t="str">
        <f aca="false">"35"</f>
        <v>35</v>
      </c>
      <c r="G5" s="4" t="str">
        <f aca="false">"30"</f>
        <v>30</v>
      </c>
      <c r="H5" s="4" t="str">
        <f aca="false">"31"</f>
        <v>31</v>
      </c>
      <c r="I5" s="4" t="str">
        <f aca="false">"15.75"</f>
        <v>15.75</v>
      </c>
      <c r="J5" s="4" t="str">
        <f aca="false">"16.5"</f>
        <v>16.5</v>
      </c>
      <c r="K5" s="4" t="str">
        <f aca="false">"32.5"</f>
        <v>32.5</v>
      </c>
      <c r="L5" s="4" t="str">
        <f aca="false">"10"</f>
        <v>10</v>
      </c>
      <c r="M5" s="4" t="str">
        <f aca="false">"15.75"</f>
        <v>15.75</v>
      </c>
      <c r="N5" s="4" t="str">
        <f aca="false">"16.5"</f>
        <v>16.5</v>
      </c>
      <c r="O5" s="4" t="str">
        <f aca="false">"32.5"</f>
        <v>32.5</v>
      </c>
      <c r="P5" s="4" t="str">
        <f aca="false">"10"</f>
        <v>10</v>
      </c>
      <c r="Q5" s="4" t="str">
        <f aca="false">"1"</f>
        <v>1</v>
      </c>
      <c r="R5" s="4" t="str">
        <f aca="false">"39"</f>
        <v>39</v>
      </c>
      <c r="S5" s="4" t="str">
        <f aca="false">"39"</f>
        <v>39</v>
      </c>
      <c r="T5" s="4" t="str">
        <f aca="false">"8"</f>
        <v>8</v>
      </c>
      <c r="U5" s="4" t="str">
        <f aca="false">"55"</f>
        <v>55</v>
      </c>
      <c r="V5" s="4" t="str">
        <f aca="false">"5.06"</f>
        <v>5.06</v>
      </c>
      <c r="W5" s="4" t="str">
        <f aca="false">"021032170868"</f>
        <v>021032170868</v>
      </c>
      <c r="X5" s="4" t="str">
        <f aca="false">""</f>
        <v/>
      </c>
      <c r="Y5" s="4" t="str">
        <f aca="false">""</f>
        <v/>
      </c>
      <c r="Z5" s="4" t="str">
        <f aca="false">""</f>
        <v/>
      </c>
      <c r="AA5" s="4" t="str">
        <f aca="false">""</f>
        <v/>
      </c>
      <c r="AB5" s="4" t="str">
        <f aca="false">""</f>
        <v/>
      </c>
      <c r="AC5" s="4" t="str">
        <f aca="false">""</f>
        <v/>
      </c>
      <c r="AD5" s="4" t="str">
        <f aca="false">""</f>
        <v/>
      </c>
      <c r="AE5" s="4" t="str">
        <f aca="false">""</f>
        <v/>
      </c>
      <c r="AF5" s="4" t="str">
        <f aca="false">""</f>
        <v/>
      </c>
      <c r="AG5" s="4" t="str">
        <f aca="false">""</f>
        <v/>
      </c>
      <c r="AH5" s="4" t="str">
        <f aca="false">""</f>
        <v/>
      </c>
      <c r="AI5" s="4" t="str">
        <f aca="false">""</f>
        <v/>
      </c>
      <c r="AJ5" s="4" t="str">
        <f aca="false">"MALAYSIA"</f>
        <v>MALAYSIA</v>
      </c>
      <c r="AK5" s="4" t="str">
        <f aca="false">"DROP SHIP"</f>
        <v>DROP SHIP</v>
      </c>
      <c r="AL5" s="4" t="str">
        <f aca="false">"YES "</f>
        <v>YES </v>
      </c>
      <c r="AM5" s="4" t="str">
        <f aca="false">"DINING SET"</f>
        <v>DINING SET</v>
      </c>
      <c r="AN5" s="4" t="str">
        <f aca="false">"ESPRESSO,BEIGE"</f>
        <v>ESPRESSO,BEIGE</v>
      </c>
      <c r="AO5" s="4" t="str">
        <f aca="false">"BEIGE"</f>
        <v>BEIGE</v>
      </c>
      <c r="AP5" s="4" t="str">
        <f aca="false">"CONTEMPORARY"</f>
        <v>CONTEMPORARY</v>
      </c>
      <c r="AQ5" s="4" t="str">
        <f aca="false">"http://monarchspec.com/PRODUCT_PHOTOS/LIFESTYLE_2000x2000/I 1009.jpg"</f>
        <v>http://monarchspec.com/PRODUCT_PHOTOS/LIFESTYLE_2000x2000/I 1009.jpg</v>
      </c>
      <c r="AR5" s="4" t="str">
        <f aca="false">""</f>
        <v/>
      </c>
      <c r="AS5" s="4" t="str">
        <f aca="false">""</f>
        <v/>
      </c>
      <c r="AT5" s="4" t="str">
        <f aca="false">""</f>
        <v/>
      </c>
      <c r="AU5" s="4" t="str">
        <f aca="false">"http://www.monarchspec.com/PRODUCT_PHOTOS/FEATURE_2000x1400/I 1009!F1.jpg"</f>
        <v>http://www.monarchspec.com/PRODUCT_PHOTOS/FEATURE_2000x1400/I 1009!F1.jpg</v>
      </c>
      <c r="AV5" s="4" t="str">
        <f aca="false">"http://monarchspec.com/PRODUCT_PHOTOS/WHITEBACKGROUND_2000x2000/I 1009.jpg"</f>
        <v>http://monarchspec.com/PRODUCT_PHOTOS/WHITEBACKGROUND_2000x2000/I 1009.jpg</v>
      </c>
      <c r="AW5" s="4" t="str">
        <f aca="false">""</f>
        <v/>
      </c>
      <c r="AX5" s="4" t="str">
        <f aca="false">""</f>
        <v/>
      </c>
      <c r="AY5" s="4" t="str">
        <f aca="false">""</f>
        <v/>
      </c>
      <c r="AZ5" s="4" t="str">
        <f aca="false">""</f>
        <v/>
      </c>
      <c r="BA5" s="4" t="str">
        <f aca="false">""</f>
        <v/>
      </c>
      <c r="BB5" s="4" t="str">
        <f aca="false">""</f>
        <v/>
      </c>
      <c r="BC5" s="4" t="str">
        <f aca="false">""</f>
        <v/>
      </c>
      <c r="BD5" s="4" t="str">
        <f aca="false">""</f>
        <v/>
      </c>
      <c r="BE5" s="4" t="str">
        <f aca="false">"http://www.monarchspec.com/PRODUCT_PHOTOS/LINEART_DRAWING_2000x2000/I 1009.jpg"</f>
        <v>http://www.monarchspec.com/PRODUCT_PHOTOS/LINEART_DRAWING_2000x2000/I 1009.jpg</v>
      </c>
      <c r="BF5" s="4" t="str">
        <f aca="false">"http://www.monarchspec.com/PRODUCT_PHOTOS/SWATCH_2000x1400/I 1009!S1.jpg"</f>
        <v>http://www.monarchspec.com/PRODUCT_PHOTOS/SWATCH_2000x1400/I 1009!S1.jpg</v>
      </c>
      <c r="BG5" s="4" t="str">
        <f aca="false">"http://www.monarchspec.com/AssemblyInstructionSheets/AssemblySheets/I 1009.pdf"</f>
        <v>http://www.monarchspec.com/AssemblyInstructionSheets/AssemblySheets/I 1009.pdf</v>
      </c>
      <c r="BH5" s="4" t="str">
        <f aca="false">CONCATENATE("This casual three piece dining set offers a classic styling that will blend in with any decor. The round table features a solid-top drop leaf at both ends, straight edges and sleek square legs. The tw","o armless side chairs feature a ladder back design with padded upholstered beige microfiber seating for comfort. The clean lines of this set paired with a warm espresso finish, will create a timeless ","look that you will love.","","","","","")</f>
        <v>This casual three piece dining set offers a classic styling that will blend in with any decor. The round table features a solid-top drop leaf at both ends, straight edges and sleek square legs. The two armless side chairs feature a ladder back design with padded upholstered beige microfiber seating for comfort. The clean lines of this set paired with a warm espresso finish, will create a timeless look that you will love.</v>
      </c>
      <c r="BI5" s="4" t="str">
        <f aca="false">"3 pcs set include table with 2 chairs"</f>
        <v>3 pcs set include table with 2 chairs</v>
      </c>
      <c r="BJ5" s="4" t="str">
        <f aca="false">"Drop leaf table top opens up at both ends to offer more surface space"</f>
        <v>Drop leaf table top opens up at both ends to offer more surface space</v>
      </c>
      <c r="BK5" s="4" t="str">
        <f aca="false">"Comfortably cushioned beige microfibre seats"</f>
        <v>Comfortably cushioned beige microfibre seats</v>
      </c>
      <c r="BL5" s="4" t="str">
        <f aca="false">"Ideal for small spaces, lofts, dorms and kitchenettes"</f>
        <v>Ideal for small spaces, lofts, dorms and kitchenettes</v>
      </c>
      <c r="BM5" s="4" t="str">
        <f aca="false">""</f>
        <v/>
      </c>
      <c r="BN5" s="4" t="str">
        <f aca="false">"150"</f>
        <v>150</v>
      </c>
      <c r="BO5" s="4" t="str">
        <f aca="false">"FOAM,MDF, SOLID WOOD,POLYESTER BLEND"</f>
        <v>FOAM,MDF, SOLID WOOD,POLYESTER BLEND</v>
      </c>
      <c r="BP5" s="4" t="str">
        <f aca="false">"DINING SET"</f>
        <v>DINING SET</v>
      </c>
      <c r="BQ5" s="4" t="str">
        <f aca="false">"3PCS SET"</f>
        <v>3PCS SET</v>
      </c>
      <c r="BR5" s="4" t="str">
        <f aca="false">"YES"</f>
        <v>YES</v>
      </c>
    </row>
    <row r="6" customFormat="false" ht="393.25" hidden="false" customHeight="false" outlineLevel="0" collapsed="false">
      <c r="A6" s="3" t="str">
        <f aca="false">""</f>
        <v/>
      </c>
      <c r="B6" s="4" t="str">
        <f aca="false">"I 1013"</f>
        <v>I 1013</v>
      </c>
      <c r="C6" s="5" t="str">
        <f aca="false">"DINING SET - 3PCS SET / BLACK METAL AND TOP"</f>
        <v>DINING SET - 3PCS SET / BLACK METAL AND TOP</v>
      </c>
      <c r="D6" s="6" t="n">
        <v>125</v>
      </c>
      <c r="E6" s="4" t="str">
        <f aca="false">"30"</f>
        <v>30</v>
      </c>
      <c r="F6" s="4" t="str">
        <f aca="false">"30"</f>
        <v>30</v>
      </c>
      <c r="G6" s="4" t="str">
        <f aca="false">"30"</f>
        <v>30</v>
      </c>
      <c r="H6" s="4" t="str">
        <f aca="false">"17"</f>
        <v>17</v>
      </c>
      <c r="I6" s="4" t="str">
        <f aca="false">"17"</f>
        <v>17</v>
      </c>
      <c r="J6" s="4" t="str">
        <f aca="false">"17"</f>
        <v>17</v>
      </c>
      <c r="K6" s="4" t="str">
        <f aca="false">"35.5"</f>
        <v>35.5</v>
      </c>
      <c r="L6" s="4" t="str">
        <f aca="false">"11"</f>
        <v>11</v>
      </c>
      <c r="M6" s="4" t="str">
        <f aca="false">"17"</f>
        <v>17</v>
      </c>
      <c r="N6" s="4" t="str">
        <f aca="false">"17"</f>
        <v>17</v>
      </c>
      <c r="O6" s="4" t="str">
        <f aca="false">"35.5"</f>
        <v>35.5</v>
      </c>
      <c r="P6" s="4" t="str">
        <f aca="false">"11"</f>
        <v>11</v>
      </c>
      <c r="Q6" s="4" t="str">
        <f aca="false">"1"</f>
        <v>1</v>
      </c>
      <c r="R6" s="4" t="str">
        <f aca="false">"42"</f>
        <v>42</v>
      </c>
      <c r="S6" s="4" t="str">
        <f aca="false">"32"</f>
        <v>32</v>
      </c>
      <c r="T6" s="4" t="str">
        <f aca="false">"6"</f>
        <v>6</v>
      </c>
      <c r="U6" s="4" t="str">
        <f aca="false">"42"</f>
        <v>42</v>
      </c>
      <c r="V6" s="4" t="str">
        <f aca="false">"3.46"</f>
        <v>3.46</v>
      </c>
      <c r="W6" s="4" t="str">
        <f aca="false">"680796000509"</f>
        <v>680796000509</v>
      </c>
      <c r="X6" s="4" t="str">
        <f aca="false">""</f>
        <v/>
      </c>
      <c r="Y6" s="4" t="str">
        <f aca="false">""</f>
        <v/>
      </c>
      <c r="Z6" s="4" t="str">
        <f aca="false">""</f>
        <v/>
      </c>
      <c r="AA6" s="4" t="str">
        <f aca="false">""</f>
        <v/>
      </c>
      <c r="AB6" s="4" t="str">
        <f aca="false">""</f>
        <v/>
      </c>
      <c r="AC6" s="4" t="str">
        <f aca="false">""</f>
        <v/>
      </c>
      <c r="AD6" s="4" t="str">
        <f aca="false">""</f>
        <v/>
      </c>
      <c r="AE6" s="4" t="str">
        <f aca="false">""</f>
        <v/>
      </c>
      <c r="AF6" s="4" t="str">
        <f aca="false">""</f>
        <v/>
      </c>
      <c r="AG6" s="4" t="str">
        <f aca="false">""</f>
        <v/>
      </c>
      <c r="AH6" s="4" t="str">
        <f aca="false">""</f>
        <v/>
      </c>
      <c r="AI6" s="4" t="str">
        <f aca="false">""</f>
        <v/>
      </c>
      <c r="AJ6" s="4" t="str">
        <f aca="false">"CHINA"</f>
        <v>CHINA</v>
      </c>
      <c r="AK6" s="4" t="str">
        <f aca="false">"DROP SHIP"</f>
        <v>DROP SHIP</v>
      </c>
      <c r="AL6" s="4" t="str">
        <f aca="false">"YES"</f>
        <v>YES</v>
      </c>
      <c r="AM6" s="4" t="str">
        <f aca="false">"DINING SET"</f>
        <v>DINING SET</v>
      </c>
      <c r="AN6" s="4" t="str">
        <f aca="false">"BLACK"</f>
        <v>BLACK</v>
      </c>
      <c r="AO6" s="4" t="str">
        <f aca="false">""</f>
        <v/>
      </c>
      <c r="AP6" s="4" t="str">
        <f aca="false">"CONTEMPORARY, MODERN"</f>
        <v>CONTEMPORARY, MODERN</v>
      </c>
      <c r="AQ6" s="4" t="str">
        <f aca="false">"http://monarchspec.com/PRODUCT_PHOTOS/LIFESTYLE_2000x2000/I 1013.jpg"</f>
        <v>http://monarchspec.com/PRODUCT_PHOTOS/LIFESTYLE_2000x2000/I 1013.jpg</v>
      </c>
      <c r="AR6" s="4" t="str">
        <f aca="false">""</f>
        <v/>
      </c>
      <c r="AS6" s="4" t="str">
        <f aca="false">""</f>
        <v/>
      </c>
      <c r="AT6" s="4" t="str">
        <f aca="false">""</f>
        <v/>
      </c>
      <c r="AU6" s="4" t="str">
        <f aca="false">"http://www.monarchspec.com/PRODUCT_PHOTOS/FEATURE_2000x1400/I 1013!F1.jpg"</f>
        <v>http://www.monarchspec.com/PRODUCT_PHOTOS/FEATURE_2000x1400/I 1013!F1.jpg</v>
      </c>
      <c r="AV6" s="4" t="str">
        <f aca="false">"http://monarchspec.com/PRODUCT_PHOTOS/WHITEBACKGROUND_2000x2000/I 1013.jpg"</f>
        <v>http://monarchspec.com/PRODUCT_PHOTOS/WHITEBACKGROUND_2000x2000/I 1013.jpg</v>
      </c>
      <c r="AW6" s="4" t="str">
        <f aca="false">""</f>
        <v/>
      </c>
      <c r="AX6" s="4" t="str">
        <f aca="false">""</f>
        <v/>
      </c>
      <c r="AY6" s="4" t="str">
        <f aca="false">""</f>
        <v/>
      </c>
      <c r="AZ6" s="4" t="str">
        <f aca="false">""</f>
        <v/>
      </c>
      <c r="BA6" s="4" t="str">
        <f aca="false">""</f>
        <v/>
      </c>
      <c r="BB6" s="4" t="str">
        <f aca="false">""</f>
        <v/>
      </c>
      <c r="BC6" s="4" t="str">
        <f aca="false">""</f>
        <v/>
      </c>
      <c r="BD6" s="4" t="str">
        <f aca="false">""</f>
        <v/>
      </c>
      <c r="BE6" s="4" t="str">
        <f aca="false">"http://www.monarchspec.com/PRODUCT_PHOTOS/LINEART_DRAWING_2000x2000/I 1013.jpg"</f>
        <v>http://www.monarchspec.com/PRODUCT_PHOTOS/LINEART_DRAWING_2000x2000/I 1013.jpg</v>
      </c>
      <c r="BF6" s="4" t="str">
        <f aca="false">"http://www.monarchspec.com/PRODUCT_PHOTOS/SWATCH_2000x1400/I 1013!S1.jpg"</f>
        <v>http://www.monarchspec.com/PRODUCT_PHOTOS/SWATCH_2000x1400/I 1013!S1.jpg</v>
      </c>
      <c r="BG6" s="4" t="str">
        <f aca="false">"http://www.monarchspec.com/AssemblyInstructionSheets/AssemblySheets/I 1013.pdf"</f>
        <v>http://www.monarchspec.com/AssemblyInstructionSheets/AssemblySheets/I 1013.pdf</v>
      </c>
      <c r="BH6" s="4" t="str">
        <f aca="false">CONCATENATE("This chic three piece bistro set offers a classic look that will blend in with any dining decor. The round table features a smooth black top and sturdy black metal legs. The two armless metal side cha","irs are accented with a circular design and a vertical slat back with cushioned black upholstered leather-look seating for your comfort. The clean lines of this set will create a cozy ambiance you wil","l love!","","","","","")</f>
        <v>This chic three piece bistro set offers a classic look that will blend in with any dining decor. The round table features a smooth black top and sturdy black metal legs. The two armless metal side chairs are accented with a circular design and a vertical slat back with cushioned black upholstered leather-look seating for your comfort. The clean lines of this set will create a cozy ambiance you will love!</v>
      </c>
      <c r="BI6" s="4" t="str">
        <f aca="false">"3 pc set includes 2 matching chairs and a bistro table"</f>
        <v>3 pc set includes 2 matching chairs and a bistro table</v>
      </c>
      <c r="BJ6" s="4" t="str">
        <f aca="false">"Rich black table top"</f>
        <v>Rich black table top</v>
      </c>
      <c r="BK6" s="4" t="str">
        <f aca="false">"Sturdy metal chairs with comfortably cushioned black leather-look seats"</f>
        <v>Sturdy metal chairs with comfortably cushioned black leather-look seats</v>
      </c>
      <c r="BL6" s="4" t="str">
        <f aca="false">"Ideal dining set for small spaces"</f>
        <v>Ideal dining set for small spaces</v>
      </c>
      <c r="BM6" s="4" t="str">
        <f aca="false">""</f>
        <v/>
      </c>
      <c r="BN6" s="4" t="str">
        <f aca="false">"110"</f>
        <v>110</v>
      </c>
      <c r="BO6" s="4" t="str">
        <f aca="false">"METAL,FOAM,LEATHER-LOOK"</f>
        <v>METAL,FOAM,LEATHER-LOOK</v>
      </c>
      <c r="BP6" s="4" t="str">
        <f aca="false">"DINING SET"</f>
        <v>DINING SET</v>
      </c>
      <c r="BQ6" s="4" t="str">
        <f aca="false">"3PCS SET"</f>
        <v>3PCS SET</v>
      </c>
      <c r="BR6" s="4" t="str">
        <f aca="false">""</f>
        <v/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LibreOffice/7.2.3.1$Linux_X86_64 LibreOffice_project/7b257967b9cd574cb72598999edde852baa10d80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2021-11-22T11:18:26Z</dcterms:created>
  <dc:creator/>
  <dc:description/>
  <dc:language>en-US</dc:language>
  <cp:lastModifiedBy/>
  <dcterms:modified xsi:type="dcterms:W3CDTF">2021-11-22T11:19:18Z</dcterms:modified>
  <cp:revision>1</cp:revision>
  <dc:subject/>
  <dc:title/>
</cp:coreProperties>
</file>