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corp\Desktop\"/>
    </mc:Choice>
  </mc:AlternateContent>
  <xr:revisionPtr revIDLastSave="0" documentId="13_ncr:1_{728EC867-D327-484E-8394-B52ECD6F56ED}" xr6:coauthVersionLast="47" xr6:coauthVersionMax="47" xr10:uidLastSave="{00000000-0000-0000-0000-000000000000}"/>
  <bookViews>
    <workbookView xWindow="3675" yWindow="2550" windowWidth="28800" windowHeight="18630" xr2:uid="{8FC13023-6880-43CE-90E7-72EE53D1916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J10" i="1"/>
  <c r="K10" i="1"/>
  <c r="H10" i="1"/>
  <c r="C10" i="1"/>
  <c r="D10" i="1"/>
  <c r="E10" i="1"/>
  <c r="G10" i="1"/>
  <c r="L10" i="1"/>
  <c r="F10" i="1"/>
  <c r="O4" i="1"/>
  <c r="K18" i="1"/>
  <c r="F18" i="1"/>
  <c r="K17" i="1"/>
  <c r="F17" i="1"/>
  <c r="K6" i="1"/>
  <c r="K7" i="1"/>
  <c r="K8" i="1"/>
  <c r="K9" i="1"/>
  <c r="K11" i="1"/>
  <c r="K12" i="1"/>
  <c r="K13" i="1"/>
  <c r="K14" i="1"/>
  <c r="K15" i="1"/>
  <c r="K16" i="1"/>
  <c r="F6" i="1"/>
  <c r="F7" i="1"/>
  <c r="F8" i="1"/>
  <c r="F9" i="1"/>
  <c r="F11" i="1"/>
  <c r="F12" i="1"/>
  <c r="F13" i="1"/>
  <c r="F14" i="1"/>
  <c r="F15" i="1"/>
  <c r="F16" i="1"/>
  <c r="K5" i="1"/>
  <c r="F5" i="1"/>
  <c r="L21" i="1" l="1"/>
  <c r="L22" i="1" s="1"/>
  <c r="G21" i="1"/>
  <c r="G22" i="1" s="1"/>
</calcChain>
</file>

<file path=xl/sharedStrings.xml><?xml version="1.0" encoding="utf-8"?>
<sst xmlns="http://schemas.openxmlformats.org/spreadsheetml/2006/main" count="25" uniqueCount="17">
  <si>
    <t>I</t>
  </si>
  <si>
    <t>C1</t>
  </si>
  <si>
    <t>C2</t>
  </si>
  <si>
    <t>t1 [s]</t>
  </si>
  <si>
    <t>t2 [s]</t>
  </si>
  <si>
    <t>t3 [s]</t>
  </si>
  <si>
    <t>avg(t) [s]</t>
  </si>
  <si>
    <r>
      <t>C [</t>
    </r>
    <r>
      <rPr>
        <sz val="11"/>
        <color theme="1"/>
        <rFont val="Calibri"/>
        <family val="2"/>
        <charset val="238"/>
      </rPr>
      <t>µF</t>
    </r>
    <r>
      <rPr>
        <sz val="11"/>
        <color theme="1"/>
        <rFont val="Calibri"/>
        <family val="2"/>
        <charset val="238"/>
        <scheme val="minor"/>
      </rPr>
      <t>]</t>
    </r>
  </si>
  <si>
    <t>C [µF]</t>
  </si>
  <si>
    <r>
      <t>R [M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]</t>
    </r>
  </si>
  <si>
    <t>Ub</t>
  </si>
  <si>
    <t>Czasomierz [s]</t>
  </si>
  <si>
    <t>Ua</t>
  </si>
  <si>
    <t xml:space="preserve"> </t>
  </si>
  <si>
    <t>Uc</t>
  </si>
  <si>
    <r>
      <t xml:space="preserve">7,88 </t>
    </r>
    <r>
      <rPr>
        <sz val="11"/>
        <color theme="1"/>
        <rFont val="Calibri"/>
        <family val="2"/>
        <charset val="238"/>
      </rPr>
      <t>±</t>
    </r>
    <r>
      <rPr>
        <sz val="11"/>
        <color theme="1"/>
        <rFont val="Calibri"/>
        <family val="2"/>
        <charset val="238"/>
        <scheme val="minor"/>
      </rPr>
      <t xml:space="preserve"> 0,03</t>
    </r>
  </si>
  <si>
    <t>15,63 ± 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</si>
</sst>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/>
    <xf numFmtId="0" fontId="0" fillId="0" borderId="6" xfId="0" applyBorder="1"/>
    <xf numFmtId="2" fontId="0" fillId="0" borderId="1" xfId="0" applyNumberFormat="1" applyBorder="1"/>
    <xf numFmtId="0" fontId="0" fillId="4" borderId="1" xfId="0" applyFill="1" applyBorder="1"/>
    <xf numFmtId="2" fontId="0" fillId="4" borderId="1" xfId="0" applyNumberFormat="1" applyFill="1" applyBorder="1"/>
    <xf numFmtId="0" fontId="0" fillId="5" borderId="1" xfId="0" applyFill="1" applyBorder="1"/>
    <xf numFmtId="2" fontId="0" fillId="0" borderId="0" xfId="0" applyNumberFormat="1"/>
    <xf numFmtId="2" fontId="0" fillId="0" borderId="3" xfId="0" applyNumberFormat="1" applyBorder="1"/>
    <xf numFmtId="0" fontId="0" fillId="6" borderId="1" xfId="0" applyFill="1" applyBorder="1"/>
    <xf numFmtId="0" fontId="0" fillId="7" borderId="1" xfId="0" applyFill="1" applyBorder="1"/>
    <xf numFmtId="2" fontId="0" fillId="7" borderId="1" xfId="0" applyNumberFormat="1" applyFill="1" applyBorder="1"/>
    <xf numFmtId="11" fontId="0" fillId="0" borderId="1" xfId="0" applyNumberFormat="1" applyBorder="1"/>
    <xf numFmtId="11" fontId="0" fillId="0" borderId="5" xfId="0" applyNumberFormat="1" applyBorder="1"/>
    <xf numFmtId="11" fontId="0" fillId="0" borderId="4" xfId="0" applyNumberFormat="1" applyBorder="1"/>
    <xf numFmtId="0" fontId="0" fillId="2" borderId="1" xfId="0" applyFill="1" applyBorder="1" applyAlignment="1">
      <alignment horizontal="center" vertical="center"/>
    </xf>
    <xf numFmtId="11" fontId="0" fillId="0" borderId="5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I(t)</a:t>
            </a:r>
            <a:r>
              <a:rPr lang="pl-PL" sz="1400"/>
              <a:t>1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Arkusz1!$B$5:$B$18</c:f>
              <c:numCache>
                <c:formatCode>General</c:formatCode>
                <c:ptCount val="14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30</c:v>
                </c:pt>
                <c:pt idx="5">
                  <c:v>25.9</c:v>
                </c:pt>
                <c:pt idx="6">
                  <c:v>25</c:v>
                </c:pt>
                <c:pt idx="7">
                  <c:v>20</c:v>
                </c:pt>
                <c:pt idx="8">
                  <c:v>15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</c:numCache>
            </c:numRef>
          </c:xVal>
          <c:yVal>
            <c:numRef>
              <c:f>Arkusz1!$F$5:$F$18</c:f>
              <c:numCache>
                <c:formatCode>0.00</c:formatCode>
                <c:ptCount val="14"/>
                <c:pt idx="0" formatCode="General">
                  <c:v>0</c:v>
                </c:pt>
                <c:pt idx="1">
                  <c:v>2.6766666666666672</c:v>
                </c:pt>
                <c:pt idx="2">
                  <c:v>5.8566666666666665</c:v>
                </c:pt>
                <c:pt idx="3">
                  <c:v>9.8733333333333331</c:v>
                </c:pt>
                <c:pt idx="4">
                  <c:v>15.103333333333333</c:v>
                </c:pt>
                <c:pt idx="5">
                  <c:v>15.699133333333332</c:v>
                </c:pt>
                <c:pt idx="6">
                  <c:v>18.41333333333333</c:v>
                </c:pt>
                <c:pt idx="7">
                  <c:v>22.52333333333333</c:v>
                </c:pt>
                <c:pt idx="8">
                  <c:v>27.923333333333332</c:v>
                </c:pt>
                <c:pt idx="9">
                  <c:v>35.059999999999995</c:v>
                </c:pt>
                <c:pt idx="10">
                  <c:v>39.733333333333334</c:v>
                </c:pt>
                <c:pt idx="11">
                  <c:v>45.266666666666659</c:v>
                </c:pt>
                <c:pt idx="12">
                  <c:v>52.830000000000005</c:v>
                </c:pt>
                <c:pt idx="13">
                  <c:v>66.760000000000005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A-4BEE-8EDE-B932EB8C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122560"/>
        <c:axId val="255132280"/>
      </c:scatterChart>
      <c:valAx>
        <c:axId val="255122560"/>
        <c:scaling>
          <c:orientation val="maxMin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5132280"/>
        <c:crosses val="autoZero"/>
        <c:crossBetween val="midCat"/>
      </c:valAx>
      <c:valAx>
        <c:axId val="255132280"/>
        <c:scaling>
          <c:orientation val="maxMin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512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I(t)2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Arkusz1!$B$5:$B$18</c:f>
              <c:numCache>
                <c:formatCode>General</c:formatCode>
                <c:ptCount val="14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30</c:v>
                </c:pt>
                <c:pt idx="5">
                  <c:v>25.9</c:v>
                </c:pt>
                <c:pt idx="6">
                  <c:v>25</c:v>
                </c:pt>
                <c:pt idx="7">
                  <c:v>20</c:v>
                </c:pt>
                <c:pt idx="8">
                  <c:v>15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</c:numCache>
            </c:numRef>
          </c:xVal>
          <c:yVal>
            <c:numRef>
              <c:f>Arkusz1!$K$5:$K$18</c:f>
              <c:numCache>
                <c:formatCode>0.00</c:formatCode>
                <c:ptCount val="14"/>
                <c:pt idx="0">
                  <c:v>0</c:v>
                </c:pt>
                <c:pt idx="1">
                  <c:v>5.22</c:v>
                </c:pt>
                <c:pt idx="2">
                  <c:v>11.733333333333334</c:v>
                </c:pt>
                <c:pt idx="3">
                  <c:v>19.516666666666666</c:v>
                </c:pt>
                <c:pt idx="4">
                  <c:v>29.919999999999998</c:v>
                </c:pt>
                <c:pt idx="5">
                  <c:v>31.131999999999998</c:v>
                </c:pt>
                <c:pt idx="6">
                  <c:v>36.653333333333336</c:v>
                </c:pt>
                <c:pt idx="7">
                  <c:v>44.860000000000007</c:v>
                </c:pt>
                <c:pt idx="8">
                  <c:v>55.396666666666668</c:v>
                </c:pt>
                <c:pt idx="9">
                  <c:v>69.88666666666667</c:v>
                </c:pt>
                <c:pt idx="10">
                  <c:v>78.48</c:v>
                </c:pt>
                <c:pt idx="11">
                  <c:v>89.026666666666685</c:v>
                </c:pt>
                <c:pt idx="12">
                  <c:v>104.32333333333334</c:v>
                </c:pt>
                <c:pt idx="13">
                  <c:v>131.71333333333334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0-4BC5-9058-ADDC2C67F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52616"/>
        <c:axId val="618149376"/>
      </c:scatterChart>
      <c:valAx>
        <c:axId val="618152616"/>
        <c:scaling>
          <c:orientation val="maxMin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8149376"/>
        <c:crosses val="autoZero"/>
        <c:crossBetween val="midCat"/>
      </c:valAx>
      <c:valAx>
        <c:axId val="618149376"/>
        <c:scaling>
          <c:orientation val="maxMin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8152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481012</xdr:colOff>
      <xdr:row>25</xdr:row>
      <xdr:rowOff>138112</xdr:rowOff>
    </xdr:from>
    <xdr:to>
      <xdr:col>7</xdr:col>
      <xdr:colOff>509587</xdr:colOff>
      <xdr:row>40</xdr:row>
      <xdr:rowOff>23812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2895E7E-E94D-100F-BEC0-10BBAA69B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</xdr:colOff>
      <xdr:row>25</xdr:row>
      <xdr:rowOff>147637</xdr:rowOff>
    </xdr:from>
    <xdr:to>
      <xdr:col>14</xdr:col>
      <xdr:colOff>195262</xdr:colOff>
      <xdr:row>40</xdr:row>
      <xdr:rowOff>33337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40072C8-9747-EB2D-75DC-2061B0917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10CB-02DC-47C8-A591-01F9ADC12553}">
  <dimension ref="B2:P24"/>
  <sheetViews>
    <sheetView tabSelected="1" workbookViewId="0">
      <selection activeCell="V41" sqref="V41"/>
    </sheetView>
  </sheetViews>
  <sheetFormatPr defaultRowHeight="15" x14ac:dyDescent="0.25"/>
  <cols>
    <col min="2" max="2" width="6.7109375" customWidth="1"/>
    <col min="6" max="7" width="12.42578125" customWidth="1"/>
    <col min="11" max="11" width="11.7109375" customWidth="1"/>
    <col min="12" max="12" width="11.85546875" customWidth="1"/>
    <col min="14" max="14" width="14.7109375" customWidth="1"/>
  </cols>
  <sheetData>
    <row r="2" spans="2:16" x14ac:dyDescent="0.25">
      <c r="B2" s="5"/>
      <c r="C2" s="18" t="s">
        <v>1</v>
      </c>
      <c r="D2" s="18"/>
      <c r="E2" s="18"/>
      <c r="F2" s="18"/>
      <c r="G2" s="18"/>
      <c r="H2" s="18" t="s">
        <v>2</v>
      </c>
      <c r="I2" s="18"/>
      <c r="J2" s="18"/>
      <c r="K2" s="18"/>
      <c r="L2" s="18"/>
      <c r="N2" s="18" t="s">
        <v>10</v>
      </c>
      <c r="O2" s="18"/>
      <c r="P2" s="18"/>
    </row>
    <row r="3" spans="2:16" x14ac:dyDescent="0.25">
      <c r="B3" s="4"/>
      <c r="C3" s="18"/>
      <c r="D3" s="18"/>
      <c r="E3" s="18"/>
      <c r="F3" s="18"/>
      <c r="G3" s="18"/>
      <c r="H3" s="18"/>
      <c r="I3" s="18"/>
      <c r="J3" s="18"/>
      <c r="K3" s="18"/>
      <c r="L3" s="18"/>
      <c r="N3" s="18"/>
      <c r="O3" s="18"/>
      <c r="P3" s="18"/>
    </row>
    <row r="4" spans="2:16" x14ac:dyDescent="0.25">
      <c r="B4" s="2" t="s">
        <v>0</v>
      </c>
      <c r="C4" s="3" t="s">
        <v>3</v>
      </c>
      <c r="D4" s="3" t="s">
        <v>4</v>
      </c>
      <c r="E4" s="3" t="s">
        <v>5</v>
      </c>
      <c r="F4" s="3" t="s">
        <v>6</v>
      </c>
      <c r="G4" s="2" t="s">
        <v>7</v>
      </c>
      <c r="H4" s="3" t="s">
        <v>3</v>
      </c>
      <c r="I4" s="3" t="s">
        <v>4</v>
      </c>
      <c r="J4" s="3" t="s">
        <v>5</v>
      </c>
      <c r="K4" s="3" t="s">
        <v>6</v>
      </c>
      <c r="L4" s="2" t="s">
        <v>8</v>
      </c>
      <c r="N4" s="1" t="s">
        <v>11</v>
      </c>
      <c r="O4" s="19">
        <f>0.01/SQRT(3)</f>
        <v>5.773502691896258E-3</v>
      </c>
      <c r="P4" s="20"/>
    </row>
    <row r="5" spans="2:16" x14ac:dyDescent="0.25">
      <c r="B5" s="3">
        <v>70</v>
      </c>
      <c r="C5" s="1">
        <v>0</v>
      </c>
      <c r="D5" s="1">
        <v>0</v>
      </c>
      <c r="E5" s="1">
        <v>0</v>
      </c>
      <c r="F5" s="1">
        <f>AVERAGE(C5:E5)</f>
        <v>0</v>
      </c>
      <c r="G5" s="1"/>
      <c r="H5" s="1">
        <v>0</v>
      </c>
      <c r="I5" s="1">
        <v>0</v>
      </c>
      <c r="J5" s="1">
        <v>0</v>
      </c>
      <c r="K5" s="6">
        <f>AVERAGE(H5:J5)</f>
        <v>0</v>
      </c>
      <c r="L5" s="1"/>
    </row>
    <row r="6" spans="2:16" x14ac:dyDescent="0.25">
      <c r="B6" s="3">
        <v>60</v>
      </c>
      <c r="C6" s="1">
        <v>2.81</v>
      </c>
      <c r="D6" s="1">
        <v>2.6</v>
      </c>
      <c r="E6" s="1">
        <v>2.62</v>
      </c>
      <c r="F6" s="6">
        <f t="shared" ref="F6:F18" si="0">AVERAGE(C6:E6)</f>
        <v>2.6766666666666672</v>
      </c>
      <c r="G6" s="6"/>
      <c r="H6" s="1">
        <v>5.15</v>
      </c>
      <c r="I6" s="1">
        <v>5.33</v>
      </c>
      <c r="J6" s="1">
        <v>5.18</v>
      </c>
      <c r="K6" s="6">
        <f t="shared" ref="K6:K18" si="1">AVERAGE(H6:J6)</f>
        <v>5.22</v>
      </c>
      <c r="L6" s="1"/>
    </row>
    <row r="7" spans="2:16" x14ac:dyDescent="0.25">
      <c r="B7" s="3">
        <v>50</v>
      </c>
      <c r="C7" s="1">
        <v>5.9</v>
      </c>
      <c r="D7" s="1">
        <v>5.78</v>
      </c>
      <c r="E7" s="1">
        <v>5.89</v>
      </c>
      <c r="F7" s="6">
        <f t="shared" si="0"/>
        <v>5.8566666666666665</v>
      </c>
      <c r="G7" s="6"/>
      <c r="H7" s="1">
        <v>11.67</v>
      </c>
      <c r="I7" s="1">
        <v>11.89</v>
      </c>
      <c r="J7" s="1">
        <v>11.64</v>
      </c>
      <c r="K7" s="6">
        <f t="shared" si="1"/>
        <v>11.733333333333334</v>
      </c>
      <c r="L7" s="1"/>
    </row>
    <row r="8" spans="2:16" x14ac:dyDescent="0.25">
      <c r="B8" s="3">
        <v>40</v>
      </c>
      <c r="C8" s="1">
        <v>9.93</v>
      </c>
      <c r="D8" s="1">
        <v>9.8000000000000007</v>
      </c>
      <c r="E8" s="1">
        <v>9.89</v>
      </c>
      <c r="F8" s="6">
        <f t="shared" si="0"/>
        <v>9.8733333333333331</v>
      </c>
      <c r="G8" s="6"/>
      <c r="H8" s="1">
        <v>19.45</v>
      </c>
      <c r="I8" s="1">
        <v>19.57</v>
      </c>
      <c r="J8" s="1">
        <v>19.53</v>
      </c>
      <c r="K8" s="6">
        <f t="shared" si="1"/>
        <v>19.516666666666666</v>
      </c>
      <c r="L8" s="1"/>
    </row>
    <row r="9" spans="2:16" x14ac:dyDescent="0.25">
      <c r="B9" s="3">
        <v>30</v>
      </c>
      <c r="C9" s="1">
        <v>15.17</v>
      </c>
      <c r="D9" s="1">
        <v>15.04</v>
      </c>
      <c r="E9" s="1">
        <v>15.1</v>
      </c>
      <c r="F9" s="6">
        <f t="shared" si="0"/>
        <v>15.103333333333333</v>
      </c>
      <c r="G9" s="6"/>
      <c r="H9" s="1">
        <v>29.81</v>
      </c>
      <c r="I9" s="1">
        <v>29.99</v>
      </c>
      <c r="J9" s="1">
        <v>29.96</v>
      </c>
      <c r="K9" s="6">
        <f t="shared" si="1"/>
        <v>29.919999999999998</v>
      </c>
      <c r="L9" s="1"/>
    </row>
    <row r="10" spans="2:16" x14ac:dyDescent="0.25">
      <c r="B10" s="7">
        <v>25.9</v>
      </c>
      <c r="C10" s="8">
        <f t="shared" ref="C10:E10" si="2">C9+(C11-C9)*(9/50)</f>
        <v>15.755000000000001</v>
      </c>
      <c r="D10" s="8">
        <f t="shared" si="2"/>
        <v>15.6412</v>
      </c>
      <c r="E10" s="8">
        <f t="shared" si="2"/>
        <v>15.7012</v>
      </c>
      <c r="F10" s="8">
        <f>F9+(F11-F9)*(9/50)</f>
        <v>15.699133333333332</v>
      </c>
      <c r="G10" s="8">
        <f>F10/C$21</f>
        <v>7.8495666666666661</v>
      </c>
      <c r="H10" s="8">
        <f>H9+(H11-H9)*(9/50)</f>
        <v>31.0304</v>
      </c>
      <c r="I10" s="8">
        <f t="shared" ref="I10:K10" si="3">I9+(I11-I9)*(9/50)</f>
        <v>31.192399999999999</v>
      </c>
      <c r="J10" s="8">
        <f t="shared" si="3"/>
        <v>31.173200000000001</v>
      </c>
      <c r="K10" s="8">
        <f t="shared" si="3"/>
        <v>31.131999999999998</v>
      </c>
      <c r="L10" s="8">
        <f>K10/C$21</f>
        <v>15.565999999999999</v>
      </c>
    </row>
    <row r="11" spans="2:16" x14ac:dyDescent="0.25">
      <c r="B11" s="3">
        <v>25</v>
      </c>
      <c r="C11" s="1">
        <v>18.420000000000002</v>
      </c>
      <c r="D11" s="1">
        <v>18.38</v>
      </c>
      <c r="E11" s="1">
        <v>18.440000000000001</v>
      </c>
      <c r="F11" s="6">
        <f t="shared" si="0"/>
        <v>18.41333333333333</v>
      </c>
      <c r="G11" s="6"/>
      <c r="H11" s="1">
        <v>36.590000000000003</v>
      </c>
      <c r="I11" s="1">
        <v>36.67</v>
      </c>
      <c r="J11" s="1">
        <v>36.700000000000003</v>
      </c>
      <c r="K11" s="6">
        <f t="shared" si="1"/>
        <v>36.653333333333336</v>
      </c>
      <c r="L11" s="1"/>
    </row>
    <row r="12" spans="2:16" x14ac:dyDescent="0.25">
      <c r="B12" s="3">
        <v>20</v>
      </c>
      <c r="C12" s="1">
        <v>22.51</v>
      </c>
      <c r="D12" s="1">
        <v>22.43</v>
      </c>
      <c r="E12" s="1">
        <v>22.63</v>
      </c>
      <c r="F12" s="6">
        <f t="shared" si="0"/>
        <v>22.52333333333333</v>
      </c>
      <c r="G12" s="6"/>
      <c r="H12" s="1">
        <v>44.85</v>
      </c>
      <c r="I12" s="1">
        <v>44.85</v>
      </c>
      <c r="J12" s="1">
        <v>44.88</v>
      </c>
      <c r="K12" s="6">
        <f t="shared" si="1"/>
        <v>44.860000000000007</v>
      </c>
      <c r="L12" s="1"/>
    </row>
    <row r="13" spans="2:16" x14ac:dyDescent="0.25">
      <c r="B13" s="3">
        <v>15</v>
      </c>
      <c r="C13" s="1">
        <v>28.04</v>
      </c>
      <c r="D13" s="1">
        <v>27.83</v>
      </c>
      <c r="E13" s="1">
        <v>27.9</v>
      </c>
      <c r="F13" s="6">
        <f t="shared" si="0"/>
        <v>27.923333333333332</v>
      </c>
      <c r="G13" s="6"/>
      <c r="H13" s="1">
        <v>55.23</v>
      </c>
      <c r="I13" s="1">
        <v>55.34</v>
      </c>
      <c r="J13" s="1">
        <v>55.62</v>
      </c>
      <c r="K13" s="6">
        <f t="shared" si="1"/>
        <v>55.396666666666668</v>
      </c>
      <c r="L13" s="1"/>
    </row>
    <row r="14" spans="2:16" x14ac:dyDescent="0.25">
      <c r="B14" s="3">
        <v>10</v>
      </c>
      <c r="C14" s="1">
        <v>35.51</v>
      </c>
      <c r="D14" s="1">
        <v>34.340000000000003</v>
      </c>
      <c r="E14" s="1">
        <v>35.33</v>
      </c>
      <c r="F14" s="6">
        <f t="shared" si="0"/>
        <v>35.059999999999995</v>
      </c>
      <c r="G14" s="6"/>
      <c r="H14" s="1">
        <v>69.64</v>
      </c>
      <c r="I14" s="1">
        <v>70.099999999999994</v>
      </c>
      <c r="J14" s="1">
        <v>69.92</v>
      </c>
      <c r="K14" s="6">
        <f t="shared" si="1"/>
        <v>69.88666666666667</v>
      </c>
      <c r="L14" s="1"/>
    </row>
    <row r="15" spans="2:16" x14ac:dyDescent="0.25">
      <c r="B15" s="3">
        <v>8</v>
      </c>
      <c r="C15" s="1">
        <v>39.880000000000003</v>
      </c>
      <c r="D15" s="1">
        <v>39.619999999999997</v>
      </c>
      <c r="E15" s="1">
        <v>39.700000000000003</v>
      </c>
      <c r="F15" s="6">
        <f t="shared" si="0"/>
        <v>39.733333333333334</v>
      </c>
      <c r="G15" s="6"/>
      <c r="H15" s="1">
        <v>78.28</v>
      </c>
      <c r="I15" s="1">
        <v>78.53</v>
      </c>
      <c r="J15" s="1">
        <v>78.63</v>
      </c>
      <c r="K15" s="6">
        <f t="shared" si="1"/>
        <v>78.48</v>
      </c>
      <c r="L15" s="1"/>
    </row>
    <row r="16" spans="2:16" x14ac:dyDescent="0.25">
      <c r="B16" s="3">
        <v>6</v>
      </c>
      <c r="C16" s="1">
        <v>45.37</v>
      </c>
      <c r="D16" s="1">
        <v>45.17</v>
      </c>
      <c r="E16" s="1">
        <v>45.26</v>
      </c>
      <c r="F16" s="6">
        <f t="shared" si="0"/>
        <v>45.266666666666659</v>
      </c>
      <c r="G16" s="6"/>
      <c r="H16" s="1">
        <v>88.81</v>
      </c>
      <c r="I16" s="1">
        <v>89.15</v>
      </c>
      <c r="J16" s="1">
        <v>89.12</v>
      </c>
      <c r="K16" s="6">
        <f t="shared" si="1"/>
        <v>89.026666666666685</v>
      </c>
      <c r="L16" s="1"/>
    </row>
    <row r="17" spans="2:12" x14ac:dyDescent="0.25">
      <c r="B17" s="3">
        <v>4</v>
      </c>
      <c r="C17" s="1">
        <v>52.99</v>
      </c>
      <c r="D17" s="1">
        <v>52.26</v>
      </c>
      <c r="E17" s="1">
        <v>53.24</v>
      </c>
      <c r="F17" s="6">
        <f t="shared" si="0"/>
        <v>52.830000000000005</v>
      </c>
      <c r="G17" s="6"/>
      <c r="H17" s="1">
        <v>104.61</v>
      </c>
      <c r="I17" s="1">
        <v>104.79</v>
      </c>
      <c r="J17" s="1">
        <v>103.57</v>
      </c>
      <c r="K17" s="6">
        <f t="shared" si="1"/>
        <v>104.32333333333334</v>
      </c>
      <c r="L17" s="1"/>
    </row>
    <row r="18" spans="2:12" x14ac:dyDescent="0.25">
      <c r="B18" s="3">
        <v>2</v>
      </c>
      <c r="C18" s="1">
        <v>66.7</v>
      </c>
      <c r="D18" s="1">
        <v>66.72</v>
      </c>
      <c r="E18" s="1">
        <v>66.86</v>
      </c>
      <c r="F18" s="6">
        <f t="shared" si="0"/>
        <v>66.760000000000005</v>
      </c>
      <c r="G18" s="6"/>
      <c r="H18" s="1">
        <v>131.33000000000001</v>
      </c>
      <c r="I18" s="1">
        <v>132</v>
      </c>
      <c r="J18" s="1">
        <v>131.81</v>
      </c>
      <c r="K18" s="6">
        <f t="shared" si="1"/>
        <v>131.71333333333334</v>
      </c>
      <c r="L18" s="1"/>
    </row>
    <row r="19" spans="2:12" x14ac:dyDescent="0.25">
      <c r="J19" t="s">
        <v>13</v>
      </c>
    </row>
    <row r="21" spans="2:12" x14ac:dyDescent="0.25">
      <c r="B21" s="3" t="s">
        <v>9</v>
      </c>
      <c r="C21" s="9">
        <v>2</v>
      </c>
      <c r="F21" s="2" t="s">
        <v>12</v>
      </c>
      <c r="G21" s="16">
        <f>SQRT(((F10-C10)^2+(F10-D10)^2+(F10-E10)^2)/6)</f>
        <v>3.286747801567888E-2</v>
      </c>
      <c r="H21" s="11"/>
      <c r="I21" s="10"/>
      <c r="J21" s="10"/>
      <c r="K21" s="2" t="s">
        <v>12</v>
      </c>
      <c r="L21" s="17">
        <f t="shared" ref="L21" si="4">SQRT(((K10-H10)^2+(K10-I10)^2+(K10-J10)^2)/6)</f>
        <v>5.1101467689294369E-2</v>
      </c>
    </row>
    <row r="22" spans="2:12" x14ac:dyDescent="0.25">
      <c r="F22" s="2" t="s">
        <v>14</v>
      </c>
      <c r="G22" s="15">
        <f>SQRT(G21^2+$O$4^2)</f>
        <v>3.3370712375441848E-2</v>
      </c>
      <c r="K22" s="2" t="s">
        <v>14</v>
      </c>
      <c r="L22" s="15">
        <f>SQRT(L21^2+$O$4^2)</f>
        <v>5.142658197210203E-2</v>
      </c>
    </row>
    <row r="24" spans="2:12" x14ac:dyDescent="0.25">
      <c r="F24" s="12" t="s">
        <v>1</v>
      </c>
      <c r="G24" s="14" t="s">
        <v>15</v>
      </c>
      <c r="K24" s="12" t="s">
        <v>2</v>
      </c>
      <c r="L24" s="13" t="s">
        <v>16</v>
      </c>
    </row>
  </sheetData>
  <mergeCells count="4">
    <mergeCell ref="N2:P3"/>
    <mergeCell ref="O4:P4"/>
    <mergeCell ref="C2:G3"/>
    <mergeCell ref="H2:L3"/>
  </mergeCells>
  <pageMargins left="0.7" right="0.7" top="0.75" bottom="0.75" header="0.3" footer="0.3"/>
  <pageSetup paperSize="9" orientation="portrait" r:id="rId1"/>
  <ignoredErrors>
    <ignoredError sqref="F11:F18 F5:F9" formulaRange="1"/>
    <ignoredError sqref="K11:K18 K6:K9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RedScorp</dc:creator>
  <cp:lastModifiedBy>RedScorp</cp:lastModifiedBy>
  <dcterms:created xsi:type="dcterms:W3CDTF">2023-03-28T16:22:14Z</dcterms:created>
  <dcterms:modified xsi:type="dcterms:W3CDTF">2023-03-28T18:55:12Z</dcterms:modified>
</cp:coreProperties>
</file>