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33600" windowHeight="20460"/>
  </bookViews>
  <sheets>
    <sheet name="W82810AXS23-250sets-Skull_badg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3" i="1"/>
  <c r="R15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1" i="1"/>
  <c r="R42" i="1"/>
  <c r="R43" i="1"/>
</calcChain>
</file>

<file path=xl/sharedStrings.xml><?xml version="1.0" encoding="utf-8"?>
<sst xmlns="http://schemas.openxmlformats.org/spreadsheetml/2006/main" count="253" uniqueCount="182">
  <si>
    <t>Component</t>
  </si>
  <si>
    <t>Description</t>
  </si>
  <si>
    <t>Part</t>
  </si>
  <si>
    <t>References</t>
  </si>
  <si>
    <t>Value</t>
  </si>
  <si>
    <t>Footprint</t>
  </si>
  <si>
    <t>Quantity Per PCB</t>
  </si>
  <si>
    <t>Datasheet</t>
  </si>
  <si>
    <t>manf#</t>
  </si>
  <si>
    <t>305sets</t>
  </si>
  <si>
    <t>C_Small</t>
  </si>
  <si>
    <t>C4 C6 C14 C15 C16 C17 C18 C19 C20 C21 C22 C23 C24 C25 C26 C27 C28 C29 C30</t>
  </si>
  <si>
    <t>100nF</t>
  </si>
  <si>
    <t>C_0805</t>
  </si>
  <si>
    <t>Use house parts</t>
  </si>
  <si>
    <t>house 0805 capacitors are fine</t>
  </si>
  <si>
    <t>C1 C7 C12 C13</t>
  </si>
  <si>
    <t>10uF</t>
  </si>
  <si>
    <t>C5 C8 C9 C10 C11</t>
  </si>
  <si>
    <t>1uF</t>
  </si>
  <si>
    <t>C2 C3</t>
  </si>
  <si>
    <t>22pF</t>
  </si>
  <si>
    <t>LED 0805 GREEN</t>
  </si>
  <si>
    <t>D4</t>
  </si>
  <si>
    <t>L</t>
  </si>
  <si>
    <t>LED_0805</t>
  </si>
  <si>
    <t>LED 0805 BLUE</t>
  </si>
  <si>
    <t>D3</t>
  </si>
  <si>
    <t>PWR</t>
  </si>
  <si>
    <t>LED 0805 WHITE</t>
  </si>
  <si>
    <t>D1</t>
  </si>
  <si>
    <t>RX</t>
  </si>
  <si>
    <t>D2</t>
  </si>
  <si>
    <t>TX</t>
  </si>
  <si>
    <t>Fuse</t>
  </si>
  <si>
    <t>F1</t>
  </si>
  <si>
    <t>Fuse_SMD2920</t>
  </si>
  <si>
    <t>2920L500/16MR</t>
  </si>
  <si>
    <t>Do you have an equal house part?</t>
  </si>
  <si>
    <t>Made in China</t>
  </si>
  <si>
    <t>Conn_01x02</t>
  </si>
  <si>
    <t>J4</t>
  </si>
  <si>
    <t>BtmL</t>
  </si>
  <si>
    <t>Wire_Pads_1x2_4x3mm_Extended</t>
  </si>
  <si>
    <t>Do Not Source, Nothing to Assemble, Leave Empty</t>
  </si>
  <si>
    <t>DNS</t>
  </si>
  <si>
    <t>J5</t>
  </si>
  <si>
    <t>BtmR</t>
  </si>
  <si>
    <t>Conn_02x05</t>
  </si>
  <si>
    <t>J7</t>
  </si>
  <si>
    <t>Flight Controller Board</t>
  </si>
  <si>
    <t>Socket_Strip_Straight_2x05_Pitch2.54mm</t>
  </si>
  <si>
    <t>2*5pin 2.54mm pls check the pic</t>
  </si>
  <si>
    <t>J2</t>
  </si>
  <si>
    <t>LiPo</t>
  </si>
  <si>
    <t>JST_PH_S2B-PH-K_02x2.00mm_Angled</t>
  </si>
  <si>
    <t>LOSI Female PCB Mount</t>
  </si>
  <si>
    <t>51005-Micro-losi-connecto</t>
  </si>
  <si>
    <t>Conn_01x03</t>
  </si>
  <si>
    <t>J8</t>
  </si>
  <si>
    <t>SPI</t>
  </si>
  <si>
    <t>Pin_Header_Straight_1x03_Pitch2.54mm</t>
  </si>
  <si>
    <t>pin header 1*3pin 2.54mm</t>
  </si>
  <si>
    <t>J6</t>
  </si>
  <si>
    <t>TopL</t>
  </si>
  <si>
    <t>J3</t>
  </si>
  <si>
    <t>TopR</t>
  </si>
  <si>
    <t>USB_OTG</t>
  </si>
  <si>
    <t>J1</t>
  </si>
  <si>
    <t>USB_Micro-B_10103594-0001LF</t>
  </si>
  <si>
    <t>10103594-0001LF</t>
  </si>
  <si>
    <t>L2</t>
  </si>
  <si>
    <t>2.2uH</t>
  </si>
  <si>
    <t>VLF4012A</t>
  </si>
  <si>
    <t>VLF4012AT-2R2M1R5</t>
  </si>
  <si>
    <t>L1</t>
  </si>
  <si>
    <t>L_0805</t>
  </si>
  <si>
    <t>BLM21AG601SN1D</t>
  </si>
  <si>
    <t>Speaker_Crystal</t>
  </si>
  <si>
    <t>LS1</t>
  </si>
  <si>
    <t>piezo_KJL_1325</t>
  </si>
  <si>
    <t>https://lcsc.com/product-detail/Buzzers_KELIKING-KLJ-1325_C201043.html</t>
  </si>
  <si>
    <t>https://datasheet.lcsc.com/szlcsc/KELIKING-KLJ-1325_C201043.pdf</t>
  </si>
  <si>
    <t>http://www.keliking.com/KLJ-1325-SMD-Piezo-Buzzer-pd6794765.html</t>
  </si>
  <si>
    <t>R</t>
  </si>
  <si>
    <t>R5</t>
  </si>
  <si>
    <t>R_0805</t>
  </si>
  <si>
    <t>R3 R6</t>
  </si>
  <si>
    <t>10K</t>
  </si>
  <si>
    <t>R7 R8 R9 R12 R13 R14 R15 R16 R17 R18 R19</t>
  </si>
  <si>
    <t>1K</t>
  </si>
  <si>
    <t>R4 R10 R20</t>
  </si>
  <si>
    <t>1M</t>
  </si>
  <si>
    <t>R1 R2</t>
  </si>
  <si>
    <t>R11</t>
  </si>
  <si>
    <t>2M</t>
  </si>
  <si>
    <t>R21</t>
  </si>
  <si>
    <t>RC0805JR-07300RL</t>
  </si>
  <si>
    <t>SW_SPDT</t>
  </si>
  <si>
    <t>SW2</t>
  </si>
  <si>
    <t>ARD_SW</t>
  </si>
  <si>
    <t>SW_SPDT_PCM12</t>
  </si>
  <si>
    <t>MSK-12C02</t>
  </si>
  <si>
    <t>Aliexpress $0.03/ea  https://www.aliexpress.com/item/50Pcs-Mini-7-Pin-On-Off-1P2T-SPDT-MSK-12C02-SMD-Toggle-Slide-Switch-For-MP3/32839604589.html</t>
  </si>
  <si>
    <t>Made in China, MSK-12D19</t>
  </si>
  <si>
    <t>SW_Push</t>
  </si>
  <si>
    <t>SW1</t>
  </si>
  <si>
    <t>RESET</t>
  </si>
  <si>
    <t>smd_push</t>
  </si>
  <si>
    <t>Aliexpress $0.0.3/ea  https://www.aliexpress.com/item/1000-Pcs-Per-Lot-Momentary-Tactile-Tact-Push-Button-Switch-2-Pin-SMD-SMT-3x6x2-5mm/32261460144.html</t>
  </si>
  <si>
    <t>SW4 SW5 SW6 SW7 SW8 SW9</t>
  </si>
  <si>
    <t>TQFP44, 16K Flash, 1.25K SRAM, 512B EEPROM, USB2.0</t>
  </si>
  <si>
    <t>ATMEGA32U4-AU</t>
  </si>
  <si>
    <t>U1</t>
  </si>
  <si>
    <t>TQFP-44_10x10mm_Pitch0.8mm</t>
  </si>
  <si>
    <t>http://www.atmel.com/images/atmel-7766-8-bit-avr-atmega16u4-32u4_%20datasheet.pdf</t>
  </si>
  <si>
    <t>ATMEGA32U4-AUR</t>
  </si>
  <si>
    <t>TPS63001</t>
  </si>
  <si>
    <t>U2</t>
  </si>
  <si>
    <t>VSON-10-1EP_3x3mm_Pitch0.5mm_ThermalPad</t>
  </si>
  <si>
    <t>TPS63002DRCT</t>
  </si>
  <si>
    <t>WS2812B</t>
  </si>
  <si>
    <t>U9 U10 U11 U12 U13 U14 U15 U16 U17 U18 U19 U20 U21 U22 U23 U24</t>
  </si>
  <si>
    <t>LED_WS2812B-PLCC4</t>
  </si>
  <si>
    <t>aliexpress: $.06/ea  https://www.aliexpress.com/item/WS2812B-4pins-5050-SMD-W-WS2811-Individually-Addressable-Digital-RGB-LED-Chip-5V/1639139960.html</t>
  </si>
  <si>
    <t>Conn_02x02</t>
  </si>
  <si>
    <t>X1</t>
  </si>
  <si>
    <t>Badgelife_shitty_connector</t>
  </si>
  <si>
    <t>Socket_Strip_Straight_2x02_Pitch2.54mm_SMD</t>
  </si>
  <si>
    <t>SMD</t>
  </si>
  <si>
    <t>pin female 2*2pin 2.54mm height 8.5mm</t>
  </si>
  <si>
    <t>Conn_01x06</t>
  </si>
  <si>
    <t>1x6 socket strip 2.54mm</t>
  </si>
  <si>
    <t>strip for arduino uno socket headers</t>
  </si>
  <si>
    <t>pin header 1*6pin 2.54mm</t>
  </si>
  <si>
    <t>Conn_01x10</t>
  </si>
  <si>
    <t>1x10 scoket strip 2.54mm</t>
  </si>
  <si>
    <t>pin header 1*10pin 2.54mm</t>
  </si>
  <si>
    <t>Conn_01x08</t>
  </si>
  <si>
    <t>1x8 scoket strip 2.54mm</t>
  </si>
  <si>
    <t>pin header 1*8pin 2.54mm</t>
  </si>
  <si>
    <t>Header Pins 02x03</t>
  </si>
  <si>
    <t>XA1</t>
  </si>
  <si>
    <t>2x3 Header Pins 2.54mm</t>
  </si>
  <si>
    <t>Crystal</t>
  </si>
  <si>
    <t>Y1</t>
  </si>
  <si>
    <t>16MHz</t>
  </si>
  <si>
    <t>Q_49U3HMS</t>
  </si>
  <si>
    <t>ABLS-16.000MHZ-B4-T</t>
  </si>
  <si>
    <t>Regulator voltage 3v3</t>
  </si>
  <si>
    <t xml:space="preserve"> 1117-3v3</t>
  </si>
  <si>
    <t>offer is AMS1117-3.3 SOT223</t>
  </si>
  <si>
    <t>http://www.irf.com/product-info/datasheets/data/iru1117-33.pdf</t>
  </si>
  <si>
    <t>Component Groups:</t>
  </si>
  <si>
    <t>Component Count:</t>
  </si>
  <si>
    <t>Fitted Components:</t>
  </si>
  <si>
    <t>Number of PCBs:</t>
  </si>
  <si>
    <t>Total components:</t>
  </si>
  <si>
    <t>Schematic Version:</t>
  </si>
  <si>
    <t>V0</t>
  </si>
  <si>
    <t>Schematic Date:</t>
  </si>
  <si>
    <t>5/14/18</t>
  </si>
  <si>
    <t>BoM Date:</t>
  </si>
  <si>
    <t>Monday, June 11, 2018 'PMt' 04:22:07 PM</t>
  </si>
  <si>
    <t>Schematic Source:</t>
  </si>
  <si>
    <t>/Users/rscote/Dropbox/DC26/FlyingSkull/gitlab/Skull_badge_V2/Skull_badge.sch</t>
  </si>
  <si>
    <t>KiCad Version:</t>
  </si>
  <si>
    <t>Eeschema 4.0.7</t>
  </si>
  <si>
    <t xml:space="preserve">SW2 </t>
  </si>
  <si>
    <t>s1,s4,s5,s6,s7,s8,s9</t>
  </si>
  <si>
    <t>1 set</t>
    <phoneticPr fontId="5" type="noConversion"/>
  </si>
  <si>
    <t>305 sets</t>
    <phoneticPr fontId="5" type="noConversion"/>
  </si>
  <si>
    <t>LED 0805 green,made in China</t>
    <phoneticPr fontId="5" type="noConversion"/>
  </si>
  <si>
    <t>LED 0805 blue,made in China</t>
    <phoneticPr fontId="5" type="noConversion"/>
  </si>
  <si>
    <r>
      <t xml:space="preserve">LED 0805 </t>
    </r>
    <r>
      <rPr>
        <sz val="11"/>
        <color rgb="FFFF0000"/>
        <rFont val="Calibri"/>
        <charset val="134"/>
        <scheme val="minor"/>
      </rPr>
      <t>white,made in China</t>
    </r>
    <phoneticPr fontId="5" type="noConversion"/>
  </si>
  <si>
    <t>LED 0805 white,made in China</t>
    <phoneticPr fontId="5" type="noConversion"/>
  </si>
  <si>
    <r>
      <t>2920L500/16MR</t>
    </r>
    <r>
      <rPr>
        <sz val="11"/>
        <color rgb="FFFF0000"/>
        <rFont val="Calibri"/>
        <charset val="134"/>
        <scheme val="minor"/>
      </rPr>
      <t>,made in China</t>
    </r>
    <phoneticPr fontId="5" type="noConversion"/>
  </si>
  <si>
    <r>
      <t>f</t>
    </r>
    <r>
      <rPr>
        <sz val="11"/>
        <color rgb="FFFF0000"/>
        <rFont val="Calibri"/>
        <charset val="134"/>
        <scheme val="minor"/>
      </rPr>
      <t xml:space="preserve">emale pin heade </t>
    </r>
    <r>
      <rPr>
        <sz val="11"/>
        <color rgb="FFFF0000"/>
        <rFont val="Calibri"/>
        <charset val="134"/>
        <scheme val="minor"/>
      </rPr>
      <t xml:space="preserve">2*5pin 2.54mm </t>
    </r>
    <r>
      <rPr>
        <sz val="11"/>
        <color rgb="FFFF0000"/>
        <rFont val="Calibri"/>
        <charset val="134"/>
        <scheme val="minor"/>
      </rPr>
      <t xml:space="preserve">height is </t>
    </r>
    <r>
      <rPr>
        <sz val="11"/>
        <color rgb="FFFF0000"/>
        <rFont val="Calibri"/>
        <charset val="134"/>
        <scheme val="minor"/>
      </rPr>
      <t>8.5mm</t>
    </r>
    <phoneticPr fontId="5" type="noConversion"/>
  </si>
  <si>
    <r>
      <t xml:space="preserve">KLJ-1325 SMD </t>
    </r>
    <r>
      <rPr>
        <sz val="11"/>
        <color rgb="FFFF0000"/>
        <rFont val="Calibri"/>
        <charset val="134"/>
        <scheme val="minor"/>
      </rPr>
      <t>,480pcs in stock</t>
    </r>
    <phoneticPr fontId="5" type="noConversion"/>
  </si>
  <si>
    <t xml:space="preserve">WS2812B SMD4 size 5050 </t>
    <phoneticPr fontId="5" type="noConversion"/>
  </si>
  <si>
    <t>贴片前75度 除湿48小时，焊接温度不超过250摄氏度-徐冰雪购买</t>
  </si>
  <si>
    <r>
      <t>M</t>
    </r>
    <r>
      <rPr>
        <sz val="11"/>
        <color rgb="FFFF0000"/>
        <rFont val="Calibri"/>
        <charset val="134"/>
        <scheme val="minor"/>
      </rPr>
      <t>ade in China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</si>
</sst>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.000;\-\$#,##0.000"/>
  </numFmts>
  <fonts count="8" x14ac:knownFonts="1">
    <font>
      <sz val="11"/>
      <color theme="1"/>
      <name val="Calibri"/>
      <charset val="134"/>
      <scheme val="minor"/>
    </font>
    <font>
      <sz val="12"/>
      <color rgb="FF0061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9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/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16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1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vertical="center" wrapText="1"/>
    </xf>
    <xf numFmtId="164" fontId="0" fillId="0" borderId="0" xfId="0" applyNumberFormat="1" applyFill="1">
      <alignment vertical="center"/>
    </xf>
    <xf numFmtId="0" fontId="0" fillId="0" borderId="0" xfId="0" applyFont="1" applyFill="1" applyAlignment="1">
      <alignment vertical="center" wrapText="1"/>
    </xf>
    <xf numFmtId="0" fontId="2" fillId="0" borderId="0" xfId="0" applyFont="1" applyFill="1">
      <alignment vertical="center"/>
    </xf>
    <xf numFmtId="164" fontId="0" fillId="2" borderId="0" xfId="0" applyNumberFormat="1" applyFill="1">
      <alignment vertical="center"/>
    </xf>
    <xf numFmtId="0" fontId="0" fillId="2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 applyFont="1">
      <alignment vertical="center"/>
    </xf>
    <xf numFmtId="0" fontId="3" fillId="0" borderId="0" xfId="1">
      <alignment vertical="center"/>
    </xf>
    <xf numFmtId="164" fontId="2" fillId="0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64" fontId="6" fillId="0" borderId="0" xfId="0" applyNumberFormat="1" applyFont="1">
      <alignment vertical="center"/>
    </xf>
    <xf numFmtId="164" fontId="6" fillId="0" borderId="0" xfId="0" applyNumberFormat="1" applyFont="1" applyFill="1">
      <alignment vertical="center"/>
    </xf>
    <xf numFmtId="0" fontId="7" fillId="0" borderId="0" xfId="0" applyFont="1">
      <alignment vertical="center"/>
    </xf>
    <xf numFmtId="164" fontId="6" fillId="2" borderId="0" xfId="0" applyNumberFormat="1" applyFont="1" applyFill="1">
      <alignment vertical="center"/>
    </xf>
    <xf numFmtId="0" fontId="1" fillId="2" borderId="0" xfId="2" applyFill="1" applyAlignment="1">
      <alignment vertical="center"/>
    </xf>
    <xf numFmtId="164" fontId="1" fillId="2" borderId="0" xfId="2" applyNumberFormat="1" applyFill="1" applyAlignment="1">
      <alignment vertical="center"/>
    </xf>
    <xf numFmtId="0" fontId="4" fillId="2" borderId="0" xfId="2" applyFont="1" applyFill="1" applyAlignment="1">
      <alignment vertic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png"/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0</xdr:rowOff>
    </xdr:from>
    <xdr:to>
      <xdr:col>4</xdr:col>
      <xdr:colOff>372469</xdr:colOff>
      <xdr:row>72</xdr:row>
      <xdr:rowOff>95250</xdr:rowOff>
    </xdr:to>
    <xdr:pic>
      <xdr:nvPicPr>
        <xdr:cNvPr id="3" name="Picture 2" descr="J7 02x05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304145"/>
          <a:ext cx="2614930" cy="2324100"/>
        </a:xfrm>
        <a:prstGeom prst="rect">
          <a:avLst/>
        </a:prstGeom>
      </xdr:spPr>
    </xdr:pic>
    <xdr:clientData/>
  </xdr:twoCellAnchor>
  <xdr:twoCellAnchor editAs="oneCell">
    <xdr:from>
      <xdr:col>5</xdr:col>
      <xdr:colOff>531495</xdr:colOff>
      <xdr:row>60</xdr:row>
      <xdr:rowOff>0</xdr:rowOff>
    </xdr:from>
    <xdr:to>
      <xdr:col>10</xdr:col>
      <xdr:colOff>161501</xdr:colOff>
      <xdr:row>73</xdr:row>
      <xdr:rowOff>127000</xdr:rowOff>
    </xdr:to>
    <xdr:pic>
      <xdr:nvPicPr>
        <xdr:cNvPr id="6" name="Picture 5" descr="2018 External Drive Piezo Smd Buzzer Audio Transducer For Home Applicane And More Klj 1325 From Astarjet, $412.07 | Dhgate.Com 2018-06-14 17-39-06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7715" y="10475595"/>
          <a:ext cx="4739640" cy="23558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6</xdr:col>
      <xdr:colOff>77682</xdr:colOff>
      <xdr:row>87</xdr:row>
      <xdr:rowOff>139700</xdr:rowOff>
    </xdr:to>
    <xdr:pic>
      <xdr:nvPicPr>
        <xdr:cNvPr id="8" name="Picture 7" descr="1000 Pcs Per Lot Momentary Tactile Tact Push Button Switch 2 Pin SMD SMT 3x6x2.5mm-in Switches from Lights &amp; Lighting on Aliexp… 2018-06-14 18-04-49.jp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710" y="13390245"/>
          <a:ext cx="2701925" cy="185420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77</xdr:row>
      <xdr:rowOff>100965</xdr:rowOff>
    </xdr:from>
    <xdr:to>
      <xdr:col>3</xdr:col>
      <xdr:colOff>223589</xdr:colOff>
      <xdr:row>86</xdr:row>
      <xdr:rowOff>140041</xdr:rowOff>
    </xdr:to>
    <xdr:pic>
      <xdr:nvPicPr>
        <xdr:cNvPr id="10" name="Picture 9" descr="MSK 12C02 SMD Toggle Slide Switchjpg.jp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" y="13491210"/>
          <a:ext cx="2093595" cy="1581785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60</xdr:row>
      <xdr:rowOff>60960</xdr:rowOff>
    </xdr:from>
    <xdr:to>
      <xdr:col>5</xdr:col>
      <xdr:colOff>1524000</xdr:colOff>
      <xdr:row>74</xdr:row>
      <xdr:rowOff>7620</xdr:rowOff>
    </xdr:to>
    <xdr:pic>
      <xdr:nvPicPr>
        <xdr:cNvPr id="1025" name="图片 1024" descr="0pcs 2.54mm Pitch 2X2 4Pin Header Strip Double Row SMT/SMD Female for PCB Board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420" y="10536555"/>
          <a:ext cx="1828800" cy="2346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60</xdr:row>
      <xdr:rowOff>1</xdr:rowOff>
    </xdr:from>
    <xdr:to>
      <xdr:col>17</xdr:col>
      <xdr:colOff>617220</xdr:colOff>
      <xdr:row>74</xdr:row>
      <xdr:rowOff>25637</xdr:rowOff>
    </xdr:to>
    <xdr:pic>
      <xdr:nvPicPr>
        <xdr:cNvPr id="7" name="Picture 3" descr="Wiring-connector-51005-Micro-losi-connector-51005.png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93895" y="10475595"/>
          <a:ext cx="2696210" cy="24257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78</xdr:row>
      <xdr:rowOff>0</xdr:rowOff>
    </xdr:from>
    <xdr:to>
      <xdr:col>17</xdr:col>
      <xdr:colOff>617220</xdr:colOff>
      <xdr:row>88</xdr:row>
      <xdr:rowOff>139700</xdr:rowOff>
    </xdr:to>
    <xdr:pic>
      <xdr:nvPicPr>
        <xdr:cNvPr id="9" name="Picture 7" descr="1000 Pcs Per Lot Momentary Tactile Tact Push Button Switch 2 Pin SMD SMT 3x6x2.5mm-in Switches from Lights &amp; Lighting on Aliexp… 2018-06-14 18-04-49.jp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93895" y="13561695"/>
          <a:ext cx="2696210" cy="18542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78</xdr:row>
      <xdr:rowOff>0</xdr:rowOff>
    </xdr:from>
    <xdr:to>
      <xdr:col>18</xdr:col>
      <xdr:colOff>441537</xdr:colOff>
      <xdr:row>88</xdr:row>
      <xdr:rowOff>139700</xdr:rowOff>
    </xdr:to>
    <xdr:pic>
      <xdr:nvPicPr>
        <xdr:cNvPr id="11" name="Picture 7" descr="1000 Pcs Per Lot Momentary Tactile Tact Push Button Switch 2 Pin SMD SMT 3x6x2.5mm-in Switches from Lights &amp; Lighting on Aliexp… 2018-06-14 18-04-49.jp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18505" y="13561695"/>
          <a:ext cx="1995805" cy="185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sheet.lcsc.com/szlcsc/KELIKING-KLJ-1325_C201043.pdf" TargetMode="External"/><Relationship Id="rId4" Type="http://schemas.openxmlformats.org/officeDocument/2006/relationships/hyperlink" Target="http://www.keliking.com/KLJ-1325-SMD-Piezo-Buzzer-pd6794765.html" TargetMode="External"/><Relationship Id="rId5" Type="http://schemas.openxmlformats.org/officeDocument/2006/relationships/drawing" Target="../drawings/drawing1.xml"/><Relationship Id="rId1" Type="http://schemas.openxmlformats.org/officeDocument/2006/relationships/hyperlink" Target="http://www.irf.com/product-info/datasheets/data/iru1117-33.pdf" TargetMode="External"/><Relationship Id="rId2" Type="http://schemas.openxmlformats.org/officeDocument/2006/relationships/hyperlink" Target="https://lcsc.com/product-detail/Buzzers_KELIKING-KLJ-1325_C20104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abSelected="1" topLeftCell="A28" zoomScale="150" zoomScaleNormal="150" zoomScalePageLayoutView="150" workbookViewId="0">
      <selection activeCell="F33" sqref="F33"/>
    </sheetView>
  </sheetViews>
  <sheetFormatPr baseColWidth="10" defaultColWidth="9" defaultRowHeight="14" x14ac:dyDescent="0"/>
  <cols>
    <col min="1" max="1" width="4.83203125" customWidth="1"/>
    <col min="2" max="2" width="4.1640625" customWidth="1"/>
    <col min="3" max="3" width="15.6640625" customWidth="1"/>
    <col min="4" max="4" width="4.83203125" customWidth="1"/>
    <col min="5" max="5" width="7" customWidth="1"/>
    <col min="6" max="6" width="22.5" customWidth="1"/>
    <col min="7" max="7" width="4.5" customWidth="1"/>
    <col min="9" max="9" width="22" customWidth="1"/>
    <col min="10" max="10" width="9" style="3"/>
    <col min="11" max="11" width="12.6640625" style="3" customWidth="1"/>
    <col min="12" max="12" width="22.1640625" customWidth="1"/>
    <col min="14" max="14" width="11.5" customWidth="1"/>
    <col min="15" max="15" width="23" customWidth="1"/>
    <col min="16" max="16" width="17.33203125" customWidth="1"/>
    <col min="17" max="17" width="9" style="20"/>
    <col min="18" max="18" width="11.6640625" style="20" bestFit="1" customWidth="1"/>
    <col min="19" max="19" width="19.33203125" style="4" customWidth="1"/>
    <col min="20" max="20" width="9" style="4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Q1" s="20" t="s">
        <v>9</v>
      </c>
      <c r="S1" s="10"/>
    </row>
    <row r="2" spans="1:20" s="1" customFormat="1" ht="28">
      <c r="A2" s="1">
        <v>1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19</v>
      </c>
      <c r="I2" s="7" t="s">
        <v>14</v>
      </c>
      <c r="J2" s="8"/>
      <c r="K2" s="8"/>
      <c r="L2" s="9" t="s">
        <v>15</v>
      </c>
      <c r="Q2" s="21">
        <v>3.3000000000000002E-2</v>
      </c>
      <c r="R2" s="21">
        <f t="shared" ref="R2:R10" si="0">Q2*G2</f>
        <v>0.627</v>
      </c>
      <c r="S2" s="10"/>
      <c r="T2" s="10"/>
    </row>
    <row r="3" spans="1:20">
      <c r="A3">
        <v>2</v>
      </c>
      <c r="C3" t="s">
        <v>10</v>
      </c>
      <c r="D3" t="s">
        <v>16</v>
      </c>
      <c r="E3" t="s">
        <v>17</v>
      </c>
      <c r="F3" t="s">
        <v>13</v>
      </c>
      <c r="G3">
        <v>4</v>
      </c>
      <c r="I3" t="s">
        <v>14</v>
      </c>
      <c r="Q3" s="20">
        <v>5.5E-2</v>
      </c>
      <c r="R3" s="21">
        <f t="shared" si="0"/>
        <v>0.22</v>
      </c>
    </row>
    <row r="4" spans="1:20">
      <c r="A4">
        <v>3</v>
      </c>
      <c r="C4" t="s">
        <v>10</v>
      </c>
      <c r="D4" t="s">
        <v>18</v>
      </c>
      <c r="E4" t="s">
        <v>19</v>
      </c>
      <c r="F4" t="s">
        <v>13</v>
      </c>
      <c r="G4">
        <v>5</v>
      </c>
      <c r="I4" t="s">
        <v>14</v>
      </c>
      <c r="Q4" s="20">
        <v>5.5E-2</v>
      </c>
      <c r="R4" s="21">
        <f t="shared" si="0"/>
        <v>0.27500000000000002</v>
      </c>
    </row>
    <row r="5" spans="1:20">
      <c r="A5">
        <v>4</v>
      </c>
      <c r="C5" t="s">
        <v>10</v>
      </c>
      <c r="D5" t="s">
        <v>20</v>
      </c>
      <c r="E5" t="s">
        <v>21</v>
      </c>
      <c r="F5" t="s">
        <v>13</v>
      </c>
      <c r="G5">
        <v>2</v>
      </c>
      <c r="I5" t="s">
        <v>14</v>
      </c>
      <c r="Q5" s="20">
        <v>8.8000000000000005E-3</v>
      </c>
      <c r="R5" s="21">
        <f t="shared" si="0"/>
        <v>1.7600000000000001E-2</v>
      </c>
    </row>
    <row r="6" spans="1:20">
      <c r="A6">
        <v>5</v>
      </c>
      <c r="C6" t="s">
        <v>22</v>
      </c>
      <c r="D6" t="s">
        <v>23</v>
      </c>
      <c r="E6" t="s">
        <v>24</v>
      </c>
      <c r="F6" t="s">
        <v>25</v>
      </c>
      <c r="G6">
        <v>1</v>
      </c>
      <c r="I6" t="s">
        <v>14</v>
      </c>
      <c r="Q6" s="20">
        <v>2.1999999999999999E-2</v>
      </c>
      <c r="R6" s="21">
        <f t="shared" si="0"/>
        <v>2.1999999999999999E-2</v>
      </c>
      <c r="S6" s="22" t="s">
        <v>172</v>
      </c>
    </row>
    <row r="7" spans="1:20">
      <c r="A7">
        <v>6</v>
      </c>
      <c r="C7" t="s">
        <v>26</v>
      </c>
      <c r="D7" t="s">
        <v>27</v>
      </c>
      <c r="E7" t="s">
        <v>28</v>
      </c>
      <c r="F7" t="s">
        <v>25</v>
      </c>
      <c r="G7">
        <v>1</v>
      </c>
      <c r="I7" t="s">
        <v>14</v>
      </c>
      <c r="Q7" s="20">
        <v>2.1999999999999999E-2</v>
      </c>
      <c r="R7" s="21">
        <f t="shared" si="0"/>
        <v>2.1999999999999999E-2</v>
      </c>
      <c r="S7" s="22" t="s">
        <v>173</v>
      </c>
    </row>
    <row r="8" spans="1:20">
      <c r="A8">
        <v>7</v>
      </c>
      <c r="C8" t="s">
        <v>29</v>
      </c>
      <c r="D8" t="s">
        <v>30</v>
      </c>
      <c r="E8" t="s">
        <v>31</v>
      </c>
      <c r="F8" t="s">
        <v>25</v>
      </c>
      <c r="G8">
        <v>1</v>
      </c>
      <c r="I8" t="s">
        <v>14</v>
      </c>
      <c r="Q8" s="20">
        <v>2.1999999999999999E-2</v>
      </c>
      <c r="R8" s="21">
        <f t="shared" si="0"/>
        <v>2.1999999999999999E-2</v>
      </c>
      <c r="S8" s="22" t="s">
        <v>174</v>
      </c>
    </row>
    <row r="9" spans="1:20">
      <c r="A9">
        <v>8</v>
      </c>
      <c r="C9" t="s">
        <v>29</v>
      </c>
      <c r="D9" t="s">
        <v>32</v>
      </c>
      <c r="E9" t="s">
        <v>33</v>
      </c>
      <c r="F9" t="s">
        <v>25</v>
      </c>
      <c r="G9">
        <v>1</v>
      </c>
      <c r="I9" t="s">
        <v>14</v>
      </c>
      <c r="Q9" s="20">
        <v>2.1999999999999999E-2</v>
      </c>
      <c r="R9" s="21">
        <f t="shared" si="0"/>
        <v>2.1999999999999999E-2</v>
      </c>
      <c r="S9" s="22" t="s">
        <v>175</v>
      </c>
    </row>
    <row r="10" spans="1:20" s="1" customFormat="1">
      <c r="A10" s="1">
        <v>9</v>
      </c>
      <c r="C10" s="1" t="s">
        <v>34</v>
      </c>
      <c r="D10" s="1" t="s">
        <v>35</v>
      </c>
      <c r="E10" s="1" t="s">
        <v>34</v>
      </c>
      <c r="F10" s="1" t="s">
        <v>36</v>
      </c>
      <c r="G10" s="1">
        <v>1</v>
      </c>
      <c r="I10" s="1" t="s">
        <v>37</v>
      </c>
      <c r="J10" s="8"/>
      <c r="K10" s="8"/>
      <c r="L10" s="10" t="s">
        <v>38</v>
      </c>
      <c r="P10" s="13"/>
      <c r="Q10" s="20">
        <v>0.38500000000000001</v>
      </c>
      <c r="R10" s="21">
        <f t="shared" si="0"/>
        <v>0.38500000000000001</v>
      </c>
      <c r="S10" s="22" t="s">
        <v>176</v>
      </c>
      <c r="T10" s="10"/>
    </row>
    <row r="11" spans="1:20" s="2" customFormat="1">
      <c r="A11" s="2">
        <v>10</v>
      </c>
      <c r="C11" s="2" t="s">
        <v>40</v>
      </c>
      <c r="D11" s="2" t="s">
        <v>41</v>
      </c>
      <c r="E11" s="2" t="s">
        <v>42</v>
      </c>
      <c r="F11" s="2" t="s">
        <v>43</v>
      </c>
      <c r="G11" s="2">
        <v>1</v>
      </c>
      <c r="I11" s="2" t="s">
        <v>44</v>
      </c>
      <c r="J11" s="11"/>
      <c r="K11" s="11"/>
      <c r="L11" s="12" t="s">
        <v>45</v>
      </c>
      <c r="Q11" s="23"/>
      <c r="R11" s="23"/>
      <c r="S11" s="19"/>
      <c r="T11" s="19"/>
    </row>
    <row r="12" spans="1:20" s="2" customFormat="1">
      <c r="A12" s="2">
        <v>11</v>
      </c>
      <c r="C12" s="2" t="s">
        <v>40</v>
      </c>
      <c r="D12" s="2" t="s">
        <v>46</v>
      </c>
      <c r="E12" s="2" t="s">
        <v>47</v>
      </c>
      <c r="F12" s="2" t="s">
        <v>43</v>
      </c>
      <c r="G12" s="2">
        <v>1</v>
      </c>
      <c r="I12" s="2" t="s">
        <v>44</v>
      </c>
      <c r="J12" s="11"/>
      <c r="K12" s="11"/>
      <c r="L12" s="12" t="s">
        <v>45</v>
      </c>
      <c r="Q12" s="23"/>
      <c r="R12" s="23"/>
      <c r="S12" s="19"/>
      <c r="T12" s="19"/>
    </row>
    <row r="13" spans="1:20">
      <c r="A13">
        <v>12</v>
      </c>
      <c r="C13" t="s">
        <v>48</v>
      </c>
      <c r="D13" t="s">
        <v>49</v>
      </c>
      <c r="E13" t="s">
        <v>50</v>
      </c>
      <c r="F13" t="s">
        <v>51</v>
      </c>
      <c r="G13">
        <v>1</v>
      </c>
      <c r="L13" s="4" t="s">
        <v>52</v>
      </c>
      <c r="Q13" s="20">
        <v>0.11</v>
      </c>
      <c r="R13" s="21">
        <f>Q13*G13</f>
        <v>0.11</v>
      </c>
      <c r="S13" s="22" t="s">
        <v>177</v>
      </c>
    </row>
    <row r="14" spans="1:20" s="2" customFormat="1">
      <c r="A14" s="2">
        <v>13</v>
      </c>
      <c r="C14" s="2" t="s">
        <v>40</v>
      </c>
      <c r="D14" s="2" t="s">
        <v>53</v>
      </c>
      <c r="E14" s="2" t="s">
        <v>54</v>
      </c>
      <c r="F14" s="2" t="s">
        <v>55</v>
      </c>
      <c r="G14" s="2">
        <v>1</v>
      </c>
      <c r="I14" s="2" t="s">
        <v>44</v>
      </c>
      <c r="J14" s="11"/>
      <c r="K14" s="11"/>
      <c r="L14" s="12" t="s">
        <v>45</v>
      </c>
      <c r="M14" s="12" t="s">
        <v>56</v>
      </c>
      <c r="O14" s="12" t="s">
        <v>57</v>
      </c>
      <c r="P14" s="12"/>
      <c r="Q14" s="23"/>
      <c r="R14" s="23"/>
      <c r="S14" s="19"/>
      <c r="T14" s="19"/>
    </row>
    <row r="15" spans="1:20">
      <c r="A15">
        <v>14</v>
      </c>
      <c r="C15" t="s">
        <v>58</v>
      </c>
      <c r="D15" t="s">
        <v>59</v>
      </c>
      <c r="E15" t="s">
        <v>60</v>
      </c>
      <c r="F15" t="s">
        <v>61</v>
      </c>
      <c r="G15">
        <v>1</v>
      </c>
      <c r="L15" s="4" t="s">
        <v>62</v>
      </c>
      <c r="Q15" s="20">
        <v>2.1999999999999999E-2</v>
      </c>
      <c r="R15" s="21">
        <f>Q15*G15</f>
        <v>2.1999999999999999E-2</v>
      </c>
      <c r="S15" s="4" t="s">
        <v>62</v>
      </c>
    </row>
    <row r="16" spans="1:20" s="2" customFormat="1">
      <c r="A16" s="2">
        <v>15</v>
      </c>
      <c r="C16" s="2" t="s">
        <v>40</v>
      </c>
      <c r="D16" s="2" t="s">
        <v>63</v>
      </c>
      <c r="E16" s="2" t="s">
        <v>64</v>
      </c>
      <c r="F16" s="2" t="s">
        <v>43</v>
      </c>
      <c r="G16" s="2">
        <v>1</v>
      </c>
      <c r="I16" s="2" t="s">
        <v>44</v>
      </c>
      <c r="J16" s="11"/>
      <c r="K16" s="11"/>
      <c r="L16" s="12" t="s">
        <v>45</v>
      </c>
      <c r="Q16" s="23"/>
      <c r="R16" s="23"/>
      <c r="S16" s="19"/>
      <c r="T16" s="19"/>
    </row>
    <row r="17" spans="1:20" s="2" customFormat="1">
      <c r="A17" s="2">
        <v>16</v>
      </c>
      <c r="C17" s="2" t="s">
        <v>40</v>
      </c>
      <c r="D17" s="2" t="s">
        <v>65</v>
      </c>
      <c r="E17" s="2" t="s">
        <v>66</v>
      </c>
      <c r="F17" s="2" t="s">
        <v>43</v>
      </c>
      <c r="G17" s="2">
        <v>1</v>
      </c>
      <c r="I17" s="2" t="s">
        <v>44</v>
      </c>
      <c r="J17" s="11"/>
      <c r="K17" s="11"/>
      <c r="L17" s="12" t="s">
        <v>45</v>
      </c>
      <c r="Q17" s="23"/>
      <c r="R17" s="23"/>
      <c r="S17" s="19"/>
      <c r="T17" s="19"/>
    </row>
    <row r="18" spans="1:20">
      <c r="A18">
        <v>17</v>
      </c>
      <c r="C18" t="s">
        <v>67</v>
      </c>
      <c r="D18" t="s">
        <v>68</v>
      </c>
      <c r="E18" t="s">
        <v>67</v>
      </c>
      <c r="F18" t="s">
        <v>69</v>
      </c>
      <c r="G18">
        <v>1</v>
      </c>
      <c r="I18" t="s">
        <v>70</v>
      </c>
      <c r="Q18" s="20">
        <v>0.46200000000000002</v>
      </c>
      <c r="R18" s="21">
        <f t="shared" ref="R18:R38" si="1">Q18*G18</f>
        <v>0.46200000000000002</v>
      </c>
    </row>
    <row r="19" spans="1:20">
      <c r="A19">
        <v>18</v>
      </c>
      <c r="C19" t="s">
        <v>24</v>
      </c>
      <c r="D19" t="s">
        <v>71</v>
      </c>
      <c r="E19" t="s">
        <v>72</v>
      </c>
      <c r="F19" t="s">
        <v>73</v>
      </c>
      <c r="G19">
        <v>1</v>
      </c>
      <c r="I19" t="s">
        <v>74</v>
      </c>
      <c r="Q19" s="20">
        <v>0.38500000000000001</v>
      </c>
      <c r="R19" s="21">
        <f t="shared" si="1"/>
        <v>0.38500000000000001</v>
      </c>
    </row>
    <row r="20" spans="1:20">
      <c r="A20">
        <v>19</v>
      </c>
      <c r="C20" t="s">
        <v>24</v>
      </c>
      <c r="D20" t="s">
        <v>75</v>
      </c>
      <c r="E20" t="s">
        <v>24</v>
      </c>
      <c r="F20" t="s">
        <v>76</v>
      </c>
      <c r="G20">
        <v>1</v>
      </c>
      <c r="I20" t="s">
        <v>77</v>
      </c>
      <c r="Q20" s="20">
        <v>3.3000000000000002E-2</v>
      </c>
      <c r="R20" s="21">
        <f t="shared" si="1"/>
        <v>3.3000000000000002E-2</v>
      </c>
    </row>
    <row r="21" spans="1:20" s="1" customFormat="1">
      <c r="A21" s="1">
        <v>20</v>
      </c>
      <c r="C21" s="1" t="s">
        <v>78</v>
      </c>
      <c r="D21" s="1" t="s">
        <v>79</v>
      </c>
      <c r="E21" s="1" t="s">
        <v>80</v>
      </c>
      <c r="F21" s="5" t="s">
        <v>81</v>
      </c>
      <c r="G21" s="1">
        <v>1</v>
      </c>
      <c r="I21" s="5" t="s">
        <v>82</v>
      </c>
      <c r="J21" s="8"/>
      <c r="K21" s="8"/>
      <c r="L21" s="5" t="s">
        <v>83</v>
      </c>
      <c r="Q21" s="20">
        <v>0.77</v>
      </c>
      <c r="R21" s="21">
        <f t="shared" si="1"/>
        <v>0.77</v>
      </c>
      <c r="S21" s="22" t="s">
        <v>178</v>
      </c>
      <c r="T21" s="10"/>
    </row>
    <row r="22" spans="1:20">
      <c r="A22">
        <v>21</v>
      </c>
      <c r="C22" t="s">
        <v>84</v>
      </c>
      <c r="D22" t="s">
        <v>85</v>
      </c>
      <c r="E22">
        <v>100</v>
      </c>
      <c r="F22" t="s">
        <v>86</v>
      </c>
      <c r="G22">
        <v>1</v>
      </c>
      <c r="I22" t="s">
        <v>14</v>
      </c>
      <c r="Q22" s="20">
        <v>8.8000000000000005E-3</v>
      </c>
      <c r="R22" s="21">
        <f t="shared" si="1"/>
        <v>8.8000000000000005E-3</v>
      </c>
    </row>
    <row r="23" spans="1:20">
      <c r="A23">
        <v>22</v>
      </c>
      <c r="C23" t="s">
        <v>84</v>
      </c>
      <c r="D23" t="s">
        <v>87</v>
      </c>
      <c r="E23" t="s">
        <v>88</v>
      </c>
      <c r="F23" t="s">
        <v>86</v>
      </c>
      <c r="G23">
        <v>2</v>
      </c>
      <c r="I23" t="s">
        <v>14</v>
      </c>
      <c r="Q23" s="20">
        <v>8.8000000000000005E-3</v>
      </c>
      <c r="R23" s="21">
        <f t="shared" si="1"/>
        <v>1.7600000000000001E-2</v>
      </c>
    </row>
    <row r="24" spans="1:20">
      <c r="A24">
        <v>23</v>
      </c>
      <c r="C24" t="s">
        <v>84</v>
      </c>
      <c r="D24" t="s">
        <v>89</v>
      </c>
      <c r="E24" t="s">
        <v>90</v>
      </c>
      <c r="F24" t="s">
        <v>86</v>
      </c>
      <c r="G24">
        <v>11</v>
      </c>
      <c r="I24" t="s">
        <v>14</v>
      </c>
      <c r="Q24" s="20">
        <v>8.8000000000000005E-3</v>
      </c>
      <c r="R24" s="21">
        <f t="shared" si="1"/>
        <v>9.6800000000000011E-2</v>
      </c>
    </row>
    <row r="25" spans="1:20">
      <c r="A25">
        <v>24</v>
      </c>
      <c r="C25" t="s">
        <v>84</v>
      </c>
      <c r="D25" t="s">
        <v>91</v>
      </c>
      <c r="E25" t="s">
        <v>92</v>
      </c>
      <c r="F25" t="s">
        <v>86</v>
      </c>
      <c r="G25">
        <v>3</v>
      </c>
      <c r="I25" t="s">
        <v>14</v>
      </c>
      <c r="Q25" s="20">
        <v>8.8000000000000005E-3</v>
      </c>
      <c r="R25" s="21">
        <f t="shared" si="1"/>
        <v>2.64E-2</v>
      </c>
    </row>
    <row r="26" spans="1:20">
      <c r="A26">
        <v>25</v>
      </c>
      <c r="C26" t="s">
        <v>84</v>
      </c>
      <c r="D26" t="s">
        <v>93</v>
      </c>
      <c r="E26">
        <v>22</v>
      </c>
      <c r="F26" t="s">
        <v>86</v>
      </c>
      <c r="G26">
        <v>2</v>
      </c>
      <c r="I26" t="s">
        <v>14</v>
      </c>
      <c r="Q26" s="20">
        <v>8.8000000000000005E-3</v>
      </c>
      <c r="R26" s="21">
        <f t="shared" si="1"/>
        <v>1.7600000000000001E-2</v>
      </c>
    </row>
    <row r="27" spans="1:20">
      <c r="A27">
        <v>26</v>
      </c>
      <c r="C27" t="s">
        <v>84</v>
      </c>
      <c r="D27" t="s">
        <v>94</v>
      </c>
      <c r="E27" t="s">
        <v>95</v>
      </c>
      <c r="F27" t="s">
        <v>86</v>
      </c>
      <c r="G27">
        <v>1</v>
      </c>
      <c r="I27" t="s">
        <v>14</v>
      </c>
      <c r="Q27" s="20">
        <v>8.8000000000000005E-3</v>
      </c>
      <c r="R27" s="21">
        <f t="shared" si="1"/>
        <v>8.8000000000000005E-3</v>
      </c>
    </row>
    <row r="28" spans="1:20">
      <c r="A28">
        <v>27</v>
      </c>
      <c r="C28" t="s">
        <v>84</v>
      </c>
      <c r="D28" t="s">
        <v>96</v>
      </c>
      <c r="E28">
        <v>300</v>
      </c>
      <c r="F28" t="s">
        <v>86</v>
      </c>
      <c r="G28">
        <v>1</v>
      </c>
      <c r="I28" t="s">
        <v>97</v>
      </c>
      <c r="Q28" s="20">
        <v>8.8000000000000005E-3</v>
      </c>
      <c r="R28" s="21">
        <f t="shared" si="1"/>
        <v>8.8000000000000005E-3</v>
      </c>
    </row>
    <row r="29" spans="1:20" s="1" customFormat="1">
      <c r="A29" s="1">
        <v>28</v>
      </c>
      <c r="C29" s="1" t="s">
        <v>98</v>
      </c>
      <c r="D29" s="1" t="s">
        <v>99</v>
      </c>
      <c r="E29" s="1" t="s">
        <v>100</v>
      </c>
      <c r="F29" s="1" t="s">
        <v>101</v>
      </c>
      <c r="G29" s="1">
        <v>1</v>
      </c>
      <c r="I29" s="13" t="s">
        <v>102</v>
      </c>
      <c r="J29" s="8"/>
      <c r="K29" s="8"/>
      <c r="L29" s="13" t="s">
        <v>103</v>
      </c>
      <c r="Q29" s="21">
        <v>3.3000000000000002E-2</v>
      </c>
      <c r="R29" s="21">
        <f t="shared" si="1"/>
        <v>3.3000000000000002E-2</v>
      </c>
      <c r="S29" s="10" t="s">
        <v>104</v>
      </c>
      <c r="T29" s="10"/>
    </row>
    <row r="30" spans="1:20" s="1" customFormat="1">
      <c r="A30" s="1">
        <v>30</v>
      </c>
      <c r="C30" s="1" t="s">
        <v>105</v>
      </c>
      <c r="D30" s="1" t="s">
        <v>106</v>
      </c>
      <c r="E30" s="1" t="s">
        <v>107</v>
      </c>
      <c r="F30" s="1" t="s">
        <v>108</v>
      </c>
      <c r="G30" s="1">
        <v>1</v>
      </c>
      <c r="J30" s="8"/>
      <c r="K30" s="8"/>
      <c r="L30" s="13" t="s">
        <v>109</v>
      </c>
      <c r="Q30" s="20">
        <v>3.3000000000000002E-2</v>
      </c>
      <c r="R30" s="21">
        <f t="shared" si="1"/>
        <v>3.3000000000000002E-2</v>
      </c>
      <c r="S30" s="10" t="s">
        <v>39</v>
      </c>
      <c r="T30" s="10"/>
    </row>
    <row r="31" spans="1:20" s="1" customFormat="1">
      <c r="A31" s="1">
        <v>31</v>
      </c>
      <c r="C31" s="1" t="s">
        <v>105</v>
      </c>
      <c r="D31" s="1" t="s">
        <v>110</v>
      </c>
      <c r="E31" s="1" t="s">
        <v>105</v>
      </c>
      <c r="F31" s="1" t="s">
        <v>108</v>
      </c>
      <c r="G31" s="1">
        <v>6</v>
      </c>
      <c r="J31" s="8"/>
      <c r="K31" s="8"/>
      <c r="L31" s="13" t="s">
        <v>109</v>
      </c>
      <c r="Q31" s="20">
        <v>3.3000000000000002E-2</v>
      </c>
      <c r="R31" s="21">
        <f t="shared" si="1"/>
        <v>0.19800000000000001</v>
      </c>
      <c r="S31" s="10" t="s">
        <v>39</v>
      </c>
      <c r="T31" s="10"/>
    </row>
    <row r="32" spans="1:20">
      <c r="A32">
        <v>32</v>
      </c>
      <c r="B32" t="s">
        <v>111</v>
      </c>
      <c r="C32" t="s">
        <v>112</v>
      </c>
      <c r="D32" t="s">
        <v>113</v>
      </c>
      <c r="E32" t="s">
        <v>112</v>
      </c>
      <c r="F32" t="s">
        <v>114</v>
      </c>
      <c r="G32">
        <v>1</v>
      </c>
      <c r="H32" t="s">
        <v>115</v>
      </c>
      <c r="I32" t="s">
        <v>116</v>
      </c>
      <c r="L32" s="14"/>
      <c r="Q32" s="20">
        <v>3.52</v>
      </c>
      <c r="R32" s="21">
        <f t="shared" si="1"/>
        <v>3.52</v>
      </c>
    </row>
    <row r="33" spans="1:21" ht="14" customHeight="1">
      <c r="A33">
        <v>33</v>
      </c>
      <c r="C33" t="s">
        <v>117</v>
      </c>
      <c r="D33" t="s">
        <v>118</v>
      </c>
      <c r="E33" t="s">
        <v>117</v>
      </c>
      <c r="F33" t="s">
        <v>119</v>
      </c>
      <c r="G33">
        <v>1</v>
      </c>
      <c r="I33" t="s">
        <v>120</v>
      </c>
      <c r="L33" s="14"/>
      <c r="Q33" s="20">
        <v>1.43</v>
      </c>
      <c r="R33" s="21">
        <f t="shared" si="1"/>
        <v>1.43</v>
      </c>
    </row>
    <row r="34" spans="1:21">
      <c r="A34">
        <v>34</v>
      </c>
      <c r="C34" t="s">
        <v>121</v>
      </c>
      <c r="D34" t="s">
        <v>122</v>
      </c>
      <c r="E34" t="s">
        <v>121</v>
      </c>
      <c r="F34" t="s">
        <v>123</v>
      </c>
      <c r="G34">
        <v>16</v>
      </c>
      <c r="I34" s="15">
        <v>1655</v>
      </c>
      <c r="L34" s="14" t="s">
        <v>124</v>
      </c>
      <c r="Q34" s="20">
        <v>0.11</v>
      </c>
      <c r="R34" s="21">
        <f t="shared" si="1"/>
        <v>1.76</v>
      </c>
      <c r="S34" s="22" t="s">
        <v>179</v>
      </c>
      <c r="U34" t="s">
        <v>180</v>
      </c>
    </row>
    <row r="35" spans="1:21" s="1" customFormat="1">
      <c r="A35" s="1">
        <v>35</v>
      </c>
      <c r="C35" s="1" t="s">
        <v>125</v>
      </c>
      <c r="D35" s="1" t="s">
        <v>126</v>
      </c>
      <c r="E35" s="1" t="s">
        <v>127</v>
      </c>
      <c r="F35" s="1" t="s">
        <v>128</v>
      </c>
      <c r="G35" s="1">
        <v>1</v>
      </c>
      <c r="J35" s="8"/>
      <c r="K35" s="8"/>
      <c r="L35" s="13" t="s">
        <v>129</v>
      </c>
      <c r="Q35" s="20">
        <v>6.6000000000000003E-2</v>
      </c>
      <c r="R35" s="21">
        <f t="shared" si="1"/>
        <v>6.6000000000000003E-2</v>
      </c>
      <c r="S35" s="10" t="s">
        <v>130</v>
      </c>
      <c r="T35" s="10"/>
    </row>
    <row r="36" spans="1:21" s="1" customFormat="1">
      <c r="A36" s="1">
        <v>36</v>
      </c>
      <c r="C36" s="1" t="s">
        <v>131</v>
      </c>
      <c r="E36" s="1" t="s">
        <v>132</v>
      </c>
      <c r="G36" s="1">
        <v>1</v>
      </c>
      <c r="J36" s="8"/>
      <c r="K36" s="8"/>
      <c r="L36" s="13" t="s">
        <v>133</v>
      </c>
      <c r="Q36" s="20">
        <v>2.1999999999999999E-2</v>
      </c>
      <c r="R36" s="21">
        <f t="shared" si="1"/>
        <v>2.1999999999999999E-2</v>
      </c>
      <c r="S36" s="10" t="s">
        <v>134</v>
      </c>
      <c r="T36" s="10"/>
    </row>
    <row r="37" spans="1:21" s="1" customFormat="1">
      <c r="A37" s="1">
        <v>37</v>
      </c>
      <c r="C37" s="1" t="s">
        <v>135</v>
      </c>
      <c r="E37" s="1" t="s">
        <v>136</v>
      </c>
      <c r="G37" s="1">
        <v>1</v>
      </c>
      <c r="J37" s="8"/>
      <c r="K37" s="8"/>
      <c r="L37" s="13" t="s">
        <v>133</v>
      </c>
      <c r="Q37" s="20">
        <v>3.3000000000000002E-2</v>
      </c>
      <c r="R37" s="21">
        <f t="shared" si="1"/>
        <v>3.3000000000000002E-2</v>
      </c>
      <c r="S37" s="10" t="s">
        <v>137</v>
      </c>
      <c r="T37" s="10"/>
    </row>
    <row r="38" spans="1:21" s="1" customFormat="1">
      <c r="A38" s="1">
        <v>38</v>
      </c>
      <c r="C38" s="1" t="s">
        <v>138</v>
      </c>
      <c r="E38" s="1" t="s">
        <v>139</v>
      </c>
      <c r="G38" s="1">
        <v>2</v>
      </c>
      <c r="J38" s="8"/>
      <c r="K38" s="8"/>
      <c r="L38" s="13" t="s">
        <v>133</v>
      </c>
      <c r="Q38" s="20">
        <v>3.3000000000000002E-2</v>
      </c>
      <c r="R38" s="21">
        <f t="shared" si="1"/>
        <v>6.6000000000000003E-2</v>
      </c>
      <c r="S38" s="10" t="s">
        <v>140</v>
      </c>
      <c r="T38" s="10"/>
    </row>
    <row r="39" spans="1:21" s="24" customFormat="1" ht="15">
      <c r="A39" s="24">
        <v>39</v>
      </c>
      <c r="C39" s="24" t="s">
        <v>141</v>
      </c>
      <c r="D39" s="24" t="s">
        <v>142</v>
      </c>
      <c r="E39" s="24" t="s">
        <v>143</v>
      </c>
      <c r="G39" s="24">
        <v>1</v>
      </c>
      <c r="J39" s="25"/>
      <c r="K39" s="25"/>
      <c r="L39" s="24" t="s">
        <v>45</v>
      </c>
      <c r="Q39" s="23"/>
      <c r="R39" s="23"/>
      <c r="S39" s="19"/>
      <c r="T39" s="26"/>
    </row>
    <row r="40" spans="1:21" s="1" customFormat="1">
      <c r="A40" s="1">
        <v>40</v>
      </c>
      <c r="C40" s="1" t="s">
        <v>144</v>
      </c>
      <c r="D40" s="1" t="s">
        <v>145</v>
      </c>
      <c r="E40" s="1" t="s">
        <v>146</v>
      </c>
      <c r="F40" s="1" t="s">
        <v>147</v>
      </c>
      <c r="G40" s="1">
        <v>1</v>
      </c>
      <c r="I40" s="1" t="s">
        <v>148</v>
      </c>
      <c r="J40" s="8"/>
      <c r="K40" s="8"/>
      <c r="L40" s="10" t="s">
        <v>38</v>
      </c>
      <c r="P40" s="13"/>
      <c r="Q40" s="20">
        <v>0.88</v>
      </c>
      <c r="R40" s="21">
        <v>0.88</v>
      </c>
      <c r="S40" s="22" t="s">
        <v>181</v>
      </c>
      <c r="T40" s="10"/>
    </row>
    <row r="41" spans="1:21">
      <c r="A41">
        <v>41</v>
      </c>
      <c r="C41" t="s">
        <v>149</v>
      </c>
      <c r="E41" t="s">
        <v>150</v>
      </c>
      <c r="G41">
        <v>1</v>
      </c>
      <c r="J41" s="16"/>
      <c r="K41" s="16"/>
      <c r="Q41" s="20">
        <v>9.9000000000000005E-2</v>
      </c>
      <c r="R41" s="21">
        <f>Q41*G41</f>
        <v>9.9000000000000005E-2</v>
      </c>
      <c r="S41" s="4" t="s">
        <v>151</v>
      </c>
    </row>
    <row r="42" spans="1:21">
      <c r="J42" s="16"/>
      <c r="L42" s="17" t="s">
        <v>152</v>
      </c>
      <c r="Q42" s="20" t="s">
        <v>170</v>
      </c>
      <c r="R42" s="20">
        <f>SUM(R2:R41)</f>
        <v>11.719400000000002</v>
      </c>
    </row>
    <row r="43" spans="1:21">
      <c r="J43" s="18"/>
      <c r="K43" s="18"/>
      <c r="Q43" s="20" t="s">
        <v>171</v>
      </c>
      <c r="R43" s="20">
        <f>R42*305</f>
        <v>3574.4170000000008</v>
      </c>
    </row>
    <row r="46" spans="1:21">
      <c r="A46" t="s">
        <v>153</v>
      </c>
      <c r="B46">
        <v>41</v>
      </c>
      <c r="Q46" s="21"/>
      <c r="R46" s="21"/>
    </row>
    <row r="47" spans="1:21">
      <c r="A47" t="s">
        <v>154</v>
      </c>
      <c r="B47">
        <v>99</v>
      </c>
    </row>
    <row r="48" spans="1:21">
      <c r="A48" t="s">
        <v>155</v>
      </c>
      <c r="B48">
        <v>99</v>
      </c>
    </row>
    <row r="49" spans="1:7">
      <c r="A49" t="s">
        <v>156</v>
      </c>
      <c r="B49">
        <v>1</v>
      </c>
    </row>
    <row r="50" spans="1:7">
      <c r="A50" t="s">
        <v>157</v>
      </c>
      <c r="B50">
        <v>99</v>
      </c>
    </row>
    <row r="51" spans="1:7">
      <c r="A51" t="s">
        <v>158</v>
      </c>
      <c r="B51" t="s">
        <v>159</v>
      </c>
    </row>
    <row r="52" spans="1:7">
      <c r="A52" t="s">
        <v>160</v>
      </c>
      <c r="B52" t="s">
        <v>161</v>
      </c>
    </row>
    <row r="53" spans="1:7">
      <c r="A53" t="s">
        <v>162</v>
      </c>
      <c r="B53" t="s">
        <v>163</v>
      </c>
    </row>
    <row r="54" spans="1:7">
      <c r="A54" t="s">
        <v>164</v>
      </c>
      <c r="B54" t="s">
        <v>165</v>
      </c>
    </row>
    <row r="55" spans="1:7">
      <c r="A55" t="s">
        <v>166</v>
      </c>
      <c r="B55" t="s">
        <v>167</v>
      </c>
    </row>
    <row r="59" spans="1:7">
      <c r="A59" t="s">
        <v>49</v>
      </c>
    </row>
    <row r="60" spans="1:7">
      <c r="E60" t="s">
        <v>126</v>
      </c>
      <c r="G60" s="6" t="s">
        <v>79</v>
      </c>
    </row>
    <row r="76" spans="1:4">
      <c r="A76" t="s">
        <v>168</v>
      </c>
    </row>
    <row r="77" spans="1:4">
      <c r="D77" t="s">
        <v>169</v>
      </c>
    </row>
  </sheetData>
  <phoneticPr fontId="5" type="noConversion"/>
  <hyperlinks>
    <hyperlink ref="L42" r:id="rId1"/>
    <hyperlink ref="F21" r:id="rId2"/>
    <hyperlink ref="I21" r:id="rId3"/>
    <hyperlink ref="L21" r:id="rId4"/>
  </hyperlinks>
  <pageMargins left="0.69930555555555596" right="0.69930555555555596" top="0.75" bottom="0.75" header="0.3" footer="0.3"/>
  <pageSetup paperSize="9" orientation="portrait"/>
  <drawing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W82810AXS23-250sets-Skull_badge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Scott Coté</cp:lastModifiedBy>
  <dcterms:created xsi:type="dcterms:W3CDTF">2018-06-12T05:24:00Z</dcterms:created>
  <dcterms:modified xsi:type="dcterms:W3CDTF">2018-07-05T20:29:12Z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